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BFC48B05-E8D6-4C93-B186-EEA1B11B4C3C}" xr6:coauthVersionLast="47" xr6:coauthVersionMax="47" xr10:uidLastSave="{00000000-0000-0000-0000-000000000000}"/>
  <bookViews>
    <workbookView xWindow="-120" yWindow="-120" windowWidth="51840" windowHeight="21120" tabRatio="601" firstSheet="1" activeTab="1" xr2:uid="{397D80DD-EB37-4143-8BA6-C487B151CCF9}"/>
  </bookViews>
  <sheets>
    <sheet name="New Entry Unused Layout" sheetId="17" state="veryHidden" r:id="rId1"/>
    <sheet name="New Entry" sheetId="35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"W/""6a7fc6b4-c1c57e"""</definedName>
    <definedName name="AirportDatasetLastAiracChecked">"2026-08-06"</definedName>
    <definedName name="AirportDatasetLastChecked">"2026-08-15 13:14:10"</definedName>
    <definedName name="AirportDatasetLastUpdated">"2026-08-15 13:14:33"</definedName>
    <definedName name="AirportDatasetRoutesVersion">"W/""6a7fc6b4-c1c57e"""</definedName>
    <definedName name="AirportDatasetSource">"OurAirports airports.csv"</definedName>
    <definedName name="AirportDatasetVersion">"W/""6a7fc6b4-c1c57e"""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Logbook!$C$5,Logbook!$G$5:$AU$5</definedName>
    <definedName name="LogbookHeaders">Logbook!$C$2:$BL$4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Logbook!$S$8:$AW$8</definedName>
    <definedName name="LogbookTotals">Logbook!$I$8:$K$9</definedName>
    <definedName name="LogbookVersion">Admin!$C$4</definedName>
    <definedName name="NativeTimeline_Date">#N/A</definedName>
    <definedName name="neCircling">'New Entry'!$AT$12</definedName>
    <definedName name="neCircling2">'New Entry Unused Layout'!$R$30</definedName>
    <definedName name="neCopilotDay">'New Entry'!$AH$12</definedName>
    <definedName name="neCopilotDay2">'New Entry Unused Layout'!$O$24</definedName>
    <definedName name="neCopilotNight">'New Entry'!$AI$12</definedName>
    <definedName name="neCopilotNight2">'New Entry Unused Layout'!$P$24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Entry'!$Q$12</definedName>
    <definedName name="neDetails2">'New Entry Unused Layout'!$J$18</definedName>
    <definedName name="neDgaAzi">'New Entry'!$AS$12</definedName>
    <definedName name="neDgaAzi2">'New Entry Unused Layout'!$Q$30</definedName>
    <definedName name="neDgaCdi">'New Entry'!$AR$12</definedName>
    <definedName name="neDgaCdi2">'New Entry Unused Layout'!$P$30</definedName>
    <definedName name="neFlightID">'New Entry'!$H$12</definedName>
    <definedName name="neFlightID2">'New Entry Unused Layout'!$H$12</definedName>
    <definedName name="neFR">'New Entry'!$K$12</definedName>
    <definedName name="neFR2">'New Entry Unused Layout'!$M$12</definedName>
    <definedName name="neFrom">'New Entry'!$N$12</definedName>
    <definedName name="neFrom2">'New Entry Unused Layout'!$C$18</definedName>
    <definedName name="neIfrIf">'New Entry'!$AJ$12</definedName>
    <definedName name="neIfrIf2">'New Entry Unused Layout'!$Q$24</definedName>
    <definedName name="neIfrSim">'New Entry'!$AK$12</definedName>
    <definedName name="neIfrSim2">'New Entry Unused Layout'!$R$24</definedName>
    <definedName name="neILS">'New Entry'!$AN$12</definedName>
    <definedName name="neILS2">'New Entry Unused Layout'!$L$30</definedName>
    <definedName name="neIPC">'New Entry'!$L$12</definedName>
    <definedName name="neIPC2">'New Entry Unused Layout'!$N$12</definedName>
    <definedName name="neLandingsDay">'New Entry'!$AL$12</definedName>
    <definedName name="neLandingsDay2">'New Entry Unused Layout'!$J$30</definedName>
    <definedName name="neLandingsNight">'New Entry'!$AM$12</definedName>
    <definedName name="neLandingsNight2">'New Entry Unused Layout'!$K$30</definedName>
    <definedName name="neMeCommandDay">'New Entry'!$AF$12</definedName>
    <definedName name="neMeCommandDay2">'New Entry Unused Layout'!$M$24</definedName>
    <definedName name="neMeCommandNight">'New Entry'!$AG$12</definedName>
    <definedName name="neMeCommandNight2">'New Entry Unused Layout'!$N$24</definedName>
    <definedName name="neMeDualDay">'New Entry'!$AD$12</definedName>
    <definedName name="neMeDualDay2">'New Entry Unused Layout'!$K$24</definedName>
    <definedName name="neMeDualNight">'New Entry'!$AE$12</definedName>
    <definedName name="neMeDualNight2">'New Entry Unused Layout'!$L$24</definedName>
    <definedName name="neMeIcusDay">'New Entry'!$AB$12</definedName>
    <definedName name="neMeIcusDay2">'New Entry Unused Layout'!$I$24</definedName>
    <definedName name="neMeIcusNight">'New Entry'!$AC$12</definedName>
    <definedName name="neMeIcusNight2">'New Entry Unused Layout'!$J$24</definedName>
    <definedName name="neMonth">'New Entry'!$D$12</definedName>
    <definedName name="neMonth2">'New Entry Unused Layout'!$D$12</definedName>
    <definedName name="neNDB">'New Entry'!$AQ$12</definedName>
    <definedName name="neNDB2">'New Entry Unused Layout'!$O$30</definedName>
    <definedName name="neOPC">'New Entry'!$M$12</definedName>
    <definedName name="neOPC2">'New Entry Unused Layout'!$O$12</definedName>
    <definedName name="neOtherCrew">'New Entry'!$J$12</definedName>
    <definedName name="neOtherCrew2">'New Entry Unused Layout'!$K$12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Entry'!$Q$12</definedName>
    <definedName name="neRemarks2">'New Entry Unused Layout'!$J$18</definedName>
    <definedName name="neRNAV">'New Entry'!$AP$12</definedName>
    <definedName name="neRNAV2">'New Entry Unused Layout'!$N$30</definedName>
    <definedName name="neRNP">'New Entry'!$AP$12</definedName>
    <definedName name="neRNP2">'New Entry Unused Layout'!$N$30</definedName>
    <definedName name="neSeCommandDay">'New Entry'!$Z$12</definedName>
    <definedName name="neSeCommandDay2">'New Entry Unused Layout'!$G$24</definedName>
    <definedName name="neSeCommandNight">'New Entry'!$AA$12</definedName>
    <definedName name="neSeCommandNight2">'New Entry Unused Layout'!$H$24</definedName>
    <definedName name="neSeDualDay">'New Entry'!$X$12</definedName>
    <definedName name="neSeDualDay2">'New Entry Unused Layout'!$E$24</definedName>
    <definedName name="neSeDualNight">'New Entry'!$Y$12</definedName>
    <definedName name="neSeDualNight2">'New Entry Unused Layout'!$F$24</definedName>
    <definedName name="neSeIcusDay">'New Entry'!$V$12</definedName>
    <definedName name="neSeIcusDay2">'New Entry Unused Layout'!$C$24</definedName>
    <definedName name="neSeIcusNight">'New Entry'!$W$12</definedName>
    <definedName name="neSeIcusNight2">'New Entry Unused Layout'!$D$24</definedName>
    <definedName name="neSI1">'New Entry'!$R$12</definedName>
    <definedName name="neSI12">'New Entry Unused Layout'!$C$30</definedName>
    <definedName name="neSI2">'New Entry'!$S$12</definedName>
    <definedName name="neSI22">'New Entry Unused Layout'!$D$30</definedName>
    <definedName name="neSI3">'New Entry'!$T$12</definedName>
    <definedName name="neSI32">'New Entry Unused Layout'!$E$30</definedName>
    <definedName name="neSI4">'New Entry'!$U$12</definedName>
    <definedName name="neSI42">'New Entry Unused Layout'!$F$30</definedName>
    <definedName name="neTo">'New Entry'!$O$12</definedName>
    <definedName name="neTo2">'New Entry Unused Layout'!$D$18</definedName>
    <definedName name="neType">'New Entry'!$F$12</definedName>
    <definedName name="neType2">'New Entry Unused Layout'!$F$12</definedName>
    <definedName name="neVia">'New Entry'!$P$12</definedName>
    <definedName name="neVia2">'New Entry Unused Layout'!$E$18</definedName>
    <definedName name="neVOR">'New Entry'!$AO$12</definedName>
    <definedName name="neVOR2">'New Entry Unused Layout'!$M$30</definedName>
    <definedName name="NewEntryLayout">Admin!$C$6</definedName>
    <definedName name="NewEntryLayoutKind" localSheetId="1">"Compact"</definedName>
    <definedName name="NewEntryLayoutKind" localSheetId="0">"Grouped"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64" i="28"/>
  <c r="F7964" i="28"/>
  <c r="G7963" i="28"/>
  <c r="F7963" i="28"/>
  <c r="G7962" i="28"/>
  <c r="F7962" i="28"/>
  <c r="G7961" i="28"/>
  <c r="F7961" i="28"/>
  <c r="G7960" i="28"/>
  <c r="F7960" i="28"/>
  <c r="G7959" i="28"/>
  <c r="F7959" i="28"/>
  <c r="G7958" i="28"/>
  <c r="F7958" i="28"/>
  <c r="G7957" i="28"/>
  <c r="F7957" i="28"/>
  <c r="G7956" i="28"/>
  <c r="F7956" i="28"/>
  <c r="G7955" i="28"/>
  <c r="F7955" i="28"/>
  <c r="G7954" i="28"/>
  <c r="F7954" i="28"/>
  <c r="G7953" i="28"/>
  <c r="F7953" i="28"/>
  <c r="G7952" i="28"/>
  <c r="F7952" i="28"/>
  <c r="G7951" i="28"/>
  <c r="F7951" i="28"/>
  <c r="G7950" i="28"/>
  <c r="F7950" i="28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F7326" i="28"/>
  <c r="F7325" i="28"/>
  <c r="G7324" i="28"/>
  <c r="F7324" i="28"/>
  <c r="F7323" i="28"/>
  <c r="F7322" i="28"/>
  <c r="F7321" i="28"/>
  <c r="F7320" i="28"/>
  <c r="G7319" i="28"/>
  <c r="F7318" i="28"/>
  <c r="F7317" i="28"/>
  <c r="F7316" i="28"/>
  <c r="F7315" i="28"/>
  <c r="F7314" i="28"/>
  <c r="F7313" i="28"/>
  <c r="F7312" i="28"/>
  <c r="F7311" i="28"/>
  <c r="F7310" i="28"/>
  <c r="G7309" i="28"/>
  <c r="F7308" i="28"/>
  <c r="F7307" i="28"/>
  <c r="F7306" i="28"/>
  <c r="F7305" i="28"/>
  <c r="F7304" i="28"/>
  <c r="F7303" i="28"/>
  <c r="F7302" i="28"/>
  <c r="F7301" i="28"/>
  <c r="F7300" i="28"/>
  <c r="F7299" i="28"/>
  <c r="F7298" i="28"/>
  <c r="F7297" i="28"/>
  <c r="F7296" i="28"/>
  <c r="G7295" i="28"/>
  <c r="F7294" i="28"/>
  <c r="F7293" i="28"/>
  <c r="F7292" i="28"/>
  <c r="F7291" i="28"/>
  <c r="G7290" i="28"/>
  <c r="F7289" i="28"/>
  <c r="F7288" i="28"/>
  <c r="F7287" i="28"/>
  <c r="F7286" i="28"/>
  <c r="F7285" i="28"/>
  <c r="F7284" i="28"/>
  <c r="F7283" i="28"/>
  <c r="F7282" i="28"/>
  <c r="F7281" i="28"/>
  <c r="F7280" i="28"/>
  <c r="F7279" i="28"/>
  <c r="F7278" i="28"/>
  <c r="F7277" i="28"/>
  <c r="F7276" i="28"/>
  <c r="G7275" i="28"/>
  <c r="F7274" i="28"/>
  <c r="G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F7259" i="28"/>
  <c r="F7258" i="28"/>
  <c r="F7257" i="28"/>
  <c r="F7256" i="28"/>
  <c r="F7255" i="28"/>
  <c r="F7254" i="28"/>
  <c r="F7253" i="28"/>
  <c r="F7252" i="28"/>
  <c r="F7251" i="28"/>
  <c r="G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F7234" i="28"/>
  <c r="F7233" i="28"/>
  <c r="F7232" i="28"/>
  <c r="F7231" i="28"/>
  <c r="F7230" i="28"/>
  <c r="F7229" i="28"/>
  <c r="G7227" i="28"/>
  <c r="F7226" i="28"/>
  <c r="F7225" i="28"/>
  <c r="F7224" i="28"/>
  <c r="F7223" i="28"/>
  <c r="G7222" i="28"/>
  <c r="F7221" i="28"/>
  <c r="F7220" i="28"/>
  <c r="F7219" i="28"/>
  <c r="F7218" i="28"/>
  <c r="G7217" i="28"/>
  <c r="F7216" i="28"/>
  <c r="F7215" i="28"/>
  <c r="F7214" i="28"/>
  <c r="G7213" i="28"/>
  <c r="F7212" i="28"/>
  <c r="F7211" i="28"/>
  <c r="F7209" i="28"/>
  <c r="F7208" i="28"/>
  <c r="F7207" i="28"/>
  <c r="F7206" i="28"/>
  <c r="F7205" i="28"/>
  <c r="G7204" i="28"/>
  <c r="F7204" i="28"/>
  <c r="G7203" i="28"/>
  <c r="F7203" i="28"/>
  <c r="G7202" i="28"/>
  <c r="F7202" i="28"/>
  <c r="G7201" i="28"/>
  <c r="F7201" i="28"/>
  <c r="G7200" i="28"/>
  <c r="F7200" i="28"/>
  <c r="G7199" i="28"/>
  <c r="F7199" i="28"/>
  <c r="G7198" i="28"/>
  <c r="F7198" i="28"/>
  <c r="G7197" i="28"/>
  <c r="F7197" i="28"/>
  <c r="G7196" i="28"/>
  <c r="F7196" i="28"/>
  <c r="G7195" i="28"/>
  <c r="F7195" i="28"/>
  <c r="G7194" i="28"/>
  <c r="F7194" i="28"/>
  <c r="G7193" i="28"/>
  <c r="F7193" i="28"/>
  <c r="G7192" i="28"/>
  <c r="F7192" i="28"/>
  <c r="G7191" i="28"/>
  <c r="F7191" i="28"/>
  <c r="G7190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F7104" i="28"/>
  <c r="F7103" i="28"/>
  <c r="F7102" i="28"/>
  <c r="F7101" i="28"/>
  <c r="F7100" i="28"/>
  <c r="G7099" i="28"/>
  <c r="F7098" i="28"/>
  <c r="F7097" i="28"/>
  <c r="F7096" i="28"/>
  <c r="F7095" i="28"/>
  <c r="F7094" i="28"/>
  <c r="F7093" i="28"/>
  <c r="F7092" i="28"/>
  <c r="F7091" i="28"/>
  <c r="F7090" i="28"/>
  <c r="F7089" i="28"/>
  <c r="F7088" i="28"/>
  <c r="G7087" i="28"/>
  <c r="F7086" i="28"/>
  <c r="F7085" i="28"/>
  <c r="F7084" i="28"/>
  <c r="F7083" i="28"/>
  <c r="F7082" i="28"/>
  <c r="F7081" i="28"/>
  <c r="F7080" i="28"/>
  <c r="F7079" i="28"/>
  <c r="F7078" i="28"/>
  <c r="F7077" i="28"/>
  <c r="F7076" i="28"/>
  <c r="F7075" i="28"/>
  <c r="G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F7058" i="28"/>
  <c r="F7057" i="28"/>
  <c r="F7056" i="28"/>
  <c r="F7055" i="28"/>
  <c r="F7054" i="28"/>
  <c r="F7053" i="28"/>
  <c r="F7052" i="28"/>
  <c r="G7051" i="28"/>
  <c r="F7050" i="28"/>
  <c r="F7049" i="28"/>
  <c r="F7048" i="28"/>
  <c r="F7047" i="28"/>
  <c r="F7046" i="28"/>
  <c r="F7045" i="28"/>
  <c r="F7044" i="28"/>
  <c r="F7043" i="28"/>
  <c r="F7042" i="28"/>
  <c r="F7041" i="28"/>
  <c r="G7040" i="28"/>
  <c r="F7039" i="28"/>
  <c r="G7038" i="28"/>
  <c r="G7037" i="28"/>
  <c r="F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F7023" i="28"/>
  <c r="F7021" i="28"/>
  <c r="F7020" i="28"/>
  <c r="F7019" i="28"/>
  <c r="F7018" i="28"/>
  <c r="F7017" i="28"/>
  <c r="F7016" i="28"/>
  <c r="G7015" i="28"/>
  <c r="F7014" i="28"/>
  <c r="F7013" i="28"/>
  <c r="F7012" i="28"/>
  <c r="F7011" i="28"/>
  <c r="G7010" i="28"/>
  <c r="F7009" i="28"/>
  <c r="F7008" i="28"/>
  <c r="F7007" i="28"/>
  <c r="F7006" i="28"/>
  <c r="F7005" i="28"/>
  <c r="F7004" i="28"/>
  <c r="F7003" i="28"/>
  <c r="F7002" i="28"/>
  <c r="G7001" i="28"/>
  <c r="F7000" i="28"/>
  <c r="F6999" i="28"/>
  <c r="F6998" i="28"/>
  <c r="F6997" i="28"/>
  <c r="F6996" i="28"/>
  <c r="F6995" i="28"/>
  <c r="F6994" i="28"/>
  <c r="F6993" i="28"/>
  <c r="F6992" i="28"/>
  <c r="F6991" i="28"/>
  <c r="F6990" i="28"/>
  <c r="F6989" i="28"/>
  <c r="G6988" i="28"/>
  <c r="F6987" i="28"/>
  <c r="G6986" i="28"/>
  <c r="F6986" i="28"/>
  <c r="G6985" i="28"/>
  <c r="F6985" i="28"/>
  <c r="G6984" i="28"/>
  <c r="F6984" i="28"/>
  <c r="G6983" i="28"/>
  <c r="F6983" i="28"/>
  <c r="G6982" i="28"/>
  <c r="F6982" i="28"/>
  <c r="G6981" i="28"/>
  <c r="F6981" i="28"/>
  <c r="G6980" i="28"/>
  <c r="F6980" i="28"/>
  <c r="G6979" i="28"/>
  <c r="F6979" i="28"/>
  <c r="G6978" i="28"/>
  <c r="F6978" i="28"/>
  <c r="G6977" i="28"/>
  <c r="F6977" i="28"/>
  <c r="G6976" i="28"/>
  <c r="F6976" i="28"/>
  <c r="G6975" i="28"/>
  <c r="F6975" i="28"/>
  <c r="G6974" i="28"/>
  <c r="F6974" i="28"/>
  <c r="G6973" i="28"/>
  <c r="F6973" i="28"/>
  <c r="G6972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F6837" i="28"/>
  <c r="F6836" i="28"/>
  <c r="F6835" i="28"/>
  <c r="F6834" i="28"/>
  <c r="F6833" i="28"/>
  <c r="F6832" i="28"/>
  <c r="F6831" i="28"/>
  <c r="F6830" i="28"/>
  <c r="F6829" i="28"/>
  <c r="F6828" i="28"/>
  <c r="F6827" i="28"/>
  <c r="F6826" i="28"/>
  <c r="F6825" i="28"/>
  <c r="F6824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G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G6717" i="28"/>
  <c r="F6716" i="28"/>
  <c r="F6715" i="28"/>
  <c r="F6714" i="28"/>
  <c r="F6713" i="28"/>
  <c r="G6712" i="28"/>
  <c r="F6711" i="28"/>
  <c r="F6710" i="28"/>
  <c r="F6709" i="28"/>
  <c r="G6708" i="28"/>
  <c r="F6707" i="28"/>
  <c r="F6706" i="28"/>
  <c r="F6705" i="28"/>
  <c r="F6704" i="28"/>
  <c r="F6703" i="28"/>
  <c r="F6702" i="28"/>
  <c r="F6701" i="28"/>
  <c r="F6700" i="28"/>
  <c r="F6699" i="28"/>
  <c r="F6698" i="28"/>
  <c r="F6697" i="28"/>
  <c r="F6696" i="28"/>
  <c r="F6695" i="28"/>
  <c r="F6694" i="28"/>
  <c r="F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G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F6651" i="28"/>
  <c r="G6650" i="28"/>
  <c r="F6649" i="28"/>
  <c r="G6648" i="28"/>
  <c r="F6647" i="28"/>
  <c r="F6646" i="28"/>
  <c r="F6645" i="28"/>
  <c r="F6644" i="28"/>
  <c r="F6643" i="28"/>
  <c r="F6642" i="28"/>
  <c r="F6641" i="28"/>
  <c r="F6640" i="28"/>
  <c r="F6638" i="28"/>
  <c r="F6637" i="28"/>
  <c r="F6636" i="28"/>
  <c r="F6635" i="28"/>
  <c r="F6634" i="28"/>
  <c r="F6633" i="28"/>
  <c r="F6632" i="28"/>
  <c r="F6631" i="28"/>
  <c r="F6630" i="28"/>
  <c r="F6629" i="28"/>
  <c r="F6628" i="28"/>
  <c r="F6627" i="28"/>
  <c r="F6626" i="28"/>
  <c r="F6625" i="28"/>
  <c r="F6624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G6598" i="28"/>
  <c r="F6597" i="28"/>
  <c r="G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2" i="28"/>
  <c r="G6581" i="28"/>
  <c r="F6581" i="28"/>
  <c r="G6580" i="28"/>
  <c r="F6580" i="28"/>
  <c r="G6579" i="28"/>
  <c r="F6579" i="28"/>
  <c r="G6578" i="28"/>
  <c r="F6578" i="28"/>
  <c r="G6577" i="28"/>
  <c r="F6577" i="28"/>
  <c r="G6576" i="28"/>
  <c r="F6576" i="28"/>
  <c r="G6575" i="28"/>
  <c r="F6575" i="28"/>
  <c r="G6574" i="28"/>
  <c r="F6574" i="28"/>
  <c r="G6573" i="28"/>
  <c r="F6573" i="28"/>
  <c r="G6572" i="28"/>
  <c r="F6572" i="28"/>
  <c r="G6571" i="28"/>
  <c r="F6571" i="28"/>
  <c r="G6570" i="28"/>
  <c r="F6570" i="28"/>
  <c r="G6569" i="28"/>
  <c r="F6569" i="28"/>
  <c r="G6568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F5901" i="28"/>
  <c r="G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F5695" i="28"/>
  <c r="F5694" i="28"/>
  <c r="F5693" i="28"/>
  <c r="F5692" i="28"/>
  <c r="F5691" i="28"/>
  <c r="F5690" i="28"/>
  <c r="F5689" i="28"/>
  <c r="F5688" i="28"/>
  <c r="F5687" i="28"/>
  <c r="G5686" i="28"/>
  <c r="F5686" i="28"/>
  <c r="F5685" i="28"/>
  <c r="F5684" i="28"/>
  <c r="G5683" i="28"/>
  <c r="F5682" i="28"/>
  <c r="F5681" i="28"/>
  <c r="F5680" i="28"/>
  <c r="F5679" i="28"/>
  <c r="F5678" i="28"/>
  <c r="F5677" i="28"/>
  <c r="F5676" i="28"/>
  <c r="F5675" i="28"/>
  <c r="F5674" i="28"/>
  <c r="F5673" i="28"/>
  <c r="F5672" i="28"/>
  <c r="F5671" i="28"/>
  <c r="F5670" i="28"/>
  <c r="F5669" i="28"/>
  <c r="F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G5654" i="28"/>
  <c r="F5653" i="28"/>
  <c r="F5652" i="28"/>
  <c r="F5651" i="28"/>
  <c r="F5650" i="28"/>
  <c r="F5649" i="28"/>
  <c r="G5648" i="28"/>
  <c r="F5647" i="28"/>
  <c r="F5646" i="28"/>
  <c r="F5645" i="28"/>
  <c r="F5644" i="28"/>
  <c r="F5643" i="28"/>
  <c r="F5642" i="28"/>
  <c r="F5641" i="28"/>
  <c r="G5640" i="28"/>
  <c r="F5639" i="28"/>
  <c r="F5638" i="28"/>
  <c r="F5637" i="28"/>
  <c r="F5636" i="28"/>
  <c r="F5635" i="28"/>
  <c r="F5634" i="28"/>
  <c r="F5633" i="28"/>
  <c r="F5632" i="28"/>
  <c r="F5631" i="28"/>
  <c r="F5630" i="28"/>
  <c r="G5629" i="28"/>
  <c r="F5628" i="28"/>
  <c r="F5627" i="28"/>
  <c r="F5626" i="28"/>
  <c r="F5625" i="28"/>
  <c r="F5624" i="28"/>
  <c r="F5623" i="28"/>
  <c r="F5622" i="28"/>
  <c r="F5621" i="28"/>
  <c r="G5620" i="28"/>
  <c r="F5619" i="28"/>
  <c r="F5618" i="28"/>
  <c r="F5617" i="28"/>
  <c r="F5616" i="28"/>
  <c r="F5615" i="28"/>
  <c r="F5614" i="28"/>
  <c r="F5613" i="28"/>
  <c r="F5612" i="28"/>
  <c r="F5611" i="28"/>
  <c r="F5610" i="28"/>
  <c r="F5609" i="28"/>
  <c r="F5608" i="28"/>
  <c r="F5607" i="28"/>
  <c r="G5606" i="28"/>
  <c r="F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F5590" i="28"/>
  <c r="F5589" i="28"/>
  <c r="F5588" i="28"/>
  <c r="G5587" i="28"/>
  <c r="F5586" i="28"/>
  <c r="F5585" i="28"/>
  <c r="F5584" i="28"/>
  <c r="G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F5571" i="28"/>
  <c r="F5570" i="28"/>
  <c r="F5569" i="28"/>
  <c r="F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G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G5508" i="28"/>
  <c r="F5507" i="28"/>
  <c r="G5506" i="28"/>
  <c r="F5505" i="28"/>
  <c r="G5504" i="28"/>
  <c r="F5503" i="28"/>
  <c r="F5502" i="28"/>
  <c r="G5501" i="28"/>
  <c r="F5500" i="28"/>
  <c r="F5499" i="28"/>
  <c r="F5498" i="28"/>
  <c r="F5497" i="28"/>
  <c r="F5496" i="28"/>
  <c r="F5495" i="28"/>
  <c r="F5494" i="28"/>
  <c r="F5493" i="28"/>
  <c r="G5492" i="28"/>
  <c r="F5491" i="28"/>
  <c r="F5490" i="28"/>
  <c r="F5489" i="28"/>
  <c r="F5488" i="28"/>
  <c r="F5487" i="28"/>
  <c r="F5485" i="28"/>
  <c r="F5484" i="28"/>
  <c r="G5483" i="28"/>
  <c r="G5482" i="28"/>
  <c r="F5482" i="28"/>
  <c r="F5481" i="28"/>
  <c r="F5480" i="28"/>
  <c r="F5479" i="28"/>
  <c r="G5478" i="28"/>
  <c r="F5477" i="28"/>
  <c r="F5476" i="28"/>
  <c r="G5475" i="28"/>
  <c r="F5475" i="28"/>
  <c r="G5474" i="28"/>
  <c r="F5474" i="28"/>
  <c r="G5473" i="28"/>
  <c r="F5473" i="28"/>
  <c r="G5472" i="28"/>
  <c r="F5472" i="28"/>
  <c r="G5471" i="28"/>
  <c r="F5471" i="28"/>
  <c r="G5470" i="28"/>
  <c r="F5470" i="28"/>
  <c r="G5469" i="28"/>
  <c r="F5469" i="28"/>
  <c r="G5468" i="28"/>
  <c r="F5468" i="28"/>
  <c r="G5467" i="28"/>
  <c r="F5467" i="28"/>
  <c r="G5466" i="28"/>
  <c r="F5466" i="28"/>
  <c r="G5465" i="28"/>
  <c r="F5465" i="28"/>
  <c r="G5464" i="28"/>
  <c r="F5464" i="28"/>
  <c r="G5463" i="28"/>
  <c r="F5463" i="28"/>
  <c r="G5462" i="28"/>
  <c r="F5462" i="28"/>
  <c r="G5461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F5428" i="28"/>
  <c r="G5427" i="28"/>
  <c r="G5426" i="28"/>
  <c r="F5426" i="28"/>
  <c r="G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F5411" i="28"/>
  <c r="G5410" i="28"/>
  <c r="F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BL7" i="16"/>
  <c r="BL6" i="16" s="1"/>
  <c r="BK7" i="16"/>
  <c r="BK6" i="16" s="1"/>
  <c r="BJ7" i="16"/>
  <c r="BJ6" i="16" s="1"/>
  <c r="BI7" i="16"/>
  <c r="BI6" i="16" s="1"/>
  <c r="BF7" i="16"/>
  <c r="BF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6" i="16"/>
  <c r="AW7" i="16"/>
  <c r="BG7" i="16" s="1"/>
  <c r="AV6" i="16"/>
  <c r="BH6" i="16" s="1"/>
  <c r="AV7" i="16"/>
  <c r="C22" i="27" a="1"/>
  <c r="C22" i="27" s="1"/>
  <c r="S10" i="35"/>
  <c r="T10" i="35"/>
  <c r="U10" i="35"/>
  <c r="R10" i="35"/>
  <c r="K9" i="16" l="1"/>
  <c r="K8" i="16"/>
  <c r="BG6" i="16"/>
  <c r="BH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C7" i="16"/>
  <c r="C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W8" i="16"/>
  <c r="C5" i="27" a="1"/>
  <c r="C5" i="27" s="1"/>
  <c r="C6" i="27" a="1"/>
  <c r="C6" i="27" s="1"/>
  <c r="C8" i="27" a="1"/>
  <c r="C8" i="27" s="1"/>
  <c r="C10" i="27"/>
  <c r="AV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<sst xmlns="http://schemas.openxmlformats.org/spreadsheetml/2006/main" count="19647" uniqueCount="16784">
  <si>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</si>
  <si>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</si>
  <si>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</si>
  <si>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</si>
  <si>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</si>
  <si>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</si>
  <si>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</si>
  <si>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</si>
  <si>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</si>
  <si>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</si>
  <si>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</si>
  <si>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</si>
  <si>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</si>
  <si>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</si>
  <si>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</si>
  <si>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</si>
  <si>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</si>
  <si>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</si>
  <si>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</si>
  <si>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</si>
  <si>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</si>
  <si>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</si>
  <si>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</si>
  <si>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</si>
  <si>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</si>
  <si>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</si>
  <si>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</si>
  <si>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</si>
  <si>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</si>
  <si>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</si>
  <si>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</si>
  <si>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</si>
  <si>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</si>
  <si>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</si>
  <si>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</si>
  <si>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</si>
  <si>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</si>
  <si>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</si>
  <si>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</si>
  <si>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</si>
  <si>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</si>
  <si>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</si>
  <si>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</si>
  <si>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</si>
  <si>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</si>
  <si>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</si>
  <si>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</si>
  <si>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</si>
  <si>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</si>
  <si>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</si>
  <si>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</si>
  <si>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</si>
  <si>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</si>
  <si>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</si>
  <si>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</si>
  <si>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</si>
  <si>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</si>
  <si>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</si>
  <si>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</si>
  <si>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</si>
  <si>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</si>
  <si>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</si>
  <si>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</si>
  <si>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</si>
  <si>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</si>
  <si>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</si>
  <si>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</si>
  <si>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</si>
  <si>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</si>
  <si>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</si>
  <si>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</si>
  <si>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</si>
  <si>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</si>
  <si>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</si>
  <si>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</si>
  <si>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</si>
  <si>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</si>
  <si>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</si>
  <si>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</si>
  <si>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</si>
  <si>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</si>
  <si>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</si>
  <si>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</si>
  <si>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</si>
  <si>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</si>
  <si>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</si>
  <si>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</si>
  <si>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</si>
  <si>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</si>
  <si>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</si>
  <si>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</si>
  <si>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</si>
  <si>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</si>
  <si>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</si>
  <si>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</si>
  <si>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</si>
  <si>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</si>
  <si>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</si>
  <si>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</si>
  <si>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</si>
  <si>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</si>
  <si>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</si>
  <si>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</si>
  <si>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</si>
  <si>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</si>
  <si>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</si>
  <si>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</si>
  <si>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</si>
  <si>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</si>
  <si>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</si>
  <si>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</si>
  <si>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</si>
  <si>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</si>
  <si>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</si>
  <si>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</si>
  <si>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</si>
  <si>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</si>
  <si>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</si>
  <si>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</si>
  <si>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</si>
  <si>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</si>
  <si>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</si>
  <si>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</si>
  <si>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</si>
  <si>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</si>
  <si>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</si>
  <si>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</si>
  <si>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</si>
  <si>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</si>
  <si>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</si>
  <si>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</si>
  <si>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</si>
  <si>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</si>
  <si>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</si>
  <si>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</si>
  <si>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</si>
  <si>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</si>
  <si>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</si>
  <si>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</si>
  <si>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</si>
  <si>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</si>
  <si>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</si>
  <si>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</si>
  <si>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</si>
  <si>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</si>
  <si>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</si>
  <si>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</si>
  <si>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</si>
  <si>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</si>
  <si>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</si>
  <si>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</si>
  <si>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</si>
  <si>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</si>
  <si>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</si>
  <si>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</si>
  <si>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</si>
  <si>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</si>
  <si>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</si>
  <si>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</si>
  <si>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</si>
  <si>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</si>
  <si>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</si>
  <si>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</si>
  <si>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</si>
  <si>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</si>
  <si>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</si>
  <si>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</si>
  <si>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</si>
  <si>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</si>
  <si>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</si>
  <si>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</si>
  <si>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</si>
  <si>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</si>
  <si>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</si>
  <si>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</si>
  <si>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</si>
  <si>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</si>
  <si>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</si>
  <si>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</si>
  <si>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</si>
  <si>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</si>
  <si>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</si>
  <si>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</si>
  <si>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</si>
  <si>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</si>
  <si>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</si>
  <si>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</si>
  <si>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</si>
  <si>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</si>
  <si>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</si>
  <si>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</si>
  <si>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</si>
  <si>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</si>
  <si>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</si>
  <si>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</si>
  <si>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</si>
  <si>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</si>
  <si>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</si>
  <si>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</si>
  <si>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</si>
  <si>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</si>
  <si>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</si>
  <si>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</si>
  <si>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</si>
  <si>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</si>
  <si>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</si>
  <si>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</si>
  <si>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</si>
  <si>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</si>
  <si>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</si>
  <si>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</si>
  <si>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</si>
  <si>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</si>
  <si>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</si>
  <si>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</si>
  <si>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</si>
  <si>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</si>
  <si>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</si>
  <si>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</si>
  <si>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</si>
  <si>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</si>
  <si>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</si>
  <si>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</si>
  <si>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</si>
  <si>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</si>
  <si>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</si>
  <si>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</si>
  <si>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</si>
  <si>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</si>
  <si>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</si>
  <si>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</si>
  <si>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</si>
  <si>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</si>
  <si>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</si>
  <si>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</si>
  <si>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</si>
  <si>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</si>
  <si>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</si>
  <si>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</si>
  <si>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</si>
  <si>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</si>
  <si>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</si>
  <si>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</si>
  <si>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</si>
  <si>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</si>
  <si>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</si>
  <si>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</si>
  <si>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</si>
  <si>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</si>
  <si>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</si>
  <si>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</si>
  <si>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</si>
  <si>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</si>
  <si>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</si>
  <si>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</si>
  <si>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</si>
  <si>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</si>
  <si>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</si>
  <si>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</si>
  <si>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</si>
  <si>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</si>
  <si>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</si>
  <si>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</si>
  <si>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</si>
  <si>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</si>
  <si>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</si>
  <si>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</si>
  <si>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</si>
  <si>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</si>
  <si>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</si>
  <si>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</si>
  <si>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</si>
  <si>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</si>
  <si>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</si>
  <si>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</si>
  <si>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</si>
  <si>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</si>
  <si>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</si>
  <si>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</si>
  <si>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</si>
  <si>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</si>
  <si>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</si>
  <si>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</si>
  <si>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</si>
  <si>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</si>
  <si>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</si>
  <si>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</si>
  <si>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</si>
  <si>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</si>
  <si>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</si>
  <si>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</si>
  <si>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</si>
  <si>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</si>
  <si>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</si>
  <si>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</si>
  <si>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</si>
  <si>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</si>
  <si>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</si>
  <si>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</si>
  <si>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</si>
  <si>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</si>
  <si>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</si>
  <si>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</si>
  <si>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</si>
  <si>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</si>
  <si>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</si>
  <si>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</si>
  <si>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</si>
  <si>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</si>
  <si>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</si>
  <si>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</si>
  <si>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</si>
  <si>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</si>
  <si>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</si>
  <si>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</si>
  <si>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</si>
  <si>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</si>
  <si>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</si>
  <si>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</si>
  <si>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</si>
  <si>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</si>
  <si>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</si>
  <si>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</si>
  <si>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</si>
  <si>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</si>
  <si>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</si>
  <si>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</si>
  <si>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</si>
  <si>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</si>
  <si>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</si>
  <si>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</si>
  <si>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</si>
  <si>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</si>
  <si>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</si>
  <si>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</si>
  <si>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</si>
  <si>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</si>
  <si>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</si>
  <si>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</si>
  <si>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</si>
  <si>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</si>
  <si>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</si>
  <si>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</si>
  <si>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</si>
  <si>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</si>
  <si>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</si>
  <si>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</si>
  <si>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</si>
  <si>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</si>
  <si>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</si>
  <si>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</si>
  <si>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</si>
  <si>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</si>
  <si>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</si>
  <si>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</si>
  <si>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</si>
  <si>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</si>
  <si>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</si>
  <si>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</si>
  <si>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</si>
  <si>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</si>
  <si>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</si>
  <si>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</si>
  <si>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</si>
  <si>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</si>
  <si>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</si>
  <si>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</si>
  <si>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</si>
  <si>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</si>
  <si>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</si>
  <si>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</si>
  <si>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</si>
  <si>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</si>
  <si>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</si>
  <si>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</si>
  <si>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</si>
  <si>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</si>
  <si>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</si>
  <si>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</si>
  <si>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</si>
  <si>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</si>
  <si>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</si>
  <si>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</si>
  <si>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</si>
  <si>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</si>
  <si>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</si>
  <si>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</si>
  <si>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</si>
  <si>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</si>
  <si>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</si>
  <si>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</si>
  <si>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</si>
  <si>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</si>
  <si>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</si>
  <si>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</si>
  <si>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</si>
  <si>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</si>
  <si>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</si>
  <si>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</si>
  <si>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</si>
  <si>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</si>
  <si>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</si>
  <si>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</si>
  <si>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</si>
  <si>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</si>
  <si>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</si>
  <si>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</si>
  <si>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</si>
  <si>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</si>
  <si>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</si>
  <si>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</si>
  <si>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</si>
  <si>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</si>
  <si>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</si>
  <si>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</si>
  <si>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</si>
  <si>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</si>
  <si>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</si>
  <si>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</si>
  <si>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</si>
  <si>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</si>
  <si>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</si>
  <si>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</si>
  <si>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</si>
  <si>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</si>
  <si>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</si>
  <si>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</si>
  <si>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</si>
  <si>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</si>
  <si>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</si>
  <si>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</si>
  <si>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</si>
  <si>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</si>
  <si>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</si>
  <si>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</si>
  <si>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</si>
  <si>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</si>
  <si>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</si>
  <si>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</si>
  <si>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</si>
  <si>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</si>
  <si>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</si>
  <si>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</si>
  <si>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</si>
  <si>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</si>
  <si>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</si>
  <si>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</si>
  <si>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</si>
  <si>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</si>
  <si>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</si>
  <si>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</si>
  <si>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</si>
  <si>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</si>
  <si>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</si>
  <si>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</si>
  <si>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</si>
  <si>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</si>
  <si>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</si>
  <si>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</si>
  <si>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</si>
  <si>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</si>
  <si>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</si>
  <si>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</si>
  <si>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</si>
  <si>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</si>
  <si>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</si>
  <si>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</si>
  <si>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</si>
  <si>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</si>
  <si>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</si>
  <si>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</si>
  <si>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</si>
  <si>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</si>
  <si>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</si>
  <si>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</si>
  <si>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</si>
  <si>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</si>
  <si>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</si>
  <si>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</si>
  <si>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</si>
  <si>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</si>
  <si>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</si>
  <si>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</si>
  <si>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</si>
  <si>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</si>
  <si>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</si>
  <si>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</si>
  <si>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</si>
  <si>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</si>
  <si>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</si>
  <si>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</si>
  <si>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</si>
  <si>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</si>
  <si>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</si>
  <si>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</si>
  <si>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</si>
  <si>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</si>
  <si>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</si>
  <si>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</si>
  <si>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</si>
  <si>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</si>
  <si>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</si>
  <si>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</si>
  <si>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</si>
  <si>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</si>
  <si>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</si>
  <si>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</si>
  <si>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</si>
  <si>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</si>
  <si>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</si>
  <si>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</si>
  <si>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</si>
  <si>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</si>
  <si>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</si>
  <si>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</si>
  <si>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</si>
  <si>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</si>
  <si>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</si>
  <si>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</si>
  <si>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</si>
  <si>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</si>
  <si>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</si>
  <si>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</si>
  <si>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</si>
  <si>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</si>
  <si>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</si>
  <si>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</si>
  <si>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</si>
  <si>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</si>
  <si>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</si>
  <si>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</si>
  <si>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</si>
  <si>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</si>
  <si>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</si>
  <si>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</si>
  <si>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</si>
  <si>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</si>
  <si>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</si>
  <si>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</si>
  <si>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</si>
  <si>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</si>
  <si>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</si>
  <si>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</si>
  <si>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</si>
  <si>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</si>
  <si>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</si>
  <si>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</si>
  <si>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</si>
  <si>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</si>
  <si>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</si>
  <si>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</si>
  <si>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</si>
  <si>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</si>
  <si>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</si>
  <si>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</si>
  <si>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</si>
  <si>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</si>
  <si>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</si>
  <si>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</si>
  <si>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</si>
  <si>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</si>
  <si>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</si>
  <si>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</si>
  <si>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</si>
  <si>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</si>
  <si>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</si>
  <si>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</si>
  <si>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</si>
  <si>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</si>
  <si>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</si>
  <si>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</si>
  <si>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</si>
  <si>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</si>
  <si>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</si>
  <si>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</si>
  <si>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</si>
  <si>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</si>
  <si>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</si>
  <si>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</si>
  <si>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</si>
  <si>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</si>
  <si>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</si>
  <si>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</si>
  <si>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</si>
  <si>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</si>
  <si>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</si>
  <si>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</si>
  <si>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</si>
  <si>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</si>
  <si>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</si>
  <si>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</si>
  <si>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</si>
  <si>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</si>
  <si>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</si>
  <si>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</si>
  <si>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</si>
  <si>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</si>
  <si>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</si>
  <si>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</si>
  <si>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</si>
  <si>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</si>
  <si>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</si>
  <si>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</si>
  <si>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</si>
  <si>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</si>
  <si>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</si>
  <si>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</si>
  <si>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</si>
  <si>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</si>
  <si>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</si>
  <si>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</si>
  <si>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</si>
  <si>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</si>
  <si>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</si>
  <si>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</si>
  <si>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</si>
  <si>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</si>
  <si>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</si>
  <si>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</si>
  <si>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</si>
  <si>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</si>
  <si>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</si>
  <si>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</si>
  <si>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</si>
  <si>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</si>
  <si>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</si>
  <si>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</si>
  <si>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</si>
  <si>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</si>
  <si>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</si>
  <si>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</si>
  <si>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</si>
  <si>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</si>
  <si>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</si>
  <si>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</si>
  <si>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</si>
  <si>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</si>
  <si>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</si>
  <si>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</si>
  <si>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</si>
  <si>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</si>
  <si>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</si>
  <si>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</si>
  <si>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</si>
  <si>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</si>
  <si>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</si>
  <si>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</si>
  <si>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</si>
  <si>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</si>
  <si>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</si>
  <si>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</si>
  <si>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</si>
  <si>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</si>
  <si>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</si>
  <si>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</si>
  <si>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</si>
  <si>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</si>
  <si>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</si>
  <si>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</si>
  <si>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</si>
  <si>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</si>
  <si>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</si>
  <si>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</si>
  <si>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</si>
  <si>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</si>
  <si>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</si>
  <si>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</si>
  <si>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</si>
  <si>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</si>
  <si>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</si>
  <si>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</si>
  <si>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</si>
  <si>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</si>
  <si>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</si>
  <si>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</si>
  <si>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</si>
  <si>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</si>
  <si>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</si>
  <si>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</si>
  <si>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</si>
  <si>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</si>
  <si>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</si>
  <si>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</si>
  <si>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</si>
  <si>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</si>
  <si>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</si>
  <si>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</si>
  <si>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</si>
  <si>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</si>
  <si>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</si>
  <si>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</si>
  <si>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</si>
  <si>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</si>
  <si>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</si>
  <si>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</si>
  <si>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</si>
  <si>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</si>
  <si>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</si>
  <si>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</si>
  <si>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</si>
  <si>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</si>
  <si>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</si>
  <si>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</si>
  <si>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</si>
  <si>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</si>
  <si>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</si>
  <si>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</si>
  <si>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</si>
  <si>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</si>
  <si>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</si>
  <si>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</si>
  <si>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</si>
  <si>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</si>
  <si>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</si>
  <si>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</si>
  <si>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</si>
  <si>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</si>
  <si>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</si>
  <si>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</si>
  <si>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</si>
  <si>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</si>
  <si>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</si>
  <si>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</si>
  <si>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</si>
  <si>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</si>
  <si>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</si>
  <si>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</si>
  <si>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</si>
  <si>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</si>
  <si>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</si>
  <si>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</si>
  <si>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</si>
  <si>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</si>
  <si>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</si>
  <si>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</si>
  <si>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</si>
  <si>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</si>
  <si>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</si>
  <si>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</si>
  <si>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</si>
  <si>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</si>
  <si>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</si>
  <si>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</si>
  <si>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</si>
  <si>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</si>
  <si>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</si>
  <si>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</si>
  <si>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</si>
  <si>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</si>
  <si>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</si>
  <si>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</si>
  <si>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</si>
  <si>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</si>
  <si>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</si>
  <si>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</si>
  <si>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</si>
  <si>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</si>
  <si>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</si>
  <si>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</si>
  <si>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</si>
  <si>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</si>
  <si>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</si>
  <si>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</si>
  <si>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</si>
  <si>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</si>
  <si>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</si>
  <si>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</si>
  <si>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</si>
  <si>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</si>
  <si>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</si>
  <si>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</si>
  <si>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</si>
  <si>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</si>
  <si>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</si>
  <si>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</si>
  <si>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</si>
  <si>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</si>
  <si>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</si>
  <si>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</si>
  <si>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</si>
  <si>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</si>
  <si>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</si>
  <si>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</si>
  <si>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</si>
  <si>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</si>
  <si>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</si>
  <si>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</si>
  <si>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</si>
  <si>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</si>
  <si>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</si>
  <si>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</si>
  <si>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</si>
  <si>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</si>
  <si>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</si>
  <si>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</si>
  <si>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</si>
  <si>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</si>
  <si>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</si>
  <si>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</si>
  <si>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</si>
  <si>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</si>
  <si>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</si>
  <si>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</si>
  <si>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</si>
  <si>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</si>
  <si>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</si>
  <si>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</si>
  <si>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</si>
  <si>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</si>
  <si>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</si>
  <si>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</si>
  <si>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</si>
  <si>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</si>
  <si>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</si>
  <si>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</si>
  <si>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</si>
  <si>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</si>
  <si>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</si>
  <si>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</si>
  <si>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</si>
  <si>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</si>
  <si>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</si>
  <si>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</si>
  <si>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</si>
  <si>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</si>
  <si>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</si>
  <si>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</si>
  <si>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</si>
  <si>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</si>
  <si>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</si>
  <si>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</si>
  <si>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</si>
  <si>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</si>
  <si>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</si>
  <si>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</si>
  <si>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</si>
  <si>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</si>
  <si>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</si>
  <si>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</si>
  <si>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</si>
  <si>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</si>
  <si>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</si>
  <si>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</si>
  <si>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</si>
  <si>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</si>
  <si>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</si>
  <si>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</si>
  <si>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</si>
  <si>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</si>
  <si>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</si>
  <si>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</si>
  <si>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</si>
  <si>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</si>
  <si>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</si>
  <si>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</si>
  <si>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</si>
  <si>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</si>
  <si>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</si>
  <si>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</si>
  <si>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</si>
  <si>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</si>
  <si>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</si>
  <si>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</si>
  <si>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</si>
  <si>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</si>
  <si>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</si>
  <si>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</si>
  <si>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</si>
  <si>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</si>
  <si>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</si>
  <si>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</si>
  <si>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</si>
  <si>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</si>
  <si>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</si>
  <si>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</si>
  <si>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</si>
  <si>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</si>
  <si>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</si>
  <si>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</si>
  <si>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</si>
  <si>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</si>
  <si>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</si>
  <si>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</si>
  <si>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</si>
  <si>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</si>
  <si>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</si>
  <si>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</si>
  <si>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</si>
  <si>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</si>
  <si>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</si>
  <si>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</si>
  <si>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</si>
  <si>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</si>
  <si>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</si>
  <si>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</si>
  <si>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</si>
  <si>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</si>
  <si>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</si>
  <si>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</si>
  <si>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</si>
  <si>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</si>
  <si>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</si>
  <si>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</si>
  <si>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</si>
  <si>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</si>
  <si>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</si>
  <si>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</si>
  <si>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</si>
  <si>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</si>
  <si>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</si>
  <si>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</si>
  <si>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</si>
  <si>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</si>
  <si>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</si>
  <si>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</si>
  <si>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</si>
  <si>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</si>
  <si>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</si>
  <si>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</si>
  <si>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</si>
  <si>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</si>
  <si>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</si>
  <si>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</si>
  <si>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</si>
  <si>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</si>
  <si>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</si>
  <si>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</si>
  <si>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</si>
  <si>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</si>
  <si>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</si>
  <si>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</si>
  <si>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</si>
  <si>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</si>
  <si>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</si>
  <si>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</si>
  <si>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</si>
  <si>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</si>
  <si>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</si>
  <si>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</si>
  <si>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</si>
  <si>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</si>
  <si>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</si>
  <si>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</si>
  <si>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</si>
  <si>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</si>
  <si>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</si>
  <si>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</si>
  <si>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</si>
  <si>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</si>
  <si>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</si>
  <si>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</si>
  <si>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</si>
  <si>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</si>
  <si>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</si>
  <si>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</si>
  <si>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</si>
  <si>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</si>
  <si>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</si>
  <si>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</si>
  <si>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</si>
  <si>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</si>
  <si>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</si>
  <si>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</si>
  <si>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</si>
  <si>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</si>
  <si>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</si>
  <si>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</si>
  <si>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</si>
  <si>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</si>
  <si>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</si>
  <si>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</si>
  <si>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</si>
  <si>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</si>
  <si>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</si>
  <si>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</si>
  <si>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</si>
  <si>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</si>
  <si>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</si>
  <si>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</si>
  <si>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</si>
  <si>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</si>
  <si>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</si>
  <si>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</si>
  <si>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</si>
  <si>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</si>
  <si>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</si>
  <si>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</si>
  <si>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</si>
  <si>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</si>
  <si>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</si>
  <si>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</si>
  <si>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</si>
  <si>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</si>
  <si>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</si>
  <si>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</si>
  <si>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</si>
  <si>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</si>
  <si>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</si>
  <si>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</si>
  <si>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</si>
  <si>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</si>
  <si>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</si>
  <si>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</si>
  <si>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</si>
  <si>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</si>
  <si>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</si>
  <si>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</si>
  <si>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</si>
  <si>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</si>
  <si>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</si>
  <si>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</si>
  <si>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</si>
  <si>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</si>
  <si>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</si>
  <si>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</si>
  <si>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</si>
  <si>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</si>
  <si>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</si>
  <si>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</si>
  <si>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</si>
  <si>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</si>
  <si>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</si>
  <si>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</si>
  <si>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</si>
  <si>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</si>
  <si>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</si>
  <si>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</si>
  <si>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</si>
  <si>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</si>
  <si>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</si>
  <si>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</si>
  <si>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</si>
  <si>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</si>
  <si>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</si>
  <si>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</si>
  <si>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</si>
  <si>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</si>
  <si>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</si>
  <si>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</si>
  <si>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</si>
  <si>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</si>
  <si>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</si>
  <si>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</si>
  <si>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</si>
  <si>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</si>
  <si>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</si>
  <si>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</si>
  <si>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</si>
  <si>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</si>
  <si>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</si>
  <si>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</si>
  <si>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</si>
  <si>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</si>
  <si>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</si>
  <si>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</si>
  <si>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</si>
  <si>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</si>
  <si>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</si>
  <si>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</si>
  <si>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</si>
  <si>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</si>
  <si>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</si>
  <si>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</si>
  <si>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</si>
  <si>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</si>
  <si>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</si>
  <si>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</si>
  <si>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</si>
  <si>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</si>
  <si>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</si>
  <si>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</si>
  <si>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</si>
  <si>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</si>
  <si>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</si>
  <si>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</si>
  <si>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</si>
  <si>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</si>
  <si>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</si>
  <si>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</si>
  <si>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</si>
  <si>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</si>
  <si>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</si>
  <si>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</si>
  <si>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</si>
  <si>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</si>
  <si>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</si>
  <si>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</si>
  <si>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</si>
  <si>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</si>
  <si>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</si>
  <si>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</si>
  <si>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</si>
  <si>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</si>
  <si>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</si>
  <si>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</si>
  <si>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</si>
  <si>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</si>
  <si>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</si>
  <si>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</si>
  <si>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</si>
  <si>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</si>
  <si>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</si>
  <si>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</si>
  <si>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</si>
  <si>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</si>
  <si>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</si>
  <si>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</si>
  <si>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</si>
  <si>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</si>
  <si>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</si>
  <si>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</si>
  <si>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</si>
  <si>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</si>
  <si>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</si>
  <si>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</si>
  <si>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</si>
  <si>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</si>
  <si>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</si>
  <si>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</si>
  <si>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</si>
  <si>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</si>
  <si>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</si>
  <si>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</si>
  <si>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</si>
  <si>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</si>
  <si>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</si>
  <si>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</si>
  <si>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</si>
  <si>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</si>
  <si>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</si>
  <si>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</si>
  <si>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</si>
  <si>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</si>
  <si>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</si>
  <si>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</si>
  <si>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</si>
  <si>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</si>
  <si>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</si>
  <si>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</si>
  <si>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</si>
  <si>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</si>
  <si>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</si>
  <si>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</si>
  <si>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</si>
  <si>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</si>
  <si>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</si>
  <si>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</si>
  <si>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</si>
  <si>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</si>
  <si>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</si>
  <si>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</si>
  <si>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</si>
  <si>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</si>
  <si>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</si>
  <si>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</si>
  <si>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</si>
  <si>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</si>
  <si>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</si>
  <si>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</si>
  <si>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</si>
  <si>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</si>
  <si>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</si>
  <si>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</si>
  <si>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</si>
  <si>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</si>
  <si>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</si>
  <si>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</si>
  <si>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</si>
  <si>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</si>
  <si>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</si>
  <si>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</si>
  <si>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</si>
  <si>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</si>
  <si>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</si>
  <si>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</si>
  <si>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</si>
  <si>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</si>
  <si>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</si>
  <si>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</si>
  <si>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</si>
  <si>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</si>
  <si>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</si>
  <si>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</si>
  <si>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</si>
  <si>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</si>
  <si>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</si>
  <si>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</si>
  <si>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</si>
  <si>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</si>
  <si>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</si>
  <si>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</si>
  <si>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</si>
  <si>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</si>
  <si>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</si>
  <si>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</si>
  <si>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</si>
  <si>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</si>
  <si>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</si>
  <si>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</si>
  <si>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</si>
  <si>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</si>
  <si>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</si>
  <si>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</si>
  <si>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</si>
  <si>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</si>
  <si>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</si>
  <si>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</si>
  <si>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</si>
  <si>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</si>
  <si>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</si>
  <si>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</si>
  <si>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</si>
  <si>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</si>
  <si>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</si>
  <si>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</si>
  <si>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</si>
  <si>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</si>
  <si>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</si>
  <si>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</si>
  <si>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</si>
  <si>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</si>
  <si>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</si>
  <si>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</si>
  <si>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</si>
  <si>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</si>
  <si>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</si>
  <si>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</si>
  <si>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</si>
  <si>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</si>
  <si>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</si>
  <si>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</si>
  <si>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</si>
  <si>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</si>
  <si>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</si>
  <si>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</si>
  <si>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</si>
  <si>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</si>
  <si>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</si>
  <si>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</si>
  <si>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</si>
  <si>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</si>
  <si>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</si>
  <si>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</si>
  <si>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</si>
  <si>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</si>
  <si>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</si>
  <si>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</si>
  <si>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</si>
  <si>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</si>
  <si>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</si>
  <si>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</si>
  <si>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</si>
  <si>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</si>
  <si>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</si>
  <si>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</si>
  <si>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</si>
  <si>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</si>
  <si>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</si>
  <si>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</si>
  <si>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</si>
  <si>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</si>
  <si>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</si>
  <si>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</si>
  <si>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</si>
  <si>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</si>
  <si>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</si>
  <si>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</si>
  <si>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</si>
  <si>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</si>
  <si>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</si>
  <si>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</si>
  <si>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</si>
  <si>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</si>
  <si>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</si>
  <si>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</si>
  <si>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</si>
  <si>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</si>
  <si>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</si>
  <si>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</si>
  <si>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</si>
  <si>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</si>
  <si>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</si>
  <si>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</si>
  <si>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</si>
  <si>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</si>
  <si>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</si>
  <si>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</si>
  <si>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</si>
  <si>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</si>
  <si>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</si>
  <si>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</si>
  <si>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</si>
  <si>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</si>
  <si>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</si>
  <si>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</si>
  <si>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</si>
  <si>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</si>
  <si>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</si>
  <si>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</si>
  <si>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</si>
  <si>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</si>
  <si>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</si>
  <si>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</si>
  <si>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</si>
  <si>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</si>
  <si>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</si>
  <si>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</si>
  <si>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</si>
  <si>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</si>
  <si>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</si>
  <si>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</si>
  <si>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</si>
  <si>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</si>
  <si>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</si>
  <si>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</si>
  <si>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</si>
  <si>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</si>
  <si>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</si>
  <si>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</si>
  <si>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</si>
  <si>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</si>
  <si>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</si>
  <si>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</si>
  <si>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</si>
  <si>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</si>
  <si>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</si>
  <si>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</si>
  <si>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</si>
  <si>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</si>
  <si>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</si>
  <si>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</si>
  <si>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</si>
  <si>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</si>
  <si>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</si>
  <si>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</si>
  <si>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</si>
  <si>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</si>
  <si>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</si>
  <si>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</si>
  <si>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</si>
  <si>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</si>
  <si>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</si>
  <si>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</si>
  <si>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</si>
  <si>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</si>
  <si>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</si>
  <si>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</si>
  <si>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</si>
  <si>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</si>
  <si>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</si>
  <si>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</si>
  <si>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</si>
  <si>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</si>
  <si>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</si>
  <si>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</si>
  <si>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</si>
  <si>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</si>
  <si>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</si>
  <si>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</si>
  <si>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</si>
  <si>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</si>
  <si>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</si>
  <si>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</si>
  <si>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</si>
  <si>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</si>
  <si>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</si>
  <si>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</si>
  <si>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</si>
  <si>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</si>
  <si>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</si>
  <si>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</si>
  <si>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</si>
  <si>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</si>
  <si>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</si>
  <si>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</si>
  <si>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</si>
  <si>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</si>
  <si>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</si>
  <si>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</si>
  <si>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</si>
  <si>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</si>
  <si>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</si>
  <si>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</si>
  <si>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</si>
  <si>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</si>
  <si>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</si>
  <si>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</si>
  <si>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</si>
  <si>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</si>
  <si>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</si>
  <si>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</si>
  <si>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</si>
  <si>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</si>
  <si>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</si>
  <si>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</si>
  <si>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</si>
  <si>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</si>
  <si>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</si>
  <si>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</si>
  <si>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</si>
  <si>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</si>
  <si>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</si>
  <si>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</si>
  <si>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</si>
  <si>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</si>
  <si>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</si>
  <si>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</si>
  <si>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</si>
  <si>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</si>
  <si>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</si>
  <si>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</si>
  <si>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</si>
  <si>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</si>
  <si>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</si>
  <si>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</si>
  <si>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</si>
  <si>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</si>
  <si>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</si>
  <si>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</si>
  <si>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</si>
  <si>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</si>
  <si>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</si>
  <si>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</si>
  <si>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</si>
  <si>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</si>
  <si>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</si>
  <si>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</si>
  <si>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</si>
  <si>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</si>
  <si>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</si>
  <si>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</si>
  <si>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</si>
  <si>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</si>
  <si>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</si>
  <si>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</si>
  <si>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</si>
  <si>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</si>
  <si>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</si>
  <si>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</si>
  <si>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</si>
  <si>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</si>
  <si>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</si>
  <si>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</si>
  <si>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</si>
  <si>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</si>
  <si>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</si>
  <si>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</si>
  <si>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</si>
  <si>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</si>
  <si>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</si>
  <si>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</si>
  <si>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</si>
  <si>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</si>
  <si>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</si>
  <si>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</si>
  <si>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</si>
  <si>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</si>
  <si>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</si>
  <si>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</si>
  <si>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</si>
  <si>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</si>
  <si>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</si>
  <si>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</si>
  <si>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</si>
  <si>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</si>
  <si>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</si>
  <si>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</si>
  <si>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</si>
  <si>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</si>
  <si>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</si>
  <si>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</si>
  <si>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</si>
  <si>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</si>
  <si>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</si>
  <si>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</si>
  <si>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</si>
  <si>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</si>
  <si>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</si>
  <si>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</si>
  <si>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</si>
  <si>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</si>
  <si>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</si>
  <si>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</si>
  <si>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</si>
  <si>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</si>
  <si>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</si>
  <si>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</si>
  <si>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</si>
  <si>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</si>
  <si>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</si>
  <si>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</si>
  <si>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</si>
  <si>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</si>
  <si>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</si>
  <si>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</si>
  <si>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</si>
  <si>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</si>
  <si>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</si>
  <si>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</si>
  <si>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</si>
  <si>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</si>
  <si>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</si>
  <si>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</si>
  <si>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</si>
  <si>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</si>
  <si>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</si>
  <si>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</si>
  <si>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</si>
  <si>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</si>
  <si>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</si>
  <si>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</si>
  <si>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</si>
  <si>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</si>
  <si>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</si>
  <si>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</si>
  <si>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</si>
  <si>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</si>
  <si>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</si>
  <si>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</si>
  <si>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</si>
  <si>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</si>
  <si>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</si>
  <si>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</si>
  <si>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</si>
  <si>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</si>
  <si>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</si>
  <si>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</si>
  <si>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</si>
  <si>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</si>
  <si>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</si>
  <si>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</si>
  <si>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</si>
  <si>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</si>
  <si>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</si>
  <si>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</si>
  <si>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</si>
  <si>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</si>
  <si>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</si>
  <si>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</si>
  <si>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</si>
  <si>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</si>
  <si>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</si>
  <si>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</si>
  <si>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</si>
  <si>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</si>
  <si>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</si>
  <si>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</si>
  <si>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</si>
  <si>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</si>
  <si>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</si>
  <si>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</si>
  <si>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</si>
  <si>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</si>
  <si>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</si>
  <si>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</si>
  <si>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</si>
  <si>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</si>
  <si>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</si>
  <si>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</si>
  <si>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</si>
  <si>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</si>
  <si>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</si>
  <si>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</si>
  <si>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</si>
  <si>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</si>
  <si>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</si>
  <si>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</si>
  <si>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</si>
  <si>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</si>
  <si>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</si>
  <si>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</si>
  <si>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</si>
  <si>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</si>
  <si>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</si>
  <si>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</si>
  <si>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</si>
  <si>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</si>
  <si>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</si>
  <si>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</si>
  <si>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</si>
  <si>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</si>
  <si>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</si>
  <si>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</si>
  <si>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</si>
  <si>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</si>
  <si>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</si>
  <si>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</si>
  <si>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</si>
  <si>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</si>
  <si>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</si>
  <si>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</si>
  <si>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</si>
  <si>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</si>
  <si>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</si>
  <si>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</si>
  <si>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</si>
  <si>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</si>
  <si>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</si>
  <si>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</si>
  <si>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</si>
  <si>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</si>
  <si>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</si>
  <si>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</si>
  <si>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</si>
  <si>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</si>
  <si>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</si>
  <si>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</si>
  <si>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</si>
  <si>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</si>
  <si>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</si>
  <si>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</si>
  <si>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</si>
  <si>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</si>
  <si>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</si>
  <si>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</si>
  <si>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</si>
  <si>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</si>
  <si>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</si>
  <si>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</si>
  <si>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</si>
  <si>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</si>
  <si>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</si>
  <si>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</si>
  <si>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</si>
  <si>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</si>
  <si>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</si>
  <si>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</si>
  <si>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</si>
  <si>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</si>
  <si>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</si>
  <si>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</si>
  <si>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</si>
  <si>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</si>
  <si>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</si>
  <si>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</si>
  <si>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</si>
  <si>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</si>
  <si>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</si>
  <si>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</si>
  <si>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</si>
  <si>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</si>
  <si>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</si>
  <si>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</si>
  <si>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</si>
  <si>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</si>
  <si>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</si>
  <si>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</si>
  <si>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</si>
  <si>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</si>
  <si>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</si>
  <si>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</si>
  <si>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</si>
  <si>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</si>
  <si>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</si>
  <si>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</si>
  <si>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</si>
  <si>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</si>
  <si>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</si>
  <si>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</si>
  <si>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</si>
  <si>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</si>
  <si>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</si>
  <si>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</si>
  <si>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</si>
  <si>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</si>
  <si>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</si>
  <si>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</si>
  <si>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</si>
  <si>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</si>
  <si>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</si>
  <si>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</si>
  <si>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</si>
  <si>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</si>
  <si>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</si>
  <si>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</si>
  <si>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</si>
  <si>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</si>
  <si>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</si>
  <si>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</si>
  <si>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</si>
  <si>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</si>
  <si>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</si>
  <si>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</si>
  <si>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</si>
  <si>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</si>
  <si>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</si>
  <si>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</si>
  <si>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</si>
  <si>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</si>
  <si>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</si>
  <si>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</si>
  <si>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</si>
  <si>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</si>
  <si>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</si>
  <si>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</si>
  <si>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</si>
  <si>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</si>
  <si>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</si>
  <si>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</si>
  <si>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</si>
  <si>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</si>
  <si>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</si>
  <si>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</si>
  <si>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</si>
  <si>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</si>
  <si>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</si>
  <si>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</si>
  <si>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</si>
  <si>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</si>
  <si>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</si>
  <si>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</si>
  <si>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</si>
  <si>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</si>
  <si>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</si>
  <si>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</si>
  <si>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</si>
  <si>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</si>
  <si>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</si>
  <si>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</si>
  <si>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</si>
  <si>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</si>
  <si>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</si>
  <si>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</si>
  <si>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</si>
  <si>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</si>
  <si>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</si>
  <si>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</si>
  <si>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</si>
  <si>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</si>
  <si>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</si>
  <si>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</si>
  <si>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</si>
  <si>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</si>
  <si>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</si>
  <si>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</si>
  <si>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</si>
  <si>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</si>
  <si>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</si>
  <si>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</si>
  <si>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</si>
  <si>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</si>
  <si>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</si>
  <si>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</si>
  <si>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</si>
  <si>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</si>
  <si>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</si>
  <si>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</si>
  <si>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</si>
  <si>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</si>
  <si>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</si>
  <si>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</si>
  <si>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</si>
  <si>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</si>
  <si>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</si>
  <si>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</si>
  <si>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</si>
  <si>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</si>
  <si>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</si>
  <si>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</si>
  <si>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</si>
  <si>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</si>
  <si>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</si>
  <si>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</si>
  <si>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</si>
  <si>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</si>
  <si>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</si>
  <si>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</si>
  <si>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</si>
  <si>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</si>
  <si>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</si>
  <si>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</si>
  <si>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</si>
  <si>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</si>
  <si>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</si>
  <si>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</si>
  <si>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</si>
  <si>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</si>
  <si>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</si>
  <si>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</si>
  <si>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</si>
  <si>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</si>
  <si>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</si>
  <si>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</si>
  <si>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</si>
  <si>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</si>
  <si>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</si>
  <si>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</si>
  <si>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</si>
  <si>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</si>
  <si>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</si>
  <si>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</si>
  <si>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</si>
  <si>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</si>
  <si>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</si>
  <si>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</si>
  <si>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</si>
  <si>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</si>
  <si>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</si>
  <si>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</si>
  <si>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</si>
  <si>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</si>
  <si>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</si>
  <si>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</si>
  <si>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</si>
  <si>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</si>
  <si>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</si>
  <si>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</si>
  <si>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</si>
  <si>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</si>
  <si>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</si>
  <si>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</si>
  <si>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</si>
  <si>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</si>
  <si>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</si>
  <si>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</si>
  <si>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</si>
  <si>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</si>
  <si>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</si>
  <si>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</si>
  <si>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</si>
  <si>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</si>
  <si>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</si>
  <si>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</si>
  <si>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</si>
  <si>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</si>
  <si>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</si>
  <si>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</si>
  <si>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</si>
  <si>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</si>
  <si>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</si>
  <si>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</si>
  <si>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</si>
  <si>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</si>
  <si>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</si>
  <si>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</si>
  <si>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</si>
  <si>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</si>
  <si>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</si>
  <si>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</si>
  <si>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</si>
  <si>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</si>
  <si>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</si>
  <si>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</si>
  <si>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</si>
  <si>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</si>
  <si>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</si>
  <si>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</si>
  <si>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</si>
  <si>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</si>
  <si>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</si>
  <si>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</si>
  <si>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</si>
  <si>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</si>
  <si>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</si>
  <si>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</si>
  <si>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</si>
  <si>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</si>
  <si>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</si>
  <si>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</si>
  <si>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</si>
  <si>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</si>
  <si>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</si>
  <si>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</si>
  <si>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</si>
  <si>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</si>
  <si>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</si>
  <si>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</si>
  <si>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</si>
  <si>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</si>
  <si>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</si>
  <si>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</si>
  <si>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</si>
  <si>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</si>
  <si>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</si>
  <si>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</si>
  <si>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</si>
  <si>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</si>
  <si>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</si>
  <si>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</si>
  <si>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</si>
  <si>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</si>
  <si>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</si>
  <si>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</si>
  <si>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</si>
  <si>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</si>
  <si>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</si>
  <si>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</si>
  <si>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</si>
  <si>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</si>
  <si>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</si>
  <si>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</si>
  <si>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</si>
  <si>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</si>
  <si>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</si>
  <si>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</si>
  <si>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</si>
  <si>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</si>
  <si>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</si>
  <si>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</si>
  <si>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</si>
  <si>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</si>
  <si>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</si>
  <si>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</si>
  <si>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</si>
  <si>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</si>
  <si>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</si>
  <si>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</si>
  <si>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</si>
  <si>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</si>
  <si>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</si>
  <si>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</si>
  <si>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</si>
  <si>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</si>
  <si>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</si>
  <si>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</si>
  <si>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</si>
  <si>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</si>
  <si>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</si>
  <si>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</si>
  <si>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</si>
  <si>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</si>
  <si>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</si>
  <si>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</si>
  <si>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</si>
  <si>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</si>
  <si>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</si>
  <si>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</si>
  <si>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</si>
  <si>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</si>
  <si>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</si>
  <si>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</si>
  <si>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</si>
  <si>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</si>
  <si>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</si>
  <si>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</si>
  <si>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</si>
  <si>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</si>
  <si>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</si>
  <si>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</si>
  <si>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</si>
  <si>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</si>
  <si>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</si>
  <si>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</si>
  <si>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</si>
  <si>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</si>
  <si>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</si>
  <si>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</si>
  <si>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</si>
  <si>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</si>
  <si>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</si>
  <si>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</si>
  <si>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</si>
  <si>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</si>
  <si>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</si>
  <si>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</si>
  <si>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</si>
  <si>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</si>
  <si>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</si>
  <si>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</si>
  <si>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</si>
  <si>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</si>
  <si>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</si>
  <si>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</si>
  <si>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</si>
  <si>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</si>
  <si>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</si>
  <si>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</si>
  <si>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</si>
  <si>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</si>
  <si>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</si>
  <si>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</si>
  <si>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</si>
  <si>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</si>
  <si>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</si>
  <si>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</si>
  <si>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</si>
  <si>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</si>
  <si>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</si>
  <si>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</si>
  <si>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</si>
  <si>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</si>
  <si>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</si>
  <si>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</si>
  <si>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</si>
  <si>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</si>
  <si>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</si>
  <si>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</si>
  <si>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</si>
  <si>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</si>
  <si>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</si>
  <si>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</si>
  <si>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</si>
  <si>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</si>
  <si>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</si>
  <si>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</si>
  <si>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</si>
  <si>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</si>
  <si>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</si>
  <si>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</si>
  <si>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</si>
  <si>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</si>
  <si>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</si>
  <si>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</si>
  <si>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</si>
  <si>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</si>
  <si>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</si>
  <si>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</si>
  <si>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</si>
  <si>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</si>
  <si>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</si>
  <si>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</si>
  <si>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</si>
  <si>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</si>
  <si>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</si>
  <si>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</si>
  <si>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</si>
  <si>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</si>
  <si>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</si>
  <si>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</si>
  <si>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</si>
  <si>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</si>
  <si>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</si>
  <si>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</si>
  <si>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</si>
  <si>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</si>
  <si>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</si>
  <si>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</si>
  <si>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</si>
  <si>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</si>
  <si>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</si>
  <si>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</si>
  <si>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</si>
  <si>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</si>
  <si>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</si>
  <si>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</si>
  <si>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</si>
  <si>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</si>
  <si>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</si>
  <si>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</si>
  <si>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</si>
  <si>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</si>
  <si>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</si>
  <si>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</si>
  <si>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</si>
  <si>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</si>
  <si>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</si>
  <si>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</si>
  <si>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</si>
  <si>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</si>
  <si>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</si>
  <si>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</si>
  <si>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</si>
  <si>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</si>
  <si>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</si>
  <si>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</si>
  <si>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</si>
  <si>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</si>
  <si>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</si>
  <si>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</si>
  <si>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</si>
  <si>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</si>
  <si>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</si>
  <si>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</si>
  <si>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</si>
  <si>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</si>
  <si>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</si>
  <si>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</si>
  <si>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</si>
  <si>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</si>
  <si>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</si>
  <si>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</si>
  <si>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</si>
  <si>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</si>
  <si>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</si>
  <si>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</si>
  <si>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</si>
  <si>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</si>
  <si>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</si>
  <si>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</si>
  <si>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</si>
  <si>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</si>
  <si>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</si>
  <si>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</si>
  <si>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</si>
  <si>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</si>
  <si>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</si>
  <si>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</si>
  <si>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</si>
  <si>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</si>
  <si>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</si>
  <si>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</si>
  <si>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</si>
  <si>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</si>
  <si>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</si>
  <si>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</si>
  <si>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</si>
  <si>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</si>
  <si>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</si>
  <si>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</si>
  <si>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</si>
  <si>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</si>
  <si>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</si>
  <si>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</si>
  <si>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</si>
  <si>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</si>
  <si>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</si>
  <si>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</si>
  <si>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</si>
  <si>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</si>
  <si>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</si>
  <si>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</si>
  <si>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</si>
  <si>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</si>
  <si>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</si>
  <si>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</si>
  <si>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</si>
  <si>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</si>
  <si>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</si>
  <si>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</si>
  <si>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</si>
  <si>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</si>
  <si>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</si>
  <si>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</si>
  <si>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</si>
  <si>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</si>
  <si>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</si>
  <si>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</si>
  <si>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</si>
  <si>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</si>
  <si>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</si>
  <si>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</si>
  <si>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</si>
  <si>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</si>
  <si>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</si>
  <si>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</si>
  <si>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</si>
  <si>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</si>
  <si>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</si>
  <si>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</si>
  <si>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</si>
  <si>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</si>
  <si>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</si>
  <si>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</si>
  <si>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</si>
  <si>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</si>
  <si>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</si>
  <si>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</si>
  <si>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</si>
  <si>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</si>
  <si>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</si>
  <si>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</si>
  <si>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</si>
  <si>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</si>
  <si>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</si>
  <si>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</si>
  <si>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</si>
  <si>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</si>
  <si>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</si>
  <si>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</si>
  <si>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</si>
  <si>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</si>
  <si>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</si>
  <si>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</si>
  <si>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</si>
  <si>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</si>
  <si>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</si>
  <si>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</si>
  <si>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</si>
  <si>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</si>
  <si>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</si>
  <si>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</si>
  <si>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</si>
  <si>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</si>
  <si>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</si>
  <si>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</si>
  <si>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</si>
  <si>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</si>
  <si>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</si>
  <si>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</si>
  <si>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</si>
  <si>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</si>
  <si>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</si>
  <si>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</si>
  <si>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</si>
  <si>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</si>
  <si>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</si>
  <si>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</si>
  <si>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</si>
  <si>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</si>
  <si>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</si>
  <si>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</si>
  <si>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</si>
  <si>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</si>
  <si>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</si>
  <si>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</si>
  <si>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</si>
  <si>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</si>
  <si>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</si>
  <si>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</si>
  <si>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</si>
  <si>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</si>
  <si>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</si>
  <si>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</si>
  <si>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</si>
  <si>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</si>
  <si>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</si>
  <si>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</si>
  <si>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</si>
  <si>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</si>
  <si>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</si>
  <si>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</si>
  <si>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</si>
  <si>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</si>
  <si>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</si>
  <si>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</si>
  <si>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</si>
  <si>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</si>
  <si>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</si>
  <si>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</si>
  <si>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</si>
  <si>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</si>
  <si>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</si>
  <si>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</si>
  <si>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</si>
  <si>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</si>
  <si>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</si>
  <si>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</si>
  <si>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</si>
  <si>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</si>
  <si>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</si>
  <si>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</si>
  <si>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</si>
  <si>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</si>
  <si>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</si>
  <si>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</si>
  <si>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</si>
  <si>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</si>
  <si>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</si>
  <si>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</si>
  <si>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</si>
  <si>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</si>
  <si>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</si>
  <si>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</si>
  <si>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</si>
  <si>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</si>
  <si>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</si>
  <si>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</si>
  <si>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</si>
  <si>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</si>
  <si>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</si>
  <si>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</si>
  <si>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</si>
  <si>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</si>
  <si>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</si>
  <si>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</si>
  <si>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</si>
  <si>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</si>
  <si>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</si>
  <si>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</si>
  <si>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</si>
  <si>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</si>
  <si>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</si>
  <si>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</si>
  <si>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</si>
  <si>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</si>
  <si>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</si>
  <si>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</si>
  <si>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</si>
  <si>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</si>
  <si>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</si>
  <si>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</si>
  <si>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</si>
  <si>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</si>
  <si>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</si>
  <si>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</si>
  <si>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</si>
  <si>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</si>
  <si>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</si>
  <si>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</si>
  <si>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</si>
  <si>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</si>
  <si>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</si>
  <si>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</si>
  <si>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</si>
  <si>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</si>
  <si>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</si>
  <si>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</si>
  <si>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</si>
  <si>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</si>
  <si>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</si>
  <si>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</si>
  <si>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</si>
  <si>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</si>
  <si>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</si>
  <si>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</si>
  <si>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</si>
  <si>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</si>
  <si>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</si>
  <si>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</si>
  <si>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</si>
  <si>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</si>
  <si>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</si>
  <si>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</si>
  <si>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</si>
  <si>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</si>
  <si>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</si>
  <si>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</si>
  <si>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</si>
  <si>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</si>
  <si>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</si>
  <si>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</si>
  <si>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</si>
  <si>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</si>
  <si>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</si>
  <si>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</si>
  <si>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</si>
  <si>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</si>
  <si>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</si>
  <si>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</si>
  <si>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</si>
  <si>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</si>
  <si>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</si>
  <si>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</si>
  <si>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</si>
  <si>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</si>
  <si>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</si>
  <si>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</si>
  <si>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</si>
  <si>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</si>
  <si>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</si>
  <si>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</si>
  <si>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</si>
  <si>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</si>
  <si>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</si>
  <si>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</si>
  <si>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</si>
  <si>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</si>
  <si>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</si>
  <si>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</si>
  <si>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</si>
  <si>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</si>
  <si>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</si>
  <si>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</si>
  <si>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</si>
  <si>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</si>
  <si>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</si>
  <si>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</si>
  <si>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</si>
  <si>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</si>
  <si>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</si>
  <si>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</si>
  <si>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</si>
  <si>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</si>
  <si>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</si>
  <si>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</si>
  <si>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</si>
  <si>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</si>
  <si>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</si>
  <si>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</si>
  <si>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</si>
  <si>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</si>
  <si>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</si>
  <si>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</si>
  <si>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</si>
  <si>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</si>
  <si>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</si>
  <si>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</si>
  <si>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</si>
  <si>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</si>
  <si>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</si>
  <si>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</si>
  <si>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</si>
  <si>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</si>
  <si>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</si>
  <si>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</si>
  <si>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</si>
  <si>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</si>
  <si>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</si>
  <si>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</si>
  <si>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</si>
  <si>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</si>
  <si>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</si>
  <si>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</si>
  <si>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</si>
  <si>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</si>
  <si>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</si>
  <si>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</si>
  <si>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</si>
  <si>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</si>
  <si>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</si>
  <si>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</si>
  <si>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</si>
  <si>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</si>
  <si>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</si>
  <si>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</si>
  <si>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</si>
  <si>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</si>
  <si>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</si>
  <si>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</si>
  <si>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</si>
  <si>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</si>
  <si>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</si>
  <si>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</si>
  <si>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</si>
  <si>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</si>
  <si>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</si>
  <si>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</si>
  <si>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</si>
  <si>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</si>
  <si>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</si>
  <si>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</si>
  <si>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</si>
  <si>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</si>
  <si>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</si>
  <si>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</si>
  <si>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</si>
  <si>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</si>
  <si>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</si>
  <si>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</si>
  <si>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</si>
  <si>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</si>
  <si>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</si>
  <si>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</si>
  <si>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</si>
  <si>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</si>
  <si>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</si>
  <si>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</si>
  <si>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</si>
  <si>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</si>
  <si>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</si>
  <si>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</si>
  <si>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</si>
  <si>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</si>
  <si>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</si>
  <si>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</si>
  <si>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</si>
  <si>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</si>
  <si>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</si>
  <si>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</si>
  <si>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</si>
  <si>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</si>
  <si>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</si>
  <si>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</si>
  <si>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</si>
  <si>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</si>
  <si>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</si>
  <si>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</si>
  <si>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</si>
  <si>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</si>
  <si>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</si>
  <si>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</si>
  <si>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</si>
  <si>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</si>
  <si>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</si>
  <si>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</si>
  <si>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</si>
  <si>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</si>
  <si>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</si>
  <si>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</si>
  <si>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</si>
  <si>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</si>
  <si>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</si>
  <si>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</si>
  <si>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</si>
  <si>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</si>
  <si>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</si>
  <si>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</si>
  <si>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</si>
  <si>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</si>
  <si>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</si>
  <si>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</si>
  <si>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</si>
  <si>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</si>
  <si>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</si>
  <si>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</si>
  <si>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</si>
  <si>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</si>
  <si>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</si>
  <si>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</si>
  <si>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</si>
  <si>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</si>
  <si>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</si>
  <si>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</si>
  <si>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</si>
  <si>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</si>
  <si>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</si>
  <si>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</si>
  <si>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</si>
  <si>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</si>
  <si>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</si>
  <si>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</si>
  <si>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</si>
  <si>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</si>
  <si>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</si>
  <si>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</si>
  <si>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</si>
  <si>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</si>
  <si>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</si>
  <si>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</si>
  <si>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</si>
  <si>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</si>
  <si>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</si>
  <si>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</si>
  <si>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</si>
  <si>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</si>
  <si>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</si>
  <si>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</si>
  <si>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</si>
  <si>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</si>
  <si>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</si>
  <si>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</si>
  <si>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</si>
  <si>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</si>
  <si>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</si>
  <si>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</si>
  <si>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</si>
  <si>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</si>
  <si>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</si>
  <si>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</si>
  <si>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</si>
  <si>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</si>
  <si>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</si>
  <si>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</si>
  <si>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</si>
  <si>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</si>
  <si>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</si>
  <si>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</si>
  <si>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</si>
  <si>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</si>
  <si>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</si>
  <si>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</si>
  <si>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</si>
  <si>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</si>
  <si>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</si>
  <si>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</si>
  <si>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</si>
  <si>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</si>
  <si>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</si>
  <si>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</si>
  <si>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</si>
  <si>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</si>
  <si>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</si>
  <si>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</si>
  <si>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</si>
  <si>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</si>
  <si>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</si>
  <si>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</si>
  <si>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</si>
  <si>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</si>
  <si>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</si>
  <si>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</si>
  <si>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</si>
  <si>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</si>
  <si>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</si>
  <si>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</si>
  <si>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</si>
  <si>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</si>
  <si>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</si>
  <si>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</si>
  <si>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</si>
  <si>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</si>
  <si>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</si>
  <si>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</si>
  <si>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</si>
  <si>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</si>
  <si>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</si>
  <si>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</si>
  <si>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</si>
  <si>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</si>
  <si>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</si>
  <si>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</si>
  <si>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</si>
  <si>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</si>
  <si>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</si>
  <si>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</si>
  <si>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</si>
  <si>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</si>
  <si>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</si>
  <si>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</si>
  <si>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</si>
  <si>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</si>
  <si>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</si>
  <si>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</si>
  <si>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</si>
  <si>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</si>
  <si>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</si>
  <si>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</si>
  <si>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</si>
  <si>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</si>
  <si>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</si>
  <si>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</si>
  <si>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</si>
  <si>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</si>
  <si>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</si>
  <si>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</si>
  <si>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</si>
  <si>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</si>
  <si>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</si>
  <si>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</si>
  <si>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</si>
  <si>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</si>
  <si>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</si>
  <si>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</si>
  <si>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</si>
  <si>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</si>
  <si>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</si>
  <si>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</si>
  <si>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</si>
  <si>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</si>
  <si>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</si>
  <si>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</si>
  <si>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</si>
  <si>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</si>
  <si>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</si>
  <si>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</si>
  <si>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</si>
  <si>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</si>
  <si>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</si>
  <si>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</si>
  <si>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</si>
  <si>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</si>
  <si>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</si>
  <si>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</si>
  <si>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</si>
  <si>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</si>
  <si>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</si>
  <si>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</si>
  <si>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</si>
  <si>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</si>
  <si>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</si>
  <si>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</si>
  <si>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</si>
  <si>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</si>
  <si>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</si>
  <si>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</si>
  <si>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</si>
  <si>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</si>
  <si>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</si>
  <si>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</si>
  <si>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</si>
  <si>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</si>
  <si>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</si>
  <si>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</si>
  <si>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</si>
  <si>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</si>
  <si>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</si>
  <si>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</si>
  <si>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</si>
  <si>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</si>
  <si>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</si>
  <si>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</si>
  <si>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</si>
  <si>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</si>
  <si>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</si>
  <si>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</si>
  <si>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</si>
  <si>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</si>
  <si>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</si>
  <si>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</si>
  <si>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</si>
  <si>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</si>
  <si>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</si>
  <si>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</si>
  <si>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</si>
  <si>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</si>
  <si>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</si>
  <si>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</si>
  <si>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</si>
  <si>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</si>
  <si>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</si>
  <si>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</si>
  <si>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</si>
  <si>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</si>
  <si>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</si>
  <si>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</si>
  <si>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</si>
  <si>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</si>
  <si>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</si>
  <si>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</si>
  <si>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</si>
  <si>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</si>
  <si>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</si>
  <si>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</si>
  <si>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</si>
  <si>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</si>
  <si>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</si>
  <si>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</si>
  <si>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</si>
  <si>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</si>
  <si>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</si>
  <si>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</si>
  <si>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</si>
  <si>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</si>
  <si>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</si>
  <si>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</si>
  <si>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</si>
  <si>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</si>
  <si>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</si>
  <si>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</si>
  <si>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</si>
  <si>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</si>
  <si>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</si>
  <si>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</si>
  <si>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</si>
  <si>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</si>
  <si>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</si>
  <si>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</si>
  <si>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</si>
  <si>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</si>
  <si>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</si>
  <si>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</si>
  <si>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</si>
  <si>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</si>
  <si>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</si>
  <si>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</si>
  <si>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</si>
  <si>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</si>
  <si>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</si>
  <si>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</si>
  <si>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</si>
  <si>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</si>
  <si>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</si>
  <si>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</si>
  <si>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</si>
  <si>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</si>
  <si>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</si>
  <si>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</si>
  <si>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</si>
  <si>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</si>
  <si>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</si>
  <si>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</si>
  <si>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</si>
  <si>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</si>
  <si>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</si>
  <si>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</si>
  <si>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</si>
  <si>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</si>
  <si>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</si>
  <si>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</si>
  <si>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</si>
  <si>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</si>
  <si>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</si>
  <si>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</si>
  <si>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</si>
  <si>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</si>
  <si>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</si>
  <si>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</si>
  <si>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</si>
  <si>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</si>
  <si>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</si>
  <si>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</si>
  <si>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</si>
  <si>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</si>
  <si>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</si>
  <si>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</si>
  <si>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</si>
  <si>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</si>
  <si>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</si>
  <si>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</si>
  <si>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</si>
  <si>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</si>
  <si>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</si>
  <si>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</si>
  <si>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</si>
  <si>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</si>
  <si>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</si>
  <si>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</si>
  <si>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</si>
  <si>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</si>
  <si>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</si>
  <si>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</si>
  <si>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</si>
  <si>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</si>
  <si>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</si>
  <si>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</si>
  <si>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</si>
  <si>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</si>
  <si>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</si>
  <si>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</si>
  <si>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</si>
  <si>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</si>
  <si>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</si>
  <si>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</si>
  <si>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</si>
  <si>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</si>
  <si>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</si>
  <si>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</si>
  <si>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</si>
  <si>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</si>
  <si>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</si>
  <si>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</si>
  <si>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</si>
  <si>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</si>
  <si>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</si>
  <si>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</si>
  <si>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</si>
  <si>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</si>
  <si>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</si>
  <si>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</si>
  <si>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</si>
  <si>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</si>
  <si>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</si>
  <si>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</si>
  <si>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</si>
  <si>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</si>
  <si>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</si>
  <si>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</si>
  <si>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</si>
  <si>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</si>
  <si>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</si>
  <si>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</si>
  <si>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</si>
  <si>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</si>
  <si>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</si>
  <si>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</si>
  <si>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</si>
  <si>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</si>
  <si>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</si>
  <si>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</si>
  <si>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</si>
  <si>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</si>
  <si>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</si>
  <si>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</si>
  <si>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</si>
  <si>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</si>
  <si>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</si>
  <si>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</si>
  <si>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</si>
  <si>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</si>
  <si>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</si>
  <si>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</si>
  <si>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</si>
  <si>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</si>
  <si>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</si>
  <si>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</si>
  <si>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</si>
  <si>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</si>
  <si>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</si>
  <si>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</si>
  <si>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</si>
  <si>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</si>
  <si>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</si>
  <si>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</si>
  <si>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</si>
  <si>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</si>
  <si>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</si>
  <si>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</si>
  <si>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</si>
  <si>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</si>
  <si>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</si>
  <si>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</si>
  <si>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</si>
  <si>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</si>
  <si>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</si>
  <si>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</si>
  <si>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</si>
  <si>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</si>
  <si>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</si>
  <si>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</si>
  <si>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</si>
  <si>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</si>
  <si>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</si>
  <si>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</si>
  <si>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</si>
  <si>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</si>
  <si>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</si>
  <si>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</si>
  <si>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</si>
  <si>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</si>
  <si>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</si>
  <si>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</si>
  <si>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</si>
  <si>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</si>
  <si>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</si>
  <si>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</si>
  <si>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</si>
  <si>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</si>
  <si>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</si>
  <si>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</si>
  <si>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</si>
  <si>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</si>
  <si>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</si>
  <si>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</si>
  <si>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</si>
  <si>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</si>
  <si>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</si>
  <si>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</si>
  <si>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</si>
  <si>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</si>
  <si>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</si>
  <si>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</si>
  <si>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</si>
  <si>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</si>
  <si>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</si>
  <si>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</si>
  <si>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</si>
  <si>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</si>
  <si>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</si>
  <si>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</si>
  <si>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</si>
  <si>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</si>
  <si>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</si>
  <si>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</si>
  <si>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</si>
  <si>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</si>
  <si>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</si>
  <si>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</si>
  <si>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</si>
  <si>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</si>
  <si>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</si>
  <si>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</si>
  <si>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</si>
  <si>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</si>
  <si>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</si>
  <si>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</si>
  <si>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</si>
  <si>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</si>
  <si>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</si>
  <si>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</si>
  <si>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</si>
  <si>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</si>
  <si>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</si>
  <si>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</si>
  <si>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</si>
  <si>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</si>
  <si>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</si>
  <si>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</si>
  <si>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</si>
  <si>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</si>
  <si>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</si>
  <si>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</si>
  <si>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</si>
  <si>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</si>
  <si>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</si>
  <si>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</si>
  <si>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</si>
  <si>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</si>
  <si>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</si>
  <si>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</si>
  <si>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</si>
  <si>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</si>
  <si>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</si>
  <si>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</si>
  <si>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</si>
  <si>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</si>
  <si>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</si>
  <si>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</si>
  <si>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</si>
  <si>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</si>
  <si>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</si>
  <si>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</si>
  <si>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</si>
  <si>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</si>
  <si>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</si>
  <si>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</si>
  <si>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</si>
  <si>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</si>
  <si>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</si>
  <si>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</si>
  <si>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</si>
  <si>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</si>
  <si>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</si>
  <si>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</si>
  <si>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</si>
  <si>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</si>
  <si>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</si>
  <si>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</si>
  <si>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</si>
  <si>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</si>
  <si>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</si>
  <si>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</si>
  <si>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</si>
  <si>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</si>
  <si>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</si>
  <si>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</si>
  <si>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</si>
  <si>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</si>
  <si>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</si>
  <si>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</si>
  <si>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</si>
  <si>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</si>
  <si>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</si>
  <si>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</si>
  <si>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</si>
  <si>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</si>
  <si>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</si>
  <si>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</si>
  <si>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</si>
  <si>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</si>
  <si>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</si>
  <si>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</si>
  <si>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</si>
  <si>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</si>
  <si>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</si>
  <si>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</si>
  <si>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</si>
  <si>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</si>
  <si>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</si>
  <si>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</si>
  <si>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</si>
  <si>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</si>
  <si>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</si>
  <si>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</si>
  <si>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</si>
  <si>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</si>
  <si>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</si>
  <si>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</si>
  <si>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</si>
  <si>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</si>
  <si>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</si>
  <si>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</si>
  <si>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</si>
  <si>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</si>
  <si>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</si>
  <si>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</si>
  <si>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</si>
  <si>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</si>
  <si>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</si>
  <si>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</si>
  <si>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</si>
  <si>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</si>
  <si>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</si>
  <si>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</si>
  <si>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</si>
  <si>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</si>
  <si>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</si>
  <si>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</si>
  <si>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</si>
  <si>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</si>
  <si>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</si>
  <si>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</si>
  <si>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</si>
  <si>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</si>
  <si>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</si>
  <si>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</si>
  <si>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</si>
  <si>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</si>
  <si>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</si>
  <si>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</si>
  <si>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</si>
  <si>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</si>
  <si>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</si>
  <si>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</si>
  <si>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</si>
  <si>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</si>
  <si>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</si>
  <si>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</si>
  <si>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</si>
  <si>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</si>
  <si>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</si>
  <si>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</si>
  <si>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</si>
  <si>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</si>
  <si>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</si>
  <si>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</si>
  <si>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</si>
  <si>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</si>
  <si>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</si>
  <si>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</si>
  <si>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</si>
  <si>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</si>
  <si>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</si>
  <si>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</si>
  <si>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</si>
  <si>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</si>
  <si>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</si>
  <si>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</si>
  <si>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</si>
  <si>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</si>
  <si>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</si>
  <si>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</si>
  <si>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</si>
  <si>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</si>
  <si>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</si>
  <si>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</si>
  <si>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</si>
  <si>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</si>
  <si>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</si>
  <si>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</si>
  <si>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</si>
  <si>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</si>
  <si>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</si>
  <si>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</si>
  <si>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</si>
  <si>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</si>
  <si>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</si>
  <si>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</si>
  <si>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</si>
  <si>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</si>
  <si>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</si>
  <si>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</si>
  <si>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</si>
  <si>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</si>
  <si>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</si>
  <si>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</si>
  <si>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</si>
  <si>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</si>
  <si>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</si>
  <si>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</si>
  <si>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</si>
  <si>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</si>
  <si>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</si>
  <si>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</si>
  <si>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</si>
  <si>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</si>
  <si>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</si>
  <si>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</si>
  <si>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</si>
  <si>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</si>
  <si>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</si>
  <si>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</si>
  <si>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</si>
  <si>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</si>
  <si>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</si>
  <si>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</si>
  <si>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</si>
  <si>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</si>
  <si>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</si>
  <si>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</si>
  <si>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</si>
  <si>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</si>
  <si>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</si>
  <si>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</si>
  <si>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</si>
  <si>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</si>
  <si>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</si>
  <si>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</si>
  <si>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</si>
  <si>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</si>
  <si>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</si>
  <si>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</si>
  <si>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</si>
  <si>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</si>
  <si>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</si>
  <si>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</si>
  <si>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</si>
  <si>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</si>
  <si>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</si>
  <si>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</si>
  <si>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</si>
  <si>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</si>
  <si>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</si>
  <si>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</si>
  <si>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</si>
  <si>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</si>
  <si>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</si>
  <si>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</si>
  <si>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</si>
  <si>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</si>
  <si>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</si>
  <si>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</si>
  <si>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</si>
  <si>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</si>
  <si>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</si>
  <si>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</si>
  <si>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</si>
  <si>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</si>
  <si>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</si>
  <si>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</si>
  <si>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</si>
  <si>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</si>
  <si>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</si>
  <si>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</si>
  <si>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</si>
  <si>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</si>
  <si>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</si>
  <si>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</si>
  <si>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</si>
  <si>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</si>
  <si>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</si>
  <si>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</si>
  <si>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</si>
  <si>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</si>
  <si>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</si>
  <si>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</si>
  <si>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</si>
  <si>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</si>
  <si>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</si>
  <si>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</si>
  <si>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</si>
  <si>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</si>
  <si>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</si>
  <si>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</si>
  <si>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</si>
  <si>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</si>
  <si>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</si>
  <si>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</si>
  <si>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</si>
  <si>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</si>
  <si>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</si>
  <si>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</si>
  <si>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</si>
  <si>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</si>
  <si>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</si>
  <si>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</si>
  <si>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</si>
  <si>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</si>
  <si>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</si>
  <si>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</si>
  <si>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</si>
  <si>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</si>
  <si>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</si>
  <si>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</si>
  <si>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</si>
  <si>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</si>
  <si>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</si>
  <si>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</si>
  <si>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</si>
  <si>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</si>
  <si>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</si>
  <si>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</si>
  <si>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</si>
  <si>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</si>
  <si>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</si>
  <si>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</si>
  <si>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</si>
  <si>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</si>
  <si>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</si>
  <si>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</si>
  <si>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</si>
  <si>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</si>
  <si>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</si>
  <si>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</si>
  <si>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</si>
  <si>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</si>
  <si>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</si>
  <si>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</si>
  <si>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</si>
  <si>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</si>
  <si>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</si>
  <si>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</si>
  <si>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</si>
  <si>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</si>
  <si>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</si>
  <si>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</si>
  <si>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</si>
  <si>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</si>
  <si>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</si>
  <si>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</si>
  <si>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</si>
  <si>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</si>
  <si>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</si>
  <si>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</si>
  <si>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</si>
  <si>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</si>
  <si>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</si>
  <si>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</si>
  <si>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</si>
  <si>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</si>
  <si>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</si>
  <si>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</si>
  <si>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</si>
  <si>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</si>
  <si>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</si>
  <si>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</si>
  <si>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</si>
  <si>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</si>
  <si>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</si>
  <si>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</si>
  <si>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</si>
  <si>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</si>
  <si>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</si>
  <si>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</si>
  <si>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</si>
  <si>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</si>
  <si>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</si>
  <si>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</si>
  <si>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</si>
  <si>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</si>
  <si>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</si>
  <si>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</si>
  <si>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</si>
  <si>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</si>
  <si>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</si>
  <si>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</si>
  <si>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</si>
  <si>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</si>
  <si>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</si>
  <si>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</si>
  <si>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</si>
  <si>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</si>
  <si>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</si>
  <si>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</si>
  <si>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</si>
  <si>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</si>
  <si>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</si>
  <si>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</si>
  <si>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</si>
  <si>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</si>
  <si>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</si>
  <si>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</si>
  <si>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</si>
  <si>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</si>
  <si>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</si>
  <si>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</si>
  <si>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</si>
  <si>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</si>
  <si>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</si>
  <si>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</si>
  <si>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</si>
  <si>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</si>
  <si>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</si>
  <si>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</si>
  <si>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</si>
  <si>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</si>
  <si>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</si>
  <si>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</si>
  <si>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</si>
  <si>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</si>
  <si>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</si>
  <si>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</si>
  <si>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</si>
  <si>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</si>
  <si>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</si>
  <si>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</si>
  <si>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</si>
  <si>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</si>
  <si>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</si>
  <si>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</si>
  <si>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</si>
  <si>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</si>
  <si>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</si>
  <si>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</si>
  <si>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</si>
  <si>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</si>
  <si>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</si>
  <si>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</si>
  <si>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</si>
  <si>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</si>
  <si>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</si>
  <si>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</si>
  <si>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</si>
  <si>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</si>
  <si>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</si>
  <si>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</si>
  <si>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</si>
  <si>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</si>
  <si>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</si>
  <si>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</si>
  <si>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</si>
  <si>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</si>
  <si>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</si>
  <si>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</si>
  <si>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</si>
  <si>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</si>
  <si>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</si>
  <si>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</si>
  <si>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</si>
  <si>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</si>
  <si>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</si>
  <si>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</si>
  <si>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</si>
  <si>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</si>
  <si>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</si>
  <si>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</si>
  <si>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</si>
  <si>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</si>
  <si>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</si>
  <si>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</si>
  <si>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</si>
  <si>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</si>
  <si>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</si>
  <si>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</si>
  <si>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</si>
  <si>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</si>
  <si>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</si>
  <si>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</si>
  <si>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</si>
  <si>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</si>
  <si>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</si>
  <si>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</si>
  <si>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</si>
  <si>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</si>
  <si>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</si>
  <si>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</si>
  <si>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</si>
  <si>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</si>
  <si>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</si>
  <si>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</si>
  <si>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</si>
  <si>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</si>
  <si>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</si>
  <si>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</si>
  <si>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</si>
  <si>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</si>
  <si>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</si>
  <si>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</si>
  <si>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</si>
  <si>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</si>
  <si>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</si>
  <si>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</si>
  <si>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</si>
  <si>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</si>
  <si>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</si>
  <si>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</si>
  <si>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</si>
  <si>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</si>
  <si>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</si>
  <si>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</si>
  <si>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</si>
  <si>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</si>
  <si>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</si>
  <si>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</si>
  <si>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</si>
  <si>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</si>
  <si>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</si>
  <si>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</si>
  <si>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</si>
  <si>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</si>
  <si>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</si>
  <si>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</si>
  <si>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</si>
  <si>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</si>
  <si>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</si>
  <si>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</si>
  <si>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</si>
  <si>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</si>
  <si>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</si>
  <si>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</si>
  <si>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</si>
  <si>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</si>
  <si>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</si>
  <si>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</si>
  <si>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</si>
  <si>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</si>
  <si>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</si>
  <si>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</si>
  <si>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</si>
  <si>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</si>
  <si>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</si>
  <si>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</si>
  <si>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</si>
  <si>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</si>
  <si>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</si>
  <si>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</si>
  <si>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</si>
  <si>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</si>
  <si>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</si>
  <si>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</si>
  <si>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</si>
  <si>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</si>
  <si>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</si>
  <si>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</si>
  <si>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</si>
  <si>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</si>
  <si>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</si>
  <si>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</si>
  <si>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</si>
  <si>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</si>
  <si>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</si>
  <si>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</si>
  <si>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</si>
  <si>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</si>
  <si>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</si>
  <si>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</si>
  <si>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</si>
  <si>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</si>
  <si>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</si>
  <si>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</si>
  <si>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</si>
  <si>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</si>
  <si>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</si>
  <si>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</si>
  <si>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</si>
  <si>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</si>
  <si>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</si>
  <si>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</si>
  <si>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</si>
  <si>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</si>
  <si>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</si>
  <si>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</si>
  <si>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</si>
  <si>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</si>
  <si>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</si>
  <si>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</si>
  <si>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</si>
  <si>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</si>
  <si>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</si>
  <si>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</si>
  <si>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</si>
  <si>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</si>
  <si>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</si>
  <si>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</si>
  <si>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</si>
  <si>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</si>
  <si>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</si>
  <si>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</si>
  <si>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</si>
  <si>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</si>
  <si>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</si>
  <si>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</si>
  <si>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</si>
  <si>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</si>
  <si>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</si>
  <si>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</si>
  <si>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</si>
  <si>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</si>
  <si>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</si>
  <si>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</si>
  <si>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</si>
  <si>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</si>
  <si>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</si>
  <si>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</si>
  <si>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</si>
  <si>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</si>
  <si>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</si>
  <si>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</si>
  <si>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</si>
  <si>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</si>
  <si>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</si>
  <si>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</si>
  <si>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</si>
  <si>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</si>
  <si>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</si>
  <si>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</si>
  <si>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</si>
  <si>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</si>
  <si>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</si>
  <si>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</si>
  <si>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</si>
  <si>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</si>
  <si>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</si>
  <si>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</si>
  <si>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</si>
  <si>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</si>
  <si>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</si>
  <si>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</si>
  <si>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</si>
  <si>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</si>
  <si>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</si>
  <si>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</si>
  <si>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</si>
  <si>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</si>
  <si>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</si>
  <si>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</si>
  <si>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</si>
  <si>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</si>
  <si>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</si>
  <si>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</si>
  <si>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</si>
  <si>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</si>
  <si>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</si>
  <si>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</si>
  <si>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</si>
  <si>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</si>
  <si>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</si>
  <si>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</si>
  <si>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</si>
  <si>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</si>
  <si>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</si>
  <si>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</si>
  <si>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</si>
  <si>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</si>
  <si>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</si>
  <si>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</si>
  <si>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</si>
  <si>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</si>
  <si>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</si>
  <si>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</si>
  <si>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</si>
  <si>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</si>
  <si>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</si>
  <si>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</si>
  <si>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</si>
  <si>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</si>
  <si>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</si>
  <si>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</si>
  <si>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</si>
  <si>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</si>
  <si>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</si>
  <si>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</si>
  <si>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</si>
  <si>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</si>
  <si>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</si>
  <si>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</si>
  <si>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</si>
  <si>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</si>
  <si>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</si>
  <si>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</si>
  <si>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</si>
  <si>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</si>
  <si>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</si>
  <si>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</si>
  <si>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</si>
  <si>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</si>
  <si>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</si>
  <si>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</si>
  <si>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</si>
  <si>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</si>
  <si>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</si>
  <si>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</si>
  <si>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</si>
  <si>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</si>
  <si>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</si>
  <si>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</si>
  <si>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</si>
  <si>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</si>
  <si>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</si>
  <si>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</si>
  <si>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</si>
  <si>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</si>
  <si>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</si>
  <si>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</si>
  <si>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</si>
  <si>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</si>
  <si>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</si>
  <si>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</si>
  <si>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</si>
  <si>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</si>
  <si>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</si>
  <si>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</si>
  <si>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</si>
  <si>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</si>
  <si>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</si>
  <si>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</si>
  <si>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</si>
  <si>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</si>
  <si>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</si>
  <si>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</si>
  <si>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</si>
  <si>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</si>
  <si>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</si>
  <si>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</si>
  <si>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</si>
  <si>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</si>
  <si>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</si>
  <si>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</si>
  <si>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</si>
  <si>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</si>
  <si>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</si>
  <si>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</si>
  <si>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</si>
  <si>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</si>
  <si>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</si>
  <si>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</si>
  <si>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</si>
  <si>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</si>
  <si>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</si>
  <si>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</si>
  <si>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</si>
  <si>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</si>
  <si>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</si>
  <si>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</si>
  <si>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</si>
  <si>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</si>
  <si>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</si>
  <si>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</si>
  <si>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</si>
  <si>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</si>
  <si>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</si>
  <si>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</si>
  <si>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</si>
  <si>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</si>
  <si>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</si>
  <si>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</si>
  <si>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</si>
  <si>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</si>
  <si>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</si>
  <si>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</si>
  <si>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</si>
  <si>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</si>
  <si>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</si>
  <si>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</si>
  <si>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</si>
  <si>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</si>
  <si>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</si>
  <si>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</si>
  <si>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</si>
  <si>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</si>
  <si>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</si>
  <si>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</si>
  <si>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</si>
  <si>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</si>
  <si>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</si>
  <si>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</si>
  <si>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</si>
  <si>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</si>
  <si>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</si>
  <si>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</si>
  <si>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</si>
  <si>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</si>
  <si>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</si>
  <si>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</si>
  <si>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</si>
  <si>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</si>
  <si>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</si>
  <si>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</si>
  <si>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</si>
  <si>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</si>
  <si>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</si>
  <si>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</si>
  <si>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</si>
  <si>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</si>
  <si>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</si>
  <si>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</si>
  <si>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</si>
  <si>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</si>
  <si>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</si>
  <si>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</si>
  <si>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</si>
  <si>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</si>
  <si>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</si>
  <si>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</si>
  <si>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</si>
  <si>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</si>
  <si>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</si>
  <si>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</si>
  <si>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</si>
  <si>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</si>
  <si>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</si>
  <si>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</si>
  <si>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</si>
  <si>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</si>
  <si>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</si>
  <si>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</si>
  <si>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</si>
  <si>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</si>
  <si>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</si>
  <si>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</si>
  <si>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</si>
  <si>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</si>
  <si>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</si>
  <si>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</si>
  <si>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</si>
  <si>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</si>
  <si>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</si>
  <si>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</si>
  <si>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</si>
  <si>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</si>
  <si>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</si>
  <si>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</si>
  <si>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</si>
  <si>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</si>
  <si>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</si>
  <si>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</si>
  <si>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</si>
  <si>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</si>
  <si>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</si>
  <si>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</si>
  <si>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</si>
  <si>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</si>
  <si>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</si>
  <si>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</si>
  <si>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</si>
  <si>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</si>
  <si>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</si>
  <si>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</si>
  <si>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</si>
  <si>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</si>
  <si>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</si>
  <si>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</si>
  <si>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</si>
  <si>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</si>
  <si>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</si>
  <si>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</si>
  <si>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</si>
  <si>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</si>
  <si>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</si>
  <si>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</si>
  <si>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</si>
  <si>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</si>
  <si>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</si>
  <si>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</si>
  <si>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</si>
  <si>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</si>
  <si>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</si>
  <si>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</si>
  <si>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</si>
  <si>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</si>
  <si>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</si>
  <si>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</si>
  <si>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</si>
  <si>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</si>
  <si>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</si>
  <si>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</si>
  <si>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</si>
  <si>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</si>
  <si>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</si>
  <si>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</si>
  <si>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</si>
  <si>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</si>
  <si>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</si>
  <si>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</si>
  <si>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</si>
  <si>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</si>
  <si>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</si>
  <si>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</si>
  <si>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</si>
  <si>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</si>
  <si>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</si>
  <si>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</si>
  <si>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</si>
  <si>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</si>
  <si>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</si>
  <si>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</si>
  <si>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</si>
  <si>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</si>
  <si>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</si>
  <si>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</si>
  <si>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</si>
  <si>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</si>
  <si>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</si>
  <si>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</si>
  <si>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</si>
  <si>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</si>
  <si>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</si>
  <si>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</si>
  <si>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</si>
  <si>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</si>
  <si>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</si>
  <si>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</si>
  <si>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</si>
  <si>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</si>
  <si>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</si>
  <si>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</si>
  <si>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</si>
  <si>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</si>
  <si>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</si>
  <si>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</si>
  <si>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</si>
  <si>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</si>
  <si>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</si>
  <si>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</si>
  <si>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</si>
  <si>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</si>
  <si>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</si>
  <si>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</si>
  <si>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</si>
  <si>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</si>
  <si>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</si>
  <si>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</si>
  <si>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</si>
  <si>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</si>
  <si>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</si>
  <si>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</si>
  <si>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</si>
  <si>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</si>
  <si>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</si>
  <si>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</si>
  <si>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</si>
  <si>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</si>
  <si>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</si>
  <si>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</si>
  <si>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</si>
  <si>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</si>
  <si>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</si>
  <si>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</si>
  <si>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</si>
  <si>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</si>
  <si>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</si>
  <si>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</si>
  <si>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</si>
  <si>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</si>
  <si>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</si>
  <si>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</si>
  <si>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</si>
  <si>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</si>
  <si>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</si>
  <si>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</si>
  <si>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</si>
  <si>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</si>
  <si>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</si>
  <si>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</si>
  <si>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</si>
  <si>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</si>
  <si>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</si>
  <si>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</si>
  <si>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</si>
  <si>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</si>
  <si>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</si>
  <si>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</si>
  <si>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</si>
  <si>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</si>
  <si>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</si>
  <si>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</si>
  <si>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</si>
  <si>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</si>
  <si>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</si>
  <si>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</si>
  <si>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</si>
  <si>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</si>
  <si>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</si>
  <si>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</si>
  <si>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</si>
  <si>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</si>
  <si>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</si>
  <si>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</si>
  <si>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</si>
  <si>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</si>
  <si>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</si>
  <si>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</si>
  <si>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</si>
  <si>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</si>
  <si>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</si>
  <si>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</si>
  <si>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</si>
  <si>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</si>
  <si>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</si>
  <si>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</si>
  <si>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</si>
  <si>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</si>
  <si>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</si>
  <si>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</si>
  <si>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</si>
  <si>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</si>
  <si>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</si>
  <si>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</si>
  <si>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</si>
  <si>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</si>
  <si>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</si>
  <si>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</si>
  <si>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</si>
  <si>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</si>
  <si>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</si>
  <si>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</si>
  <si>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</si>
  <si>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</si>
  <si>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</si>
  <si>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</si>
  <si>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</si>
  <si>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</si>
  <si>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</si>
  <si>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</si>
  <si>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</si>
  <si>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</si>
  <si>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</si>
  <si>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</si>
  <si>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</si>
  <si>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</si>
  <si>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</si>
  <si>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</si>
  <si>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</si>
  <si>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</si>
  <si>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</si>
  <si>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</si>
  <si>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</si>
  <si>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</si>
  <si>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</si>
  <si>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</si>
  <si>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</si>
  <si>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</si>
  <si>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</si>
  <si>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</si>
  <si>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</si>
  <si>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</si>
  <si>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</si>
  <si>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</si>
  <si>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</si>
  <si>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</si>
  <si>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</si>
  <si>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</si>
  <si>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</si>
  <si>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</si>
  <si>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</si>
  <si>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</si>
  <si>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</si>
  <si>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</si>
  <si>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</si>
  <si>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</si>
  <si>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</si>
  <si>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</si>
  <si>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</si>
  <si>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</si>
  <si>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</si>
  <si>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</si>
  <si>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</si>
  <si>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</si>
  <si>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</si>
  <si>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</si>
  <si>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</si>
  <si>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</si>
  <si>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</si>
  <si>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</si>
  <si>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</si>
  <si>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</si>
  <si>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</si>
  <si>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</si>
  <si>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</si>
  <si>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</si>
  <si>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</si>
  <si>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</si>
  <si>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</si>
  <si>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</si>
  <si>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</si>
  <si>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</si>
  <si>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</si>
  <si>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</si>
  <si>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</si>
  <si>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</si>
  <si>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</si>
  <si>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</si>
  <si>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</si>
  <si>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</si>
  <si>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</si>
  <si>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</si>
  <si>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</si>
  <si>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</si>
  <si>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</si>
  <si>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</si>
  <si>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</si>
  <si>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</si>
  <si>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</si>
  <si>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</si>
  <si>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</si>
  <si>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</si>
  <si>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</si>
  <si>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</si>
  <si>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</si>
  <si>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</si>
  <si>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</si>
  <si>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</si>
  <si>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</si>
  <si>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</si>
  <si>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</si>
  <si>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</si>
  <si>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</si>
  <si>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</si>
  <si>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</si>
  <si>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</si>
  <si>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</si>
  <si>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</si>
  <si>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</si>
  <si>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</si>
  <si>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</si>
  <si>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</si>
  <si>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</si>
  <si>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</si>
  <si>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</si>
  <si>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</si>
  <si>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</si>
  <si>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</si>
  <si>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</si>
  <si>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</si>
  <si>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</si>
  <si>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</si>
  <si>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</si>
  <si>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</si>
  <si>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</si>
  <si>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</si>
  <si>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</si>
  <si>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</si>
  <si>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</si>
  <si>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</si>
  <si>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</si>
  <si>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</si>
  <si>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</si>
  <si>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</si>
  <si>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</si>
  <si>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</si>
  <si>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</si>
  <si>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</si>
  <si>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</si>
  <si>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</si>
  <si>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</si>
  <si>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</si>
  <si>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</si>
  <si>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</si>
  <si>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</si>
  <si>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</si>
  <si>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</si>
  <si>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</si>
  <si>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</si>
  <si>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</si>
  <si>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</si>
  <si>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</si>
  <si>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</si>
  <si>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</si>
  <si>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</si>
  <si>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</si>
  <si>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</si>
  <si>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</si>
  <si>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</si>
  <si>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</si>
  <si>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</si>
  <si>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</si>
  <si>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</si>
  <si>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</si>
  <si>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</si>
  <si>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</si>
  <si>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</si>
  <si>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</si>
  <si>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</si>
  <si>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</si>
  <si>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</si>
  <si>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</si>
  <si>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</si>
  <si>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</si>
  <si>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</si>
  <si>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</si>
  <si>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</si>
  <si>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</si>
  <si>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</si>
  <si>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</si>
  <si>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</si>
  <si>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</si>
  <si>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</si>
  <si>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</si>
  <si>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</si>
  <si>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</si>
  <si>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</si>
  <si>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</si>
  <si>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</si>
  <si>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</si>
  <si>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</si>
  <si>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</si>
  <si>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</si>
  <si>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</si>
  <si>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</si>
  <si>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</si>
  <si>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</si>
  <si>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</si>
  <si>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</si>
  <si>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</si>
  <si>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</si>
  <si>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</si>
  <si>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</si>
  <si>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</si>
  <si>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</si>
  <si>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</si>
  <si>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</si>
  <si>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</si>
  <si>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</si>
  <si>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</si>
  <si>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</si>
  <si>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</si>
  <si>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</si>
  <si>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</si>
  <si>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</si>
  <si>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</si>
  <si>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</si>
  <si>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</si>
  <si>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</si>
  <si>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</si>
  <si>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</si>
  <si>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</si>
  <si>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</si>
  <si>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</si>
  <si>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</si>
  <si>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</si>
  <si>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</si>
  <si>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</si>
  <si>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</si>
  <si>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</si>
  <si>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</si>
  <si>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</si>
  <si>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</si>
  <si>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</si>
  <si>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</si>
  <si>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</si>
  <si>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</si>
  <si>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</si>
  <si>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</si>
  <si>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</si>
  <si>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</si>
  <si>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</si>
  <si>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</si>
  <si>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</si>
  <si>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</si>
  <si>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</si>
  <si>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</si>
  <si>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</si>
  <si>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</si>
  <si>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</si>
  <si>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</si>
  <si>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</si>
  <si>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</si>
  <si>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</si>
  <si>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</si>
  <si>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</si>
  <si>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</si>
  <si>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</si>
  <si>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</si>
  <si>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</si>
  <si>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</si>
  <si>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</si>
  <si>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</si>
  <si>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</si>
  <si>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</si>
  <si>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</si>
  <si>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</si>
  <si>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</si>
  <si>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</si>
  <si>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</si>
  <si>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</si>
  <si>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</si>
  <si>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</si>
  <si>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</si>
  <si>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</si>
  <si>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</si>
  <si>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</si>
  <si>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</si>
  <si>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</si>
  <si>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</si>
  <si>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</si>
  <si>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</si>
  <si>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</si>
  <si>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</si>
  <si>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</si>
  <si>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</si>
  <si>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</si>
  <si>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</si>
  <si>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</si>
  <si>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</si>
  <si>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</si>
  <si>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</si>
  <si>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</si>
  <si>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</si>
  <si>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</si>
  <si>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</si>
  <si>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</si>
  <si>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</si>
  <si>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</si>
  <si>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</si>
  <si>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</si>
  <si>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</si>
  <si>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</si>
  <si>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</si>
  <si>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</si>
  <si>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</si>
  <si>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</si>
  <si>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</si>
  <si>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</si>
  <si>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</si>
  <si>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</si>
  <si>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</si>
  <si>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</si>
  <si>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</si>
  <si>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</si>
  <si>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</si>
  <si>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</si>
  <si>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</si>
  <si>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</si>
  <si>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</si>
  <si>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</si>
  <si>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</si>
  <si>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</si>
  <si>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</si>
  <si>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</si>
  <si>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</si>
  <si>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</si>
  <si>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</si>
  <si>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</si>
  <si>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</si>
  <si>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</si>
  <si>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</si>
  <si>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</si>
  <si>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</si>
  <si>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</si>
  <si>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</si>
  <si>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</si>
  <si>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</si>
  <si>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</si>
  <si>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</si>
  <si>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</si>
  <si>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</si>
  <si>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</si>
  <si>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</si>
  <si>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</si>
  <si>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</si>
  <si>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</si>
  <si>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</si>
  <si>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</si>
  <si>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</si>
  <si>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</si>
  <si>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</si>
  <si>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</si>
  <si>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</si>
  <si>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</si>
  <si>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</si>
  <si>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</si>
  <si>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</si>
  <si>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</si>
  <si>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</si>
  <si>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</si>
  <si>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</si>
  <si>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</si>
  <si>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</si>
  <si>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</si>
  <si>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</si>
  <si>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</si>
  <si>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</si>
  <si>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</si>
  <si>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</si>
  <si>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</si>
  <si>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</si>
  <si>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</si>
  <si>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</si>
  <si>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</si>
  <si>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</si>
  <si>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</si>
  <si>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</si>
  <si>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</si>
  <si>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</si>
  <si>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</si>
  <si>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</si>
  <si>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</si>
  <si>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</si>
  <si>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</si>
  <si>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</si>
  <si>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</si>
  <si>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</si>
  <si>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</si>
  <si>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</si>
  <si>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</si>
  <si>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</si>
  <si>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</si>
  <si>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</si>
  <si>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</si>
  <si>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</si>
  <si>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</si>
  <si>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</si>
  <si>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</si>
  <si>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</si>
  <si>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</si>
  <si>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</si>
  <si>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</si>
  <si>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</si>
  <si>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</si>
  <si>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</si>
  <si>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</si>
  <si>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</si>
  <si>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</si>
  <si>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</si>
  <si>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</si>
  <si>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</si>
  <si>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</si>
  <si>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</si>
  <si>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</si>
  <si>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</si>
  <si>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</si>
  <si>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</si>
  <si>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</si>
  <si>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</si>
  <si>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</si>
  <si>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</si>
  <si>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</si>
  <si>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</si>
  <si>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</si>
  <si>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</si>
  <si>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</si>
  <si>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</si>
  <si>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</si>
  <si>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</si>
  <si>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</si>
  <si>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</si>
  <si>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</si>
  <si>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</si>
  <si>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</si>
  <si>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</si>
  <si>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</si>
  <si>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</si>
  <si>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</si>
  <si>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</si>
  <si>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</si>
  <si>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</si>
  <si>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</si>
  <si>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</si>
  <si>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</si>
  <si>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</si>
  <si>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</si>
  <si>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</si>
  <si>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</si>
  <si>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</si>
  <si>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</si>
  <si>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</si>
  <si>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</si>
  <si>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</si>
  <si>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</si>
  <si>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</si>
  <si>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</si>
  <si>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</si>
  <si>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</si>
  <si>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</si>
  <si>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</si>
  <si>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</si>
  <si>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</si>
  <si>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</si>
  <si>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</si>
  <si>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</si>
  <si>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</si>
  <si>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</si>
  <si>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</si>
  <si>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</si>
  <si>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</si>
  <si>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</si>
  <si>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</si>
  <si>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</si>
  <si>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</si>
  <si>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</si>
  <si>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</si>
  <si>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</si>
  <si>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</si>
  <si>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</si>
  <si>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</si>
  <si>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</si>
  <si>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</si>
  <si>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</si>
  <si>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</si>
  <si>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</si>
  <si>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</si>
  <si>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</si>
  <si>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</si>
  <si>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</si>
  <si>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</si>
  <si>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</si>
  <si>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</si>
  <si>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</si>
  <si>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</si>
  <si>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</si>
  <si>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</si>
  <si>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</si>
  <si>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</si>
  <si>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</si>
  <si>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</si>
  <si>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</si>
  <si>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</si>
  <si>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</si>
  <si>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</si>
  <si>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</si>
  <si>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</si>
  <si>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</si>
  <si>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</si>
  <si>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</si>
  <si>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</si>
  <si>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</si>
  <si>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</si>
  <si>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</si>
  <si>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</si>
  <si>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</si>
  <si>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</si>
  <si>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</si>
  <si>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</si>
  <si>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</si>
  <si>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</si>
  <si>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</si>
  <si>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</si>
  <si>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</si>
  <si>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</si>
  <si>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</si>
  <si>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</si>
  <si>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</si>
  <si>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</si>
  <si>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</si>
  <si>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</si>
  <si>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</si>
  <si>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</si>
  <si>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</si>
  <si>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</si>
  <si>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</si>
  <si>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</si>
  <si>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</si>
  <si>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</si>
  <si>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</si>
  <si>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</si>
  <si>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</si>
  <si>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</si>
  <si>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</si>
  <si>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</si>
  <si>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</si>
  <si>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</si>
  <si>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</si>
  <si>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</si>
  <si>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</si>
  <si>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</si>
  <si>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</si>
  <si>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</si>
  <si>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</si>
  <si>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</si>
  <si>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</si>
  <si>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</si>
  <si>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</si>
  <si>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</si>
  <si>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</si>
  <si>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</si>
  <si>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</si>
  <si>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</si>
  <si>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</si>
  <si>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</si>
  <si>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</si>
  <si>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</si>
  <si>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</si>
  <si>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</si>
  <si>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</si>
  <si>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</si>
  <si>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</si>
  <si>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</si>
  <si>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</si>
  <si>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</si>
  <si>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</si>
  <si>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</si>
  <si>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</si>
  <si>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</si>
  <si>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</si>
  <si>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</si>
  <si>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</si>
  <si>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</si>
  <si>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</si>
  <si>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</si>
  <si>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</si>
  <si>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</si>
  <si>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</si>
  <si>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</si>
  <si>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</si>
  <si>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</si>
  <si>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</si>
  <si>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</si>
  <si>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</si>
  <si>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</si>
  <si>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</si>
  <si>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</si>
  <si>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</si>
  <si>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</si>
  <si>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</si>
  <si>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</si>
  <si>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</si>
  <si>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</si>
  <si>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</si>
  <si>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</si>
  <si>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</si>
  <si>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</si>
  <si>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</si>
  <si>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</si>
  <si>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</si>
  <si>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</si>
  <si>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</si>
  <si>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</si>
  <si>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</si>
  <si>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</si>
  <si>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</si>
  <si>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</si>
  <si>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</si>
  <si>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</si>
  <si>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</si>
  <si>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</si>
  <si>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</si>
  <si>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</si>
  <si>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</si>
  <si>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</si>
  <si>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</si>
  <si>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</si>
  <si>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</si>
  <si>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</si>
  <si>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</si>
  <si>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</si>
  <si>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</si>
  <si>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</si>
  <si>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</si>
  <si>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</si>
  <si>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</si>
  <si>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</si>
  <si>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</si>
  <si>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</si>
  <si>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</si>
  <si>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</si>
  <si>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</si>
  <si>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</si>
  <si>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</si>
  <si>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</si>
  <si>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</si>
  <si>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</si>
  <si>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</si>
  <si>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</si>
  <si>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</si>
  <si>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</si>
  <si>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</si>
  <si>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</si>
  <si>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</si>
  <si>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</si>
  <si>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</si>
  <si>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</si>
  <si>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</si>
  <si>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</si>
  <si>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</si>
  <si>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</si>
  <si>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</si>
  <si>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</si>
  <si>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</si>
  <si>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</si>
  <si>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</si>
  <si>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</si>
  <si>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</si>
  <si>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</si>
  <si>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</si>
  <si>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</si>
  <si>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</si>
  <si>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</si>
  <si>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</si>
  <si>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</si>
  <si>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</si>
  <si>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</si>
  <si>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</si>
  <si>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</si>
  <si>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</si>
  <si>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</si>
  <si>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</si>
  <si>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</si>
  <si>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</si>
  <si>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</si>
  <si>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</si>
  <si>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</si>
  <si>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</si>
  <si>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</si>
  <si>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</si>
  <si>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</si>
  <si>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</si>
  <si>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</si>
  <si>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</si>
  <si>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</si>
  <si>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</si>
  <si>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</si>
  <si>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</si>
  <si>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</si>
  <si>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</si>
  <si>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</si>
  <si>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</si>
  <si>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</si>
  <si>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</si>
  <si>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</si>
  <si>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</si>
  <si>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</si>
  <si>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</si>
  <si>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</si>
  <si>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</si>
  <si>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</si>
  <si>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</si>
  <si>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</si>
  <si>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</si>
  <si>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</si>
  <si>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</si>
  <si>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</si>
  <si>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</si>
  <si>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</si>
  <si>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</si>
  <si>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</si>
  <si>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</si>
  <si>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</si>
  <si>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</si>
  <si>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</si>
  <si>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</si>
  <si>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</si>
  <si>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</si>
  <si>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</si>
  <si>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</si>
  <si>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</si>
  <si>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</si>
  <si>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</si>
  <si>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</si>
  <si>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</si>
  <si>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</si>
  <si>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</si>
  <si>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</si>
  <si>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</si>
  <si>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</si>
  <si>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</si>
  <si>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</si>
  <si>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</si>
  <si>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</si>
  <si>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</si>
  <si>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</si>
  <si>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</si>
  <si>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</si>
  <si>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</si>
  <si>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</si>
  <si>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</si>
  <si>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</si>
  <si>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</si>
  <si>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</si>
  <si>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</si>
  <si>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</si>
  <si>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</si>
  <si>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</si>
  <si>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</si>
  <si>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</si>
  <si>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</si>
  <si>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</si>
  <si>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</si>
  <si>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</si>
  <si>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</si>
  <si>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</si>
  <si>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</si>
  <si>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</si>
  <si>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</si>
  <si>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</si>
  <si>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</si>
  <si>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</si>
  <si>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</si>
  <si>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</si>
  <si>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</si>
  <si>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</si>
  <si>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</si>
  <si>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</si>
  <si>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</si>
  <si>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</si>
  <si>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</si>
  <si>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</si>
  <si>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</si>
  <si>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</si>
  <si>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</si>
  <si>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</si>
  <si>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</si>
  <si>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</si>
  <si>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</si>
  <si>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</si>
  <si>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</si>
  <si>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</si>
  <si>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</si>
  <si>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</si>
  <si>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</si>
  <si>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</si>
  <si>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</si>
  <si>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</si>
  <si>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</si>
  <si>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</si>
  <si>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</si>
  <si>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</si>
  <si>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</si>
  <si>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</si>
  <si>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</si>
  <si>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</si>
  <si>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</si>
  <si>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</si>
  <si>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</si>
  <si>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</si>
  <si>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</si>
  <si>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</si>
  <si>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</si>
  <si>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</si>
  <si>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</si>
  <si>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</si>
  <si>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</si>
  <si>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</si>
  <si>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</si>
  <si>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</si>
  <si>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</si>
  <si>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</si>
  <si>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</si>
  <si>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</si>
  <si>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</si>
  <si>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</si>
  <si>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</si>
  <si>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</si>
  <si>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</si>
  <si>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</si>
  <si>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</si>
  <si>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</si>
  <si>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</si>
  <si>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</si>
  <si>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</si>
  <si>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</si>
  <si>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</si>
  <si>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</si>
  <si>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</si>
  <si>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</si>
  <si>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</si>
  <si>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</si>
  <si>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</si>
  <si>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</si>
  <si>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</si>
  <si>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</si>
  <si>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</si>
  <si>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</si>
  <si>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</si>
  <si>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</si>
  <si>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</si>
  <si>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</si>
  <si>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</si>
  <si>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</si>
  <si>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</si>
  <si>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</si>
  <si>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</si>
  <si>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</si>
  <si>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</si>
  <si>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</si>
  <si>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</si>
  <si>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</si>
  <si>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</si>
  <si>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</si>
  <si>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</si>
  <si>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</si>
  <si>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</si>
  <si>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</si>
  <si>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</si>
  <si>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</si>
  <si>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</si>
  <si>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</si>
  <si>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</si>
  <si>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</si>
  <si>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</si>
  <si>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</si>
  <si>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</si>
  <si>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</si>
  <si>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</si>
  <si>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</si>
  <si>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</si>
  <si>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</si>
  <si>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</si>
  <si>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</si>
  <si>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</si>
  <si>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</si>
  <si>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</si>
  <si>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</si>
  <si>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</si>
  <si>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</si>
  <si>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</si>
  <si>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</si>
  <si>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</si>
  <si>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</si>
  <si>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</si>
  <si>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</si>
  <si>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</si>
  <si>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</si>
  <si>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</si>
  <si>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</si>
  <si>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</si>
  <si>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</si>
  <si>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</si>
  <si>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</si>
  <si>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</si>
  <si>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</si>
  <si>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</si>
  <si>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</si>
  <si>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</si>
  <si>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</si>
  <si>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</si>
  <si>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</si>
  <si>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</si>
  <si>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</si>
  <si>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</si>
  <si>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</si>
  <si>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</si>
  <si>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</si>
  <si>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</si>
  <si>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</si>
  <si>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</si>
  <si>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</si>
  <si>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</si>
  <si>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</si>
  <si>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</si>
  <si>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</si>
  <si>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</si>
  <si>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</si>
  <si>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</si>
  <si>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</si>
  <si>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</si>
  <si>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</si>
  <si>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</si>
  <si>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</si>
  <si>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</si>
  <si>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</si>
  <si>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</si>
  <si>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</si>
  <si>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</si>
  <si>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</si>
  <si>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</si>
  <si>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</si>
  <si>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</si>
  <si>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</si>
  <si>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</si>
  <si>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</si>
  <si>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</si>
  <si>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</si>
  <si>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</si>
  <si>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</si>
  <si>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</si>
  <si>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</si>
  <si>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</si>
  <si>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</si>
  <si>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</si>
  <si>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</si>
  <si>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</si>
  <si>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</si>
  <si>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</si>
  <si>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</si>
  <si>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</si>
  <si>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</si>
  <si>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</si>
  <si>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</si>
  <si>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</si>
  <si>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</si>
  <si>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</si>
  <si>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</si>
  <si>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</si>
  <si>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</si>
  <si>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</si>
  <si>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</si>
  <si>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</si>
  <si>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</si>
  <si>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</si>
  <si>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</si>
  <si>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</si>
  <si>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</si>
  <si>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</si>
  <si>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</si>
  <si>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</si>
  <si>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</si>
  <si>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</si>
  <si>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</si>
  <si>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</si>
  <si>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</si>
  <si>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</si>
  <si>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</si>
  <si>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</si>
  <si>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</si>
  <si>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</si>
  <si>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</si>
  <si>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</si>
  <si>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</si>
  <si>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</si>
  <si>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</si>
  <si>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</si>
  <si>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</si>
  <si>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</si>
  <si>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</si>
  <si>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</si>
  <si>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</si>
  <si>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</si>
  <si>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</si>
  <si>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</si>
  <si>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</si>
  <si>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</si>
  <si>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</si>
  <si>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</si>
  <si>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</si>
  <si>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</si>
  <si>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</si>
  <si>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</si>
  <si>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</si>
  <si>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</si>
  <si>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</si>
  <si>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</si>
  <si>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</si>
  <si>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</si>
  <si>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</si>
  <si>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</si>
  <si>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</si>
  <si>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</si>
  <si>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</si>
  <si>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</si>
  <si>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</si>
  <si>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</si>
  <si>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</si>
  <si>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</si>
  <si>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</si>
  <si>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</si>
  <si>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</si>
  <si>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</si>
  <si>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</si>
  <si>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</si>
  <si>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</si>
  <si>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</si>
  <si>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</si>
  <si>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</si>
  <si>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</si>
  <si>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</si>
  <si>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</si>
  <si>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</si>
  <si>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</si>
  <si>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</si>
  <si>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</si>
  <si>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</si>
  <si>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</si>
  <si>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</si>
  <si>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</si>
  <si>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</si>
  <si>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</si>
  <si>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</si>
  <si>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</si>
  <si>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</si>
  <si>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</si>
  <si>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</si>
  <si>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</si>
  <si>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</si>
  <si>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</si>
  <si>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</si>
  <si>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</si>
  <si>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</si>
  <si>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</si>
  <si>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</si>
  <si>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</si>
  <si>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</si>
  <si>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</si>
  <si>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</si>
  <si>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</si>
  <si>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</si>
  <si>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</si>
  <si>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</si>
  <si>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</si>
  <si>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</si>
  <si>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</si>
  <si>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</si>
  <si>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</si>
  <si>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</si>
  <si>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</si>
  <si>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</si>
  <si>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</si>
  <si>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</si>
  <si>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</si>
  <si>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</si>
  <si>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</si>
  <si>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</si>
  <si>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</si>
  <si>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</si>
  <si>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</si>
  <si>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</si>
  <si>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</si>
  <si>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</si>
  <si>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</si>
  <si>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</si>
  <si>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</si>
  <si>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</si>
  <si>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</si>
  <si>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</si>
  <si>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</si>
  <si>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</si>
  <si>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</si>
  <si>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</si>
  <si>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</si>
  <si>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</si>
  <si>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</si>
  <si>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</si>
  <si>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</si>
  <si>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</si>
  <si>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</si>
  <si>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</si>
  <si>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</si>
  <si>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</si>
  <si>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</si>
  <si>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</si>
  <si>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</si>
  <si>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</si>
  <si>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</si>
  <si>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</si>
  <si>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</si>
  <si>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</si>
  <si>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</si>
  <si>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</si>
  <si>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</si>
  <si>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</si>
  <si>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</si>
  <si>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</si>
  <si>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</si>
  <si>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</si>
  <si>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</si>
  <si>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</si>
  <si>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</si>
  <si>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</si>
  <si>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</si>
  <si>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</si>
  <si>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</si>
  <si>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</si>
  <si>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</si>
  <si>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</si>
  <si>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</si>
  <si>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</si>
  <si>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</si>
  <si>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</si>
  <si>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</si>
  <si>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</si>
  <si>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</si>
  <si>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</si>
  <si>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</si>
  <si>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</si>
  <si>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</si>
  <si>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</si>
  <si>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</si>
  <si>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</si>
  <si>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</si>
  <si>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</si>
  <si>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</si>
  <si>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</si>
  <si>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</si>
  <si>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</si>
  <si>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</si>
  <si>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</si>
  <si>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</si>
  <si>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</si>
  <si>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</si>
  <si>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</si>
  <si>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</si>
  <si>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</si>
  <si>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</si>
  <si>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</si>
  <si>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</si>
  <si>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</si>
  <si>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</si>
  <si>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</si>
  <si>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</si>
  <si>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</si>
  <si>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</si>
  <si>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</si>
  <si>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</si>
  <si>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</si>
  <si>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</si>
  <si>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</si>
  <si>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</si>
  <si>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</si>
  <si>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</si>
  <si>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</si>
  <si>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</si>
  <si>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</si>
  <si>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</si>
  <si>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</si>
  <si>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</si>
  <si>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</si>
  <si>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</si>
  <si>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</si>
  <si>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</si>
  <si>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</si>
  <si>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</si>
  <si>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</si>
  <si>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</si>
  <si>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</si>
  <si>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</si>
  <si>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</si>
  <si>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</si>
  <si>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</si>
  <si>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</si>
  <si>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</si>
  <si>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</si>
  <si>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</si>
  <si>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</si>
  <si>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</si>
  <si>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</si>
  <si>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</si>
  <si>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</si>
  <si>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</si>
  <si>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</si>
  <si>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</si>
  <si>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</si>
  <si>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</si>
  <si>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</si>
  <si>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</si>
  <si>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</si>
  <si>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</si>
  <si>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</si>
  <si>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</si>
  <si>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</si>
  <si>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</si>
  <si>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</si>
  <si>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</si>
  <si>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</si>
  <si>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</si>
  <si>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</si>
  <si>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</si>
  <si>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</si>
  <si>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</si>
  <si>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</si>
  <si>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</si>
  <si>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</si>
  <si>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</si>
  <si>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</si>
  <si>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</si>
  <si>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</si>
  <si>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</si>
  <si>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</si>
  <si>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</si>
  <si>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</si>
  <si>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</si>
  <si>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</si>
  <si>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</si>
  <si>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</si>
  <si>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</si>
  <si>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</si>
  <si>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</si>
  <si>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</si>
  <si>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</si>
  <si>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</si>
  <si>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</si>
  <si>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</si>
  <si>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</si>
  <si>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</si>
  <si>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</si>
  <si>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</si>
  <si>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</si>
  <si>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</si>
  <si>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</si>
  <si>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</si>
  <si>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</si>
  <si>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</si>
  <si>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</si>
  <si>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</si>
  <si>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</si>
  <si>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</si>
  <si>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</si>
  <si>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</si>
  <si>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</si>
  <si>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</si>
  <si>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</si>
  <si>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</si>
  <si>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</si>
  <si>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</si>
  <si>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</si>
  <si>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</si>
  <si>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</si>
  <si>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</si>
  <si>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</si>
  <si>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</si>
  <si>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</si>
  <si>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</si>
  <si>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</si>
  <si>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</si>
  <si>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</si>
  <si>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</si>
  <si>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</si>
  <si>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</si>
  <si>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</si>
  <si>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</si>
  <si>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</si>
  <si>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</si>
  <si>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</si>
  <si>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</si>
  <si>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</si>
  <si>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</si>
  <si>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</si>
  <si>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</si>
  <si>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</si>
  <si>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</si>
  <si>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</si>
  <si>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</si>
  <si>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</si>
  <si>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</si>
  <si>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</si>
  <si>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</si>
  <si>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</si>
  <si>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</si>
  <si>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</si>
  <si>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</si>
  <si>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</si>
  <si>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</si>
  <si>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</si>
  <si>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</si>
  <si>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</si>
  <si>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</si>
  <si>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</si>
  <si>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</si>
  <si>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</si>
  <si>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</si>
  <si>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</si>
  <si>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</si>
  <si>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</si>
  <si>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</si>
  <si>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</si>
  <si>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</si>
  <si>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</si>
  <si>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</si>
  <si>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</si>
  <si>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</si>
  <si>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</si>
  <si>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</si>
  <si>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</si>
  <si>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</si>
  <si>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</si>
  <si>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</si>
  <si>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</si>
  <si>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</si>
  <si>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</si>
  <si>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</si>
  <si>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</si>
  <si>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</si>
  <si>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</si>
  <si>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</si>
  <si>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</si>
  <si>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</si>
  <si>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</si>
  <si>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</si>
  <si>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</si>
  <si>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</si>
  <si>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</si>
  <si>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</si>
  <si>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</si>
  <si>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</si>
  <si>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</si>
  <si>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</si>
  <si>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</si>
  <si>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</si>
  <si>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</si>
  <si>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</si>
  <si>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</si>
  <si>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</si>
  <si>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</si>
  <si>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</si>
  <si>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</si>
  <si>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</si>
  <si>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</si>
  <si>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</si>
  <si>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</si>
  <si>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</si>
  <si>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</si>
  <si>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</si>
  <si>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</si>
  <si>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</si>
  <si>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</si>
  <si>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</si>
  <si>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</si>
  <si>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</si>
  <si>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</si>
  <si>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</si>
  <si>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</si>
  <si>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</si>
  <si>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</si>
  <si>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</si>
  <si>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</si>
  <si>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</si>
  <si>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</si>
  <si>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</si>
  <si>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</si>
  <si>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</si>
  <si>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</si>
  <si>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</si>
  <si>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</si>
  <si>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</si>
  <si>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</si>
  <si>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</si>
  <si>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</si>
  <si>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</si>
  <si>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</si>
  <si>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</si>
  <si>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</si>
  <si>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</si>
  <si>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</si>
  <si>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</si>
  <si>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</si>
  <si>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</si>
  <si>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</si>
  <si>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</si>
  <si>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</si>
  <si>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</si>
  <si>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</si>
  <si>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</si>
  <si>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</si>
  <si>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</si>
  <si>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</si>
  <si>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</si>
  <si>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</si>
  <si>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</si>
  <si>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</si>
  <si>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</si>
  <si>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</si>
  <si>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</si>
  <si>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</si>
  <si>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</si>
  <si>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</si>
  <si>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</si>
  <si>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</si>
  <si>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</si>
  <si>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</si>
  <si>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</si>
  <si>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</si>
  <si>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</si>
  <si>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</si>
  <si>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</si>
  <si>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</si>
  <si>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</si>
  <si>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</si>
  <si>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</si>
  <si>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</si>
  <si>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</si>
  <si>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</si>
  <si>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</si>
  <si>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</si>
  <si>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</si>
  <si>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</si>
  <si>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</si>
  <si>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</si>
  <si>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</si>
  <si>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</si>
  <si>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</si>
  <si>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</si>
  <si>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</si>
  <si>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</si>
  <si>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</si>
  <si>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</si>
  <si>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</si>
  <si>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</si>
  <si>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</si>
  <si>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</si>
  <si>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</si>
  <si>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</si>
  <si>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</si>
  <si>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</si>
  <si>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</si>
  <si>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</si>
  <si>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</si>
  <si>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</si>
  <si>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</si>
  <si>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</si>
  <si>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</si>
  <si>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</si>
  <si>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</si>
  <si>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</si>
  <si>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</si>
  <si>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</si>
  <si>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</si>
  <si>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</si>
  <si>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</si>
  <si>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</si>
  <si>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</si>
  <si>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</si>
  <si>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</si>
  <si>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</si>
  <si>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</si>
  <si>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</si>
  <si>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</si>
  <si>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</si>
  <si>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</si>
  <si>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</si>
  <si>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</si>
  <si>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</si>
  <si>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</si>
  <si>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</si>
  <si>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</si>
  <si>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</si>
  <si>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</si>
  <si>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</si>
  <si>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</si>
  <si>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</si>
  <si>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</si>
  <si>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</si>
  <si>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</si>
  <si>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</si>
  <si>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</si>
  <si>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</si>
  <si>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</si>
  <si>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</si>
  <si>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</si>
  <si>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</si>
  <si>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</si>
  <si>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</si>
  <si>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</si>
  <si>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</si>
  <si>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</si>
  <si>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</si>
  <si>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</si>
  <si>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</si>
  <si>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</si>
  <si>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</si>
  <si>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</si>
  <si>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</si>
  <si>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</si>
  <si>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</si>
  <si>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</si>
  <si>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</si>
  <si>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</si>
  <si>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</si>
  <si>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</si>
  <si>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</si>
  <si>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</si>
  <si>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</si>
  <si>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</si>
  <si>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</si>
  <si>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</si>
  <si>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</si>
  <si>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</si>
  <si>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</si>
  <si>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</si>
  <si>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</si>
  <si>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</si>
  <si>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</si>
  <si>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</si>
  <si>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</si>
  <si>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</si>
  <si>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</si>
  <si>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</si>
  <si>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</si>
  <si>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</si>
  <si>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</si>
  <si>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</si>
  <si>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</si>
  <si>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</si>
  <si>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</si>
  <si>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</si>
  <si>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</si>
  <si>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</si>
  <si>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</si>
  <si>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</si>
  <si>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</si>
  <si>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</si>
  <si>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</si>
  <si>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</si>
  <si>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</si>
  <si>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</si>
  <si>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</si>
  <si>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</si>
  <si>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</si>
  <si>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</si>
  <si>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</si>
  <si>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</si>
  <si>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</si>
  <si>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</si>
  <si>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</si>
  <si>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</si>
  <si>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</si>
  <si>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</si>
  <si>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</si>
  <si>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</si>
  <si>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</si>
  <si>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</si>
  <si>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</si>
  <si>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</si>
  <si>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</si>
  <si>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</si>
  <si>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</si>
  <si>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</si>
  <si>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</si>
  <si>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</si>
  <si>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</si>
  <si>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</si>
  <si>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</si>
  <si>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</si>
  <si>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</si>
  <si>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</si>
  <si>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</si>
  <si>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</si>
  <si>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</si>
  <si>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</si>
  <si>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</si>
  <si>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</si>
  <si>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</si>
  <si>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</si>
  <si>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</si>
  <si>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</si>
  <si>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</si>
  <si>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</si>
  <si>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</si>
  <si>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</si>
  <si>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</si>
  <si>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</si>
  <si>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</si>
  <si>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</si>
  <si>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</si>
  <si>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</si>
  <si>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</si>
  <si>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</si>
  <si>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</si>
  <si>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</si>
  <si>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</si>
  <si>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</si>
  <si>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</si>
  <si>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</si>
  <si>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</si>
  <si>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</si>
  <si>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</si>
  <si>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</si>
  <si>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</si>
  <si>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</si>
  <si>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</si>
  <si>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</si>
  <si>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</si>
  <si>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</si>
  <si>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</si>
  <si>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</si>
  <si>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</si>
  <si>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</si>
  <si>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</si>
  <si>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</si>
  <si>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</si>
  <si>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</si>
  <si>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</si>
  <si>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</si>
  <si>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</si>
  <si>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</si>
  <si>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</si>
  <si>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</si>
  <si>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</si>
  <si>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</si>
  <si>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</si>
  <si>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</si>
  <si>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</si>
  <si>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</si>
  <si>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</si>
  <si>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</si>
  <si>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</si>
  <si>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</si>
  <si>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</si>
  <si>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</si>
  <si>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</si>
  <si>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</si>
  <si>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</si>
  <si>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</si>
  <si>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</si>
  <si>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</si>
  <si>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</si>
  <si>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</si>
  <si>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</si>
  <si>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</si>
  <si>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</si>
  <si>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</si>
  <si>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</si>
  <si>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</si>
  <si>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</si>
  <si>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</si>
  <si>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</si>
  <si>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</si>
  <si>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</si>
  <si>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</si>
  <si>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</si>
  <si>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</si>
  <si>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</si>
  <si>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</si>
  <si>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</si>
  <si>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</si>
  <si>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</si>
  <si>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</si>
  <si>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</si>
  <si>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</si>
  <si>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</si>
  <si>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</si>
  <si>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</si>
  <si>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</si>
  <si>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</si>
  <si>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</si>
  <si>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</si>
  <si>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</si>
  <si>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</si>
  <si>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</si>
  <si>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</si>
  <si>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</si>
  <si>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</si>
  <si>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</si>
  <si>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</si>
  <si>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</si>
  <si>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</si>
  <si>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</si>
  <si>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</si>
  <si>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</si>
  <si>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</si>
  <si>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</si>
  <si>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</si>
  <si>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</si>
  <si>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</si>
  <si>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</si>
  <si>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</si>
  <si>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</si>
  <si>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</si>
  <si>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</si>
  <si>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</si>
  <si>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</si>
  <si>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</si>
  <si>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</si>
  <si>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</si>
  <si>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</si>
  <si>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</si>
  <si>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</si>
  <si>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</si>
  <si>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</si>
  <si>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</si>
  <si>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</si>
  <si>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</si>
  <si>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</si>
  <si>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</si>
  <si>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</si>
  <si>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</si>
  <si>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</si>
  <si>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</si>
  <si>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</si>
  <si>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</si>
  <si>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</si>
  <si>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</si>
  <si>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</si>
  <si>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</si>
  <si>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</si>
  <si>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</si>
  <si>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</si>
  <si>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</si>
  <si>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</si>
  <si>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</si>
  <si>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</si>
  <si>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</si>
  <si>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</si>
  <si>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</si>
  <si>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</si>
  <si>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</si>
  <si>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</si>
  <si>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</si>
  <si>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</si>
  <si>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</si>
  <si>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</si>
  <si>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</si>
  <si>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</si>
  <si>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</si>
  <si>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</si>
  <si>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</si>
  <si>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</si>
  <si>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</si>
  <si>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</si>
  <si>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</si>
  <si>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</si>
  <si>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</si>
  <si>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</si>
  <si>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</si>
  <si>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</si>
  <si>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</si>
  <si>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</si>
  <si>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</si>
  <si>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</si>
  <si>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</si>
  <si>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</si>
  <si>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</si>
  <si>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</si>
  <si>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</si>
  <si>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</si>
  <si>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</si>
  <si>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</si>
  <si>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</si>
  <si>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</si>
  <si>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</si>
  <si>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</si>
  <si>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</si>
  <si>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</si>
  <si>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</si>
  <si>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</si>
  <si>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</si>
  <si>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</si>
  <si>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</si>
  <si>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</si>
  <si>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</si>
  <si>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</si>
  <si>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</si>
  <si>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</si>
  <si>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</si>
  <si>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</si>
  <si>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</si>
  <si>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</si>
  <si>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</si>
  <si>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</si>
  <si>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</si>
  <si>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</si>
  <si>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</si>
  <si>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</si>
  <si>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</si>
  <si>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</si>
  <si>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</si>
  <si>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</si>
  <si>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</si>
  <si>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</si>
  <si>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</si>
  <si>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</si>
  <si>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</si>
  <si>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</si>
  <si>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</si>
  <si>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</si>
  <si>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</si>
  <si>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</si>
  <si>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</si>
  <si>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</si>
  <si>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</si>
  <si>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</si>
  <si>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</si>
  <si>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</si>
  <si>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</si>
  <si>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</si>
  <si>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</si>
  <si>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</si>
  <si>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</si>
  <si>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</si>
  <si>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</si>
  <si>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</si>
  <si>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</si>
  <si>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</si>
  <si>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</si>
  <si>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</si>
  <si>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</si>
  <si>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</si>
  <si>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</si>
  <si>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</si>
  <si>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</si>
  <si>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</si>
  <si>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</si>
  <si>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</si>
  <si>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</si>
  <si>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</si>
  <si>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</si>
  <si>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</si>
  <si>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</si>
  <si>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</si>
  <si>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</si>
  <si>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</si>
  <si>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</si>
  <si>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</si>
  <si>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</si>
  <si>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</si>
  <si>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</si>
  <si>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</si>
  <si>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</si>
  <si>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</si>
  <si>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</si>
  <si>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</si>
  <si>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</si>
  <si>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</si>
  <si>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</si>
  <si>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</si>
  <si>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</si>
  <si>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</si>
  <si>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</si>
  <si>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</si>
  <si>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</si>
  <si>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</si>
  <si>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</si>
  <si>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</si>
  <si>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</si>
  <si>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</si>
  <si>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</si>
  <si>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</si>
  <si>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</si>
  <si>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</si>
  <si>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</si>
  <si>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</si>
  <si>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</si>
  <si>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</si>
  <si>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</si>
  <si>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</si>
  <si>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</si>
  <si>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</si>
  <si>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</si>
  <si>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</si>
  <si>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</si>
  <si>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</si>
  <si>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</si>
  <si>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</si>
  <si>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</si>
  <si>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</si>
  <si>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</si>
  <si>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</si>
  <si>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</si>
  <si>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</si>
  <si>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</si>
  <si>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</si>
  <si>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</si>
  <si>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</si>
  <si>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</si>
  <si>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</si>
  <si>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</si>
  <si>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</si>
  <si>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</si>
  <si>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</si>
  <si>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</si>
  <si>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</si>
  <si>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</si>
  <si>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</si>
  <si>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</si>
  <si>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</si>
  <si>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</si>
  <si>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</si>
  <si>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</si>
  <si>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</si>
  <si>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</si>
  <si>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</si>
  <si>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</si>
  <si>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</si>
  <si>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</si>
  <si>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</si>
  <si>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</si>
  <si>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</si>
  <si>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</si>
  <si>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</si>
  <si>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</si>
  <si>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</si>
  <si>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</si>
  <si>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</si>
  <si>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</si>
  <si>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</si>
  <si>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</si>
  <si>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</si>
  <si>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</si>
  <si>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</si>
  <si>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</si>
  <si>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</si>
  <si>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</si>
  <si>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</si>
  <si>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</si>
  <si>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</si>
  <si>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</si>
  <si>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</si>
  <si>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</si>
  <si>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</si>
  <si>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</si>
  <si>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</si>
  <si>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</si>
  <si>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</si>
  <si>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</si>
  <si>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</si>
  <si>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</si>
  <si>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</si>
  <si>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</si>
  <si>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</si>
  <si>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</si>
  <si>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</si>
  <si>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</si>
  <si>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</si>
  <si>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</si>
  <si>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</si>
  <si>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</si>
  <si>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</si>
  <si>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</si>
  <si>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</si>
  <si>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</si>
  <si>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</si>
  <si>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</si>
  <si>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</si>
  <si>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</si>
  <si>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</si>
  <si>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</si>
  <si>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</si>
  <si>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</si>
  <si>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</si>
  <si>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</si>
  <si>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</si>
  <si>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</si>
  <si>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</si>
  <si>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</si>
  <si>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</si>
  <si>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</si>
  <si>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</si>
  <si>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</si>
  <si>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</si>
  <si>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</si>
  <si>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</si>
  <si>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</si>
  <si>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</si>
  <si>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</si>
  <si>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</si>
  <si>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</si>
  <si>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</si>
  <si>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</si>
  <si>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</si>
  <si>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</si>
  <si>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</si>
  <si>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</si>
  <si>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</si>
  <si>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</si>
  <si>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</si>
  <si>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</si>
  <si>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</si>
  <si>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</si>
  <si>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</si>
  <si>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</si>
  <si>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</si>
  <si>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</si>
  <si>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</si>
  <si>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</si>
  <si>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</si>
  <si>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</si>
  <si>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</si>
  <si>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</si>
  <si>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</si>
  <si>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</si>
  <si>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</si>
  <si>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</si>
  <si>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</si>
  <si>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</si>
  <si>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</si>
  <si>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</si>
  <si>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</si>
  <si>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</si>
  <si>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</si>
  <si>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</si>
  <si>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</si>
  <si>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</si>
  <si>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</si>
  <si>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</si>
  <si>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</si>
  <si>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</si>
  <si>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</si>
  <si>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</si>
  <si>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</si>
  <si>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</si>
  <si>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</si>
  <si>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</si>
  <si>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</si>
  <si>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</si>
  <si>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</si>
  <si>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</si>
  <si>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</si>
  <si>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</si>
  <si>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</si>
  <si>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</si>
  <si>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</si>
  <si>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</si>
  <si>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</si>
  <si>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</si>
  <si>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</si>
  <si>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</si>
  <si>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</si>
  <si>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</si>
  <si>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</si>
  <si>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</si>
  <si>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</si>
  <si>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</si>
  <si>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</si>
  <si>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</si>
  <si>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</si>
  <si>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</si>
  <si>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</si>
  <si>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</si>
  <si>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</si>
  <si>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</si>
  <si>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</si>
  <si>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</si>
  <si>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</si>
  <si>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</si>
  <si>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</si>
  <si>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</si>
  <si>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</si>
  <si>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</si>
  <si>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</si>
  <si>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</si>
  <si>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</si>
  <si>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</si>
  <si>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</si>
  <si>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</si>
  <si>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</si>
  <si>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</si>
  <si>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</si>
  <si>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</si>
  <si>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</si>
  <si>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</si>
  <si>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</si>
  <si>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</si>
  <si>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</si>
  <si>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</si>
  <si>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</si>
  <si>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</si>
  <si>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</si>
  <si>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</si>
  <si>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</si>
  <si>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</si>
  <si>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</si>
  <si>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</si>
  <si>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</si>
  <si>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</si>
  <si>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</si>
  <si>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</si>
  <si>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</si>
  <si>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</si>
  <si>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</si>
  <si>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</si>
  <si>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</si>
  <si>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</si>
  <si>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</si>
  <si>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</si>
  <si>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</si>
  <si>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</si>
  <si>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</si>
  <si>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</si>
  <si>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</si>
  <si>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</si>
  <si>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</si>
  <si>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</si>
  <si>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</si>
  <si>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</si>
  <si>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</si>
  <si>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</si>
  <si>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</si>
  <si>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</si>
  <si>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</si>
  <si>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</si>
  <si>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</si>
  <si>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</si>
  <si>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</si>
  <si>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</si>
  <si>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</si>
  <si>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</si>
  <si>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</si>
  <si>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</si>
  <si>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</si>
  <si>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</si>
  <si>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</si>
  <si>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</si>
  <si>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</si>
  <si>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</si>
  <si>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</si>
  <si>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</si>
  <si>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</si>
  <si>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</si>
  <si>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</si>
  <si>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</si>
  <si>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</si>
  <si>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</si>
  <si>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</si>
  <si>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</si>
  <si>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</si>
  <si>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</si>
  <si>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</si>
  <si>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</si>
  <si>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</si>
  <si>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</si>
  <si>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</si>
  <si>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</si>
  <si>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</si>
  <si>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</si>
  <si>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</si>
  <si>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</si>
  <si>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</si>
  <si>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</si>
  <si>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</si>
  <si>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</si>
  <si>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</si>
  <si>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</si>
  <si>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</si>
  <si>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</si>
  <si>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</si>
  <si>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</si>
  <si>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</si>
  <si>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</si>
  <si>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</si>
  <si>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</si>
  <si>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</si>
  <si>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</si>
  <si>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</si>
  <si>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</si>
  <si>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</si>
  <si>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</si>
  <si>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</si>
  <si>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</si>
  <si>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</si>
  <si>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</si>
  <si>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</si>
  <si>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</si>
  <si>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</si>
  <si>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</si>
  <si>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</si>
  <si>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</si>
  <si>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</si>
  <si>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</si>
  <si>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</si>
  <si>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</si>
  <si>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</si>
  <si>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</si>
  <si>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</si>
  <si>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</si>
  <si>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</si>
  <si>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</si>
  <si>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</si>
  <si>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</si>
  <si>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</si>
  <si>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</si>
  <si>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</si>
  <si>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</si>
  <si>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</si>
  <si>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</si>
  <si>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</si>
  <si>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</si>
  <si>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</si>
  <si>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</si>
  <si>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</si>
  <si>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</si>
  <si>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</si>
  <si>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</si>
  <si>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</si>
  <si>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</si>
  <si>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</si>
  <si>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</si>
  <si>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</si>
  <si>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</si>
  <si>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</si>
  <si>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</si>
  <si>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</si>
  <si>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</si>
  <si>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</si>
  <si>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</si>
  <si>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</si>
  <si>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</si>
  <si>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</si>
  <si>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</si>
  <si>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</si>
  <si>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</si>
  <si>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</si>
  <si>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</si>
  <si>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</si>
  <si>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</si>
  <si>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</si>
  <si>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</si>
  <si>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</si>
  <si>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</si>
  <si>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</si>
  <si>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</si>
  <si>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</si>
  <si>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</si>
  <si>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</si>
  <si>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</si>
  <si>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</si>
  <si>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</si>
  <si>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</si>
  <si>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</si>
  <si>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</si>
  <si>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</si>
  <si>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</si>
  <si>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</si>
  <si>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</si>
  <si>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</si>
  <si>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</si>
  <si>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</si>
  <si>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</si>
  <si>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</si>
  <si>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</si>
  <si>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</si>
  <si>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</si>
  <si>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</si>
  <si>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</si>
  <si>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</si>
  <si>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</si>
  <si>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</si>
  <si>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</si>
  <si>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</si>
  <si>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</si>
  <si>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</si>
  <si>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</si>
  <si>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</si>
  <si>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</si>
  <si>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</si>
  <si>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</si>
  <si>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</si>
  <si>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</si>
  <si>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</si>
  <si>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</si>
  <si>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</si>
  <si>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</si>
  <si>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</si>
  <si>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</si>
  <si>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</si>
  <si>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</si>
  <si>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</si>
  <si>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</si>
  <si>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</si>
  <si>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</si>
  <si>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</si>
  <si>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</si>
  <si>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</si>
  <si>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</si>
  <si>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</si>
  <si>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</si>
  <si>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</si>
  <si>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</si>
  <si>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</si>
  <si>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</si>
  <si>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</si>
  <si>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</si>
  <si>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</si>
  <si>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</si>
  <si>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</si>
  <si>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</si>
  <si>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</si>
  <si>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</si>
  <si>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</si>
  <si>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</si>
  <si>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</si>
  <si>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</si>
  <si>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</si>
  <si>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</si>
  <si>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</si>
  <si>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</si>
  <si>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</si>
  <si>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</si>
  <si>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</si>
  <si>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</si>
  <si>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</si>
  <si>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</si>
  <si>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</si>
  <si>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</si>
  <si>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</si>
  <si>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</si>
  <si>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</si>
  <si>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</si>
  <si>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</si>
  <si>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</si>
  <si>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</si>
  <si>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</si>
  <si>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</si>
  <si>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</si>
  <si>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</si>
  <si>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</si>
  <si>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</si>
  <si>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</si>
  <si>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</si>
  <si>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</si>
  <si>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</si>
  <si>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</si>
  <si>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</si>
  <si>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</si>
  <si>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</si>
  <si>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</si>
  <si>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</si>
  <si>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</si>
  <si>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</si>
  <si>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</si>
  <si>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</si>
  <si>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</si>
  <si>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</si>
  <si>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</si>
  <si>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</si>
  <si>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</si>
  <si>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</si>
  <si>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</si>
  <si>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</si>
  <si>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</si>
  <si>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</si>
  <si>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</si>
  <si>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</si>
  <si>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</si>
  <si>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</si>
  <si>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</si>
  <si>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</si>
  <si>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</si>
  <si>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</si>
  <si>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</si>
  <si>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</si>
  <si>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</si>
  <si>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</si>
  <si>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</si>
  <si>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</si>
  <si>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</si>
  <si>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</si>
  <si>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</si>
  <si>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</si>
  <si>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</si>
  <si>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</si>
  <si>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</si>
  <si>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</si>
  <si>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</si>
  <si>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</si>
  <si>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</si>
  <si>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</si>
  <si>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</si>
  <si>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</si>
  <si>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</si>
  <si>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</si>
  <si>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</si>
  <si>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</si>
  <si>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</si>
  <si>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</si>
  <si>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</si>
  <si>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</si>
  <si>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</si>
  <si>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</si>
  <si>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</si>
  <si>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</si>
  <si>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</si>
  <si>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</si>
  <si>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</si>
  <si>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</si>
  <si>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</si>
  <si>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</si>
  <si>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</si>
  <si>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</si>
  <si>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</si>
  <si>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</si>
  <si>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</si>
  <si>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</si>
  <si>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</si>
  <si>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</si>
  <si>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</si>
  <si>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</si>
  <si>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</si>
  <si>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</si>
  <si>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</si>
  <si>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</si>
  <si>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</si>
  <si>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</si>
  <si>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</si>
  <si>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</si>
  <si>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</si>
  <si>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</si>
  <si>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</si>
  <si>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</si>
  <si>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</si>
  <si>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</si>
  <si>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</si>
  <si>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</si>
  <si>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</si>
  <si>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</si>
  <si>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</si>
  <si>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</si>
  <si>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</si>
  <si>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</si>
  <si>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</si>
  <si>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</si>
  <si>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</si>
  <si>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</si>
  <si>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</si>
  <si>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</si>
  <si>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</si>
  <si>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</si>
  <si>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</si>
  <si>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</si>
  <si>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</si>
  <si>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</si>
  <si>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</si>
  <si>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</si>
  <si>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</si>
  <si>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</si>
  <si>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</si>
  <si>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</si>
  <si>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</si>
  <si>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</si>
  <si>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</si>
  <si>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</si>
  <si>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</si>
  <si>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</si>
  <si>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</si>
  <si>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</si>
  <si>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</si>
  <si>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</si>
  <si>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</si>
  <si>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</si>
  <si>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</si>
  <si>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</si>
  <si>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</si>
  <si>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</si>
  <si>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</si>
  <si>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</si>
  <si>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</si>
  <si>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</si>
  <si>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</si>
  <si>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</si>
  <si>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</si>
  <si>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</si>
  <si>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</si>
  <si>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</si>
  <si>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</si>
  <si>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</si>
  <si>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</si>
  <si>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</si>
  <si>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</si>
  <si>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</si>
  <si>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</si>
  <si>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</si>
  <si>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</si>
  <si>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</si>
  <si>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</si>
  <si>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</si>
  <si>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</si>
  <si>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</si>
  <si>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</si>
  <si>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</si>
  <si>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</si>
  <si>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</si>
  <si>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</si>
  <si>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</si>
  <si>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</si>
  <si>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</si>
  <si>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</si>
  <si>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</si>
  <si>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</si>
  <si>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</si>
  <si>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</si>
  <si>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</si>
  <si>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</si>
  <si>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</si>
  <si>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</si>
  <si>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</si>
  <si>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</si>
  <si>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</si>
  <si>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</si>
  <si>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</si>
  <si>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</si>
  <si>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</si>
  <si>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</si>
  <si>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</si>
  <si>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</si>
  <si>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</si>
  <si>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</si>
  <si>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</si>
  <si>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</si>
  <si>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</si>
  <si>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</si>
  <si>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</si>
  <si>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</si>
  <si>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</si>
  <si>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</si>
  <si>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</si>
  <si>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</si>
  <si>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</si>
  <si>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</si>
  <si>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</si>
  <si>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</si>
  <si>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</si>
  <si>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</si>
  <si>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</si>
  <si>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</si>
  <si>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</si>
  <si>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</si>
  <si>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</si>
  <si>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</si>
  <si>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</si>
  <si>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</si>
  <si>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</si>
  <si>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</si>
  <si>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</si>
  <si>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</si>
  <si>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</si>
  <si>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</si>
  <si>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</si>
  <si>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</si>
  <si>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</si>
  <si>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</si>
  <si>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</si>
  <si>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</si>
  <si>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</si>
  <si>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</si>
  <si>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</si>
  <si>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</si>
  <si>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</si>
  <si>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</si>
  <si>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</si>
  <si>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</si>
  <si>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</si>
  <si>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</si>
  <si>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</si>
  <si>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</si>
  <si>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</si>
  <si>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</si>
  <si>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</si>
  <si>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</si>
  <si>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</si>
  <si>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</si>
  <si>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</si>
  <si>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</si>
  <si>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</si>
  <si>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</si>
  <si>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</si>
  <si>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</si>
  <si>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</si>
  <si>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</si>
  <si>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</si>
  <si>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</si>
  <si>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</si>
  <si>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</si>
  <si>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</si>
  <si>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</si>
  <si>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</si>
  <si>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</si>
  <si>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</si>
  <si>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</si>
  <si>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</si>
  <si>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</si>
  <si>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</si>
  <si>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</si>
  <si>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</si>
  <si>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</si>
  <si>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</si>
  <si>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</si>
  <si>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</si>
  <si>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</si>
  <si>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</si>
  <si>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</si>
  <si>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</si>
  <si>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</si>
  <si>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</si>
  <si>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</si>
  <si>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</si>
  <si>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</si>
  <si>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</si>
  <si>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</si>
  <si>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</si>
  <si>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</si>
  <si>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</si>
  <si>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</si>
  <si>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</si>
  <si>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</si>
  <si>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</si>
  <si>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</si>
  <si>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</si>
  <si>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</si>
  <si>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</si>
  <si>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</si>
  <si>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</si>
  <si>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</si>
  <si>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</si>
  <si>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</si>
  <si>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</si>
  <si>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</si>
  <si>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</si>
  <si>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</si>
  <si>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</si>
  <si>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</si>
  <si>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</si>
  <si>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</si>
  <si>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</si>
  <si>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</si>
  <si>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</si>
  <si>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</si>
  <si>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</si>
  <si>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</si>
  <si>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</si>
  <si>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</si>
  <si>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</si>
  <si>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</si>
  <si>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</si>
  <si>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</si>
  <si>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</si>
  <si>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</si>
  <si>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</si>
  <si>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</si>
  <si>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</si>
  <si>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</si>
  <si>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</si>
  <si>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</si>
  <si>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</si>
  <si>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</si>
  <si>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</si>
  <si>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</si>
  <si>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</si>
  <si>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</si>
  <si>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</si>
  <si>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</si>
  <si>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</si>
  <si>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</si>
  <si>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</si>
  <si>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</si>
  <si>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</si>
  <si>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</si>
  <si>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</si>
  <si>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</si>
  <si>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</si>
  <si>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</si>
  <si>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</si>
  <si>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</si>
  <si>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</si>
  <si>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</si>
  <si>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</si>
  <si>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</si>
  <si>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</si>
  <si>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</si>
  <si>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</si>
  <si>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</si>
  <si>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</si>
  <si>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</si>
  <si>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</si>
  <si>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</si>
  <si>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</si>
  <si>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</si>
  <si>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</si>
  <si>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</si>
  <si>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</si>
  <si>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</si>
  <si>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</si>
  <si>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</si>
  <si>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</si>
  <si>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</si>
  <si>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</si>
  <si>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</si>
  <si>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</si>
  <si>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</si>
  <si>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</si>
  <si>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</si>
  <si>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</si>
  <si>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</si>
  <si>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</si>
  <si>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</si>
  <si>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</si>
  <si>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</si>
  <si>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</si>
  <si>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</si>
  <si>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</si>
  <si>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</si>
  <si>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</si>
  <si>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</si>
  <si>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</si>
  <si>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</si>
  <si>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</si>
  <si>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</si>
  <si>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</si>
  <si>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</si>
  <si>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</si>
  <si>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</si>
  <si>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</si>
  <si>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</si>
  <si>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</si>
  <si>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</si>
  <si>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</si>
  <si>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</si>
  <si>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</si>
  <si>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</si>
  <si>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</si>
  <si>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</si>
  <si>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</si>
  <si>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</si>
  <si>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</si>
  <si>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</si>
  <si>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</si>
  <si>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</si>
  <si>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</si>
  <si>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</si>
  <si>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</si>
  <si>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</si>
  <si>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</si>
  <si>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</si>
  <si>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</si>
  <si>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</si>
  <si>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</si>
  <si>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</si>
  <si>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</si>
  <si>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</si>
  <si>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</si>
  <si>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</si>
  <si>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</si>
  <si>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</si>
  <si>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</si>
  <si>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</si>
  <si>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</si>
  <si>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</si>
  <si>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</si>
  <si>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</si>
  <si>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</si>
  <si>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</si>
  <si>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</si>
  <si>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</si>
  <si>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</si>
  <si>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</si>
  <si>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</si>
  <si>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</si>
  <si>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</si>
  <si>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</si>
  <si>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</si>
  <si>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</si>
  <si>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</si>
  <si>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</si>
  <si>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</si>
  <si>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</si>
  <si>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</si>
  <si>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</si>
  <si>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</si>
  <si>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</si>
  <si>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</si>
  <si>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</si>
  <si>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</si>
  <si>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</si>
  <si>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</si>
  <si>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</si>
  <si>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</si>
  <si>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</si>
  <si>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</si>
  <si>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</si>
  <si>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</si>
  <si>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</si>
  <si>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</si>
  <si>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</si>
  <si>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</si>
  <si>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</si>
  <si>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</si>
  <si>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</si>
  <si>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</si>
  <si>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</si>
  <si>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</si>
  <si>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</si>
  <si>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</si>
  <si>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</si>
  <si>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</si>
  <si>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</si>
  <si>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</si>
  <si>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</si>
  <si>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</si>
  <si>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</si>
  <si>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</si>
  <si>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</si>
  <si>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</si>
  <si>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</si>
  <si>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</si>
  <si>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</si>
  <si>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</si>
  <si>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</si>
  <si>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</si>
  <si>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</si>
  <si>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</si>
  <si>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</si>
  <si>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</si>
  <si>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</si>
  <si>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</si>
  <si>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</si>
  <si>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</si>
  <si>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</si>
  <si>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</si>
  <si>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</si>
  <si>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</si>
  <si>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</si>
  <si>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</si>
  <si>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</si>
  <si>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</si>
  <si>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</si>
  <si>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</si>
  <si>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</si>
  <si>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</si>
  <si>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</si>
  <si>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</si>
  <si>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</si>
  <si>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</si>
  <si>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</si>
  <si>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</si>
  <si>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</si>
  <si>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</si>
  <si>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</si>
  <si>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</si>
  <si>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</si>
  <si>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</si>
  <si>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</si>
  <si>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</si>
  <si>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</si>
  <si>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</si>
  <si>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</si>
  <si>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</si>
  <si>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</si>
  <si>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</si>
  <si>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</si>
  <si>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</si>
  <si>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</si>
  <si>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</si>
  <si>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</si>
  <si>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</si>
  <si>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</si>
  <si>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</si>
  <si>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</si>
  <si>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</si>
  <si>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</si>
  <si>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</si>
  <si>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</si>
  <si>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</si>
  <si>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</si>
  <si>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</si>
  <si>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</si>
  <si>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</si>
  <si>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</si>
  <si>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</si>
  <si>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</si>
  <si>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</si>
  <si>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</si>
  <si>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</si>
  <si>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</si>
  <si>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</si>
  <si>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</si>
  <si>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</si>
  <si>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</si>
  <si>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</si>
  <si>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</si>
  <si>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</si>
  <si>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</si>
  <si>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</si>
  <si>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</si>
  <si>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</si>
  <si>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</si>
  <si>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</si>
  <si>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</si>
  <si>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</si>
  <si>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</si>
  <si>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</si>
  <si>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</si>
  <si>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</si>
  <si>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</si>
  <si>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</si>
  <si>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</si>
  <si>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</si>
  <si>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</si>
  <si>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</si>
  <si>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</si>
  <si>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</si>
  <si>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</si>
  <si>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</si>
  <si>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</si>
  <si>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</si>
  <si>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</si>
  <si>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</si>
  <si>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</si>
  <si>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</si>
  <si>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</si>
  <si>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</si>
  <si>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</si>
  <si>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</si>
  <si>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</si>
  <si>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</si>
  <si>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</si>
  <si>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</si>
  <si>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</si>
  <si>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</si>
  <si>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</si>
  <si>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</si>
  <si>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</si>
  <si>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</si>
  <si>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</si>
  <si>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</si>
  <si>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</si>
  <si>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</si>
  <si>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</si>
  <si>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</si>
  <si>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</si>
  <si>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</si>
  <si>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</si>
  <si>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</si>
  <si>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</si>
  <si>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</si>
  <si>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</si>
  <si>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</si>
  <si>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</si>
  <si>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</si>
  <si>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</si>
  <si>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</si>
  <si>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</si>
  <si>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</si>
  <si>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</si>
  <si>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</si>
  <si>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</si>
  <si>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</si>
  <si>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</si>
  <si>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</si>
  <si>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</si>
  <si>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</si>
  <si>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</si>
  <si>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</si>
  <si>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</si>
  <si>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</si>
  <si>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</si>
  <si>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</si>
  <si>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</si>
  <si>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</si>
  <si>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</si>
  <si>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</si>
  <si>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</si>
  <si>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</si>
  <si>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</si>
  <si>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</si>
  <si>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</si>
  <si>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</si>
  <si>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</si>
  <si>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</si>
  <si>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</si>
  <si>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</si>
  <si>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</si>
  <si>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</si>
  <si>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</si>
  <si>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</si>
  <si>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</si>
  <si>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</si>
  <si>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</si>
  <si>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</si>
  <si>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</si>
  <si>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</si>
  <si>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</si>
  <si>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</si>
  <si>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</si>
  <si>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</si>
  <si>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</si>
  <si>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</si>
  <si>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</si>
  <si>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</si>
  <si>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</si>
  <si>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</si>
  <si>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</si>
  <si>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</si>
  <si>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</si>
  <si>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</si>
  <si>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</si>
  <si>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</si>
  <si>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</si>
  <si>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</si>
  <si>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</si>
  <si>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</si>
  <si>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</si>
  <si>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</si>
  <si>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</si>
  <si>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</si>
  <si>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</si>
  <si>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</si>
  <si>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</si>
  <si>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</si>
  <si>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</si>
  <si>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</si>
  <si>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</si>
  <si>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</si>
  <si>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</si>
  <si>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</si>
  <si>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</si>
  <si>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</si>
  <si>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</si>
  <si>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</si>
  <si>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</si>
  <si>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</si>
  <si>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</si>
  <si>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</si>
  <si>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</si>
  <si>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</si>
  <si>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</si>
  <si>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</si>
  <si>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</si>
  <si>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</si>
  <si>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</si>
  <si>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</si>
  <si>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</si>
  <si>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</si>
  <si>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</si>
  <si>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</si>
  <si>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</si>
  <si>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</si>
  <si>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</si>
  <si>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</si>
  <si>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</si>
  <si>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</si>
  <si>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</si>
  <si>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</si>
  <si>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</si>
  <si>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</si>
  <si>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</si>
  <si>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</si>
  <si>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</si>
  <si>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</si>
  <si>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</si>
  <si>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</si>
  <si>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</si>
  <si>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</si>
  <si>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</si>
  <si>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</si>
  <si>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</si>
  <si>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</si>
  <si>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</si>
  <si>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</si>
  <si>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</si>
  <si>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</si>
  <si>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</si>
  <si>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</si>
  <si>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</si>
  <si>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</si>
  <si>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</si>
  <si>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</si>
  <si>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</si>
  <si>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</si>
  <si>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</si>
  <si>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</si>
  <si>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</si>
  <si>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</si>
  <si>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</si>
  <si>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</si>
  <si>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</si>
  <si>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</si>
  <si>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</si>
  <si>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</si>
  <si>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</si>
  <si>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</si>
  <si>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</si>
  <si>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</si>
  <si>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</si>
  <si>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</si>
  <si>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</si>
  <si>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</si>
  <si>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</si>
  <si>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</si>
  <si>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</si>
  <si>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</si>
  <si>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</si>
  <si>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</si>
  <si>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</si>
  <si>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</si>
  <si>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</si>
  <si>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</si>
  <si>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</si>
  <si>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</si>
  <si>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</si>
  <si>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</si>
  <si>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</si>
  <si>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</si>
  <si>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</si>
  <si>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</si>
  <si>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</si>
  <si>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</si>
  <si>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</si>
  <si>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</si>
  <si>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</si>
  <si>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</si>
  <si>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</si>
  <si>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</si>
  <si>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</si>
  <si>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</si>
  <si>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</si>
  <si>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</si>
  <si>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</si>
  <si>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</si>
  <si>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</si>
  <si>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</si>
  <si>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</si>
  <si>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</si>
  <si>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</si>
  <si>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</si>
  <si>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</si>
  <si>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</si>
  <si>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</si>
  <si>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</si>
  <si>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</si>
  <si>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</si>
  <si>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</si>
  <si>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</si>
  <si>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</si>
  <si>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</si>
  <si>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</si>
  <si>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</si>
  <si>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</si>
  <si>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</si>
  <si>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</si>
  <si>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</si>
  <si>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</si>
  <si>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</si>
  <si>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</si>
  <si>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</si>
  <si>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</si>
  <si>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</si>
  <si>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</si>
  <si>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</si>
  <si>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</si>
  <si>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</si>
  <si>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</si>
  <si>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</si>
  <si>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</si>
  <si>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</si>
  <si>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</si>
  <si>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</si>
  <si>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</si>
  <si>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</si>
  <si>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</si>
  <si>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</si>
  <si>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</si>
  <si>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</si>
  <si>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</si>
  <si>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</si>
  <si>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</si>
  <si>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</si>
  <si>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</si>
  <si>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</si>
  <si>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</si>
  <si>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</si>
  <si>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</si>
  <si>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</si>
  <si>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</si>
  <si>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</si>
  <si>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</si>
  <si>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</si>
  <si>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</si>
  <si>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</si>
  <si>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</si>
  <si>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</si>
  <si>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</si>
  <si>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</si>
  <si>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</si>
  <si>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</si>
  <si>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</si>
  <si>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</si>
  <si>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</si>
  <si>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</si>
  <si>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</si>
  <si>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</si>
  <si>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</si>
  <si>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</si>
  <si>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</si>
  <si>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</si>
  <si>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</si>
  <si>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</si>
  <si>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</si>
  <si>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</si>
  <si>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</si>
  <si>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</si>
  <si>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</si>
  <si>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</si>
  <si>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</si>
  <si>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</si>
  <si>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</si>
  <si>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</si>
  <si>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</si>
  <si>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</si>
  <si>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</si>
  <si>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</si>
  <si>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</si>
  <si>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</si>
  <si>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</si>
  <si>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</si>
  <si>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</si>
  <si>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</si>
  <si>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</si>
  <si>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</si>
  <si>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</si>
  <si>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</si>
  <si>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</si>
  <si>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</si>
  <si>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</si>
  <si>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</si>
  <si>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</si>
  <si>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</si>
  <si>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</si>
  <si>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</si>
  <si>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</si>
  <si>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</si>
  <si>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</si>
  <si>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</si>
  <si>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</si>
  <si>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</si>
  <si>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</si>
  <si>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</si>
  <si>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</si>
  <si>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</si>
  <si>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</si>
  <si>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</si>
  <si>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</si>
  <si>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</si>
  <si>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</si>
  <si>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</si>
  <si>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</si>
  <si>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</si>
  <si>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</si>
  <si>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</si>
  <si>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</si>
  <si>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</si>
  <si>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</si>
  <si>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</si>
  <si>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</si>
  <si>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</si>
  <si>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</si>
  <si>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</si>
  <si>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</si>
  <si>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</si>
  <si>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</si>
  <si>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</si>
  <si>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</si>
  <si>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</si>
  <si>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</si>
  <si>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</si>
  <si>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</si>
  <si>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</si>
  <si>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</si>
  <si>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</si>
  <si>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</si>
  <si>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</si>
  <si>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</si>
  <si>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</si>
  <si>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</si>
  <si>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</si>
  <si>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</si>
  <si>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</si>
  <si>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</si>
  <si>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</si>
  <si>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</si>
  <si>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</si>
  <si>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</si>
  <si>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</si>
  <si>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</si>
  <si>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</si>
  <si>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</si>
  <si>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</si>
  <si>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</si>
  <si>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</si>
  <si>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</si>
  <si>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</si>
  <si>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</si>
  <si>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</si>
  <si>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</si>
  <si>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</si>
  <si>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</si>
  <si>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</si>
  <si>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</si>
  <si>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</si>
  <si>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</si>
  <si>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</si>
  <si>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</si>
  <si>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</si>
  <si>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</si>
  <si>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</si>
  <si>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</si>
  <si>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</si>
  <si>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</si>
  <si>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</si>
  <si>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</si>
  <si>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</si>
  <si>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</si>
  <si>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</si>
  <si>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</si>
  <si>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</si>
  <si>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</si>
  <si>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</si>
  <si>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</si>
  <si>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</si>
  <si>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</si>
  <si>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</si>
  <si>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</si>
  <si>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</si>
  <si>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</si>
  <si>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</si>
  <si>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</si>
  <si>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</si>
  <si>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</si>
  <si>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</si>
  <si>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</si>
  <si>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</si>
  <si>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</si>
  <si>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</si>
  <si>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</si>
  <si>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</si>
  <si>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</si>
  <si>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</si>
  <si>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</si>
  <si>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</si>
  <si>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</si>
  <si>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</si>
  <si>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</si>
  <si>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</si>
  <si>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</si>
  <si>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</si>
  <si>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</si>
  <si>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</si>
  <si>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</si>
  <si>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</si>
  <si>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</si>
  <si>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</si>
  <si>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</si>
  <si>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</si>
  <si>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</si>
  <si>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</si>
  <si>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</si>
  <si>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</si>
  <si>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</si>
  <si>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</si>
  <si>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</si>
  <si>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</si>
  <si>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</si>
  <si>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</si>
  <si>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</si>
  <si>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</si>
  <si>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</si>
  <si>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</si>
  <si>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</si>
  <si>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</si>
  <si>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</si>
  <si>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</si>
  <si>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</si>
  <si>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</si>
  <si>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</si>
  <si>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</si>
  <si>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</si>
  <si>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</si>
  <si>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</si>
  <si>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</si>
  <si>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</si>
  <si>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</si>
  <si>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</si>
  <si>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</si>
  <si>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</si>
  <si>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</si>
  <si>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</si>
  <si>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</si>
  <si>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</si>
  <si>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</si>
  <si>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</si>
  <si>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</si>
  <si>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</si>
  <si>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</si>
  <si>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</si>
  <si>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</si>
  <si>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</si>
  <si>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</si>
  <si>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</si>
  <si>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</si>
  <si>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</si>
  <si>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</si>
  <si>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</si>
  <si>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</si>
  <si>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</si>
  <si>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</si>
  <si>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</si>
  <si>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</si>
  <si>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</si>
  <si>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</si>
  <si>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</si>
  <si>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</si>
  <si>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</si>
  <si>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</si>
  <si>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</si>
  <si>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</si>
  <si>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</si>
  <si>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</si>
  <si>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</si>
  <si>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</si>
  <si>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</si>
  <si>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</si>
  <si>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</si>
  <si>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</si>
  <si>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</si>
  <si>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</si>
  <si>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</si>
  <si>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</si>
  <si>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</si>
  <si>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</si>
  <si>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</si>
  <si>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</si>
  <si>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</si>
  <si>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</si>
  <si>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</si>
  <si>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</si>
  <si>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</si>
  <si>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</si>
  <si>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</si>
  <si>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</si>
  <si>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</si>
  <si>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</si>
  <si>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</si>
  <si>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</si>
  <si>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</si>
  <si>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</si>
  <si>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</si>
  <si>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</si>
  <si>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</si>
  <si>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</si>
  <si>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</si>
  <si>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</si>
  <si>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</si>
  <si>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</si>
  <si>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</si>
  <si>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</si>
  <si>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</si>
  <si>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</si>
  <si>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</si>
  <si>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</si>
  <si>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</si>
  <si>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</si>
  <si>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</si>
  <si>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</si>
  <si>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</si>
  <si>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</si>
  <si>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</si>
  <si>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</si>
  <si>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</si>
  <si>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</si>
  <si>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</si>
  <si>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</si>
  <si>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</si>
  <si>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</si>
  <si>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</si>
  <si>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</si>
  <si>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</si>
  <si>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</si>
  <si>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</si>
  <si>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</si>
  <si>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</si>
  <si>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</si>
  <si>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</si>
  <si>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</si>
  <si>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</si>
  <si>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</si>
  <si>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</si>
  <si>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</si>
  <si>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</si>
  <si>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</si>
  <si>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</si>
  <si>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</si>
  <si>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</si>
  <si>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</si>
  <si>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</si>
  <si>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</si>
  <si>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</si>
  <si>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</si>
  <si>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</si>
  <si>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</si>
  <si>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</si>
  <si>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</si>
  <si>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</si>
  <si>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</si>
  <si>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</si>
  <si>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</si>
  <si>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</si>
  <si>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</si>
  <si>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</si>
  <si>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</si>
  <si>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</si>
  <si>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</si>
  <si>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</si>
  <si>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</si>
  <si>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</si>
  <si>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</si>
  <si>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</si>
  <si>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</si>
  <si>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</si>
  <si>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</si>
  <si>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</si>
  <si>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</si>
  <si>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</si>
  <si>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</si>
  <si>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</si>
  <si>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</si>
  <si>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</si>
  <si>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</si>
  <si>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</si>
  <si>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</si>
  <si>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</si>
  <si>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</si>
  <si>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</si>
  <si>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</si>
  <si>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</si>
  <si>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</si>
  <si>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</si>
  <si>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</si>
  <si>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</si>
  <si>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</si>
  <si>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</si>
  <si>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</si>
  <si>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</si>
  <si>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</si>
  <si>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</si>
  <si>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</si>
  <si>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</si>
  <si>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</si>
  <si>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</si>
  <si>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</si>
  <si>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</si>
  <si>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</si>
  <si>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</si>
  <si>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</si>
  <si>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</si>
  <si>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</si>
  <si>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</si>
  <si>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</si>
  <si>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</si>
  <si>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</si>
  <si>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</si>
  <si>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</si>
  <si>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</si>
  <si>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</si>
  <si>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</si>
  <si>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</si>
  <si>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</si>
  <si>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</si>
  <si>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</si>
  <si>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</si>
  <si>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</si>
  <si>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</si>
  <si>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</si>
  <si>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</si>
  <si>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</si>
  <si>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</si>
  <si>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</si>
  <si>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</si>
  <si>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</si>
  <si>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</si>
  <si>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</si>
  <si>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</si>
  <si>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</si>
  <si>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</si>
  <si>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</si>
  <si>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</si>
  <si>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</si>
  <si>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</si>
  <si>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</si>
  <si>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</si>
  <si>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</si>
  <si>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</si>
  <si>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</si>
  <si>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</si>
  <si>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</si>
  <si>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</si>
  <si>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</si>
  <si>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</si>
  <si>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</si>
  <si>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</si>
  <si>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</si>
  <si>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</si>
  <si>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</si>
  <si>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</si>
  <si>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</si>
  <si>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</si>
  <si>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</si>
  <si>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</si>
  <si>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</si>
  <si>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</si>
  <si>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</si>
  <si>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</si>
  <si>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</si>
  <si>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</si>
  <si>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</si>
  <si>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</si>
  <si>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</si>
  <si>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</si>
  <si>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</si>
  <si>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</si>
  <si>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</si>
  <si>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</si>
  <si>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</si>
  <si>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</si>
  <si>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</si>
  <si>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</si>
  <si>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</si>
  <si>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</si>
  <si>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</si>
  <si>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</si>
  <si>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</si>
  <si>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</si>
  <si>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</si>
  <si>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</si>
  <si>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</si>
  <si>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</si>
  <si>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</si>
  <si>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</si>
  <si>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</si>
  <si>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</si>
  <si>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</si>
  <si>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</si>
  <si>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</si>
  <si>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</si>
  <si>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</si>
  <si>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</si>
  <si>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</si>
  <si>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</si>
  <si>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</si>
  <si>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</si>
  <si>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</si>
  <si>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</si>
  <si>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</si>
  <si>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</si>
  <si>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</si>
  <si>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</si>
  <si>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</si>
  <si>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</si>
  <si>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</si>
  <si>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</si>
  <si>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</si>
  <si>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</si>
  <si>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</si>
  <si>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</si>
  <si>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</si>
  <si>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</si>
  <si>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</si>
  <si>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</si>
  <si>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</si>
  <si>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</si>
  <si>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</si>
  <si>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</si>
  <si>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</si>
  <si>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</si>
  <si>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</si>
  <si>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</si>
  <si>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</si>
  <si>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</si>
  <si>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</si>
  <si>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</si>
  <si>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</si>
  <si>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</si>
  <si>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</si>
  <si>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</si>
  <si>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</si>
  <si>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</si>
  <si>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</si>
  <si>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</si>
  <si>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</si>
  <si>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</si>
  <si>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</si>
  <si>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</si>
  <si>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</si>
  <si>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</si>
  <si>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</si>
  <si>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</si>
  <si>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</si>
  <si>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</si>
  <si>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</si>
  <si>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</si>
  <si>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</si>
  <si>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</si>
  <si>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</si>
  <si>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</si>
  <si>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</si>
  <si>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</si>
  <si>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</si>
  <si>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</si>
  <si>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</si>
  <si>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</si>
  <si>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</si>
  <si>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</si>
  <si>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</si>
  <si>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</si>
  <si>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</si>
  <si>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</si>
  <si>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</si>
  <si>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</si>
  <si>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</si>
  <si>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</si>
  <si>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</si>
  <si>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</si>
  <si>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</si>
  <si>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</si>
  <si>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</si>
  <si>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</si>
  <si>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</si>
  <si>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</si>
  <si>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</si>
  <si>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</si>
  <si>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</si>
  <si>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</si>
  <si>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</si>
  <si>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</si>
  <si>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</si>
  <si>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</si>
  <si>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</si>
  <si>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</si>
  <si>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</si>
  <si>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</si>
  <si>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</si>
  <si>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</si>
  <si>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</si>
  <si>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</si>
  <si>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</si>
  <si>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</si>
  <si>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</si>
  <si>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</si>
  <si>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</si>
  <si>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</si>
  <si>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</si>
  <si>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</si>
  <si>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</si>
  <si>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</si>
  <si>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</si>
  <si>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</si>
  <si>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</si>
  <si>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</si>
  <si>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</si>
  <si>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</si>
  <si>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</si>
  <si>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</si>
  <si>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</si>
  <si>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</si>
  <si>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</si>
  <si>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</si>
  <si>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</si>
  <si>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</si>
  <si>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</si>
  <si>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</si>
  <si>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</si>
  <si>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</si>
  <si>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</si>
  <si>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</si>
  <si>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</si>
  <si>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</si>
  <si>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</si>
  <si>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</si>
  <si>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</si>
  <si>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</si>
  <si>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</si>
  <si>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</si>
  <si>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</si>
  <si>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</si>
  <si>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</si>
  <si>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</si>
  <si>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</si>
  <si>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</si>
  <si>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</si>
  <si>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</si>
  <si>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</si>
  <si>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</si>
  <si>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</si>
  <si>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</si>
  <si>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</si>
  <si>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</si>
  <si>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</si>
  <si>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</si>
  <si>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</si>
  <si>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</si>
  <si>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</si>
  <si>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</si>
  <si>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</si>
  <si>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</si>
  <si>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</si>
  <si>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</si>
  <si>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</si>
  <si>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</si>
  <si>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</si>
  <si>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</si>
  <si>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</si>
  <si>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</si>
  <si>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</si>
  <si>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</si>
  <si>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</si>
  <si>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</si>
  <si>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</si>
  <si>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</si>
  <si>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</si>
  <si>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</si>
  <si>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</si>
  <si>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</si>
  <si>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</si>
  <si>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</si>
  <si>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</si>
  <si>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</si>
  <si>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</si>
  <si>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</si>
  <si>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</si>
  <si>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</si>
  <si>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</si>
  <si>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</si>
  <si>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</si>
  <si>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</si>
  <si>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</si>
  <si>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</si>
  <si>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</si>
  <si>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</si>
  <si>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</si>
  <si>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</si>
  <si>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</si>
  <si>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</si>
  <si>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</si>
  <si>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</si>
  <si>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</si>
  <si>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</si>
  <si>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</si>
  <si>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</si>
  <si>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</si>
  <si>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</si>
  <si>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</si>
  <si>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</si>
  <si>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</si>
  <si>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</si>
  <si>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</si>
  <si>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</si>
  <si>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</si>
  <si>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</si>
  <si>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</si>
  <si>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</si>
  <si>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</si>
  <si>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</si>
  <si>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</si>
  <si>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</si>
  <si>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</si>
  <si>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</si>
  <si>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</si>
  <si>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</si>
  <si>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</si>
  <si>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</si>
  <si>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</si>
  <si>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</si>
  <si>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</si>
  <si>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</si>
  <si>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</si>
  <si>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</si>
  <si>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</si>
  <si>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</si>
  <si>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</si>
  <si>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</si>
  <si>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</si>
  <si>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</si>
  <si>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</si>
  <si>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</si>
  <si>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</si>
  <si>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</si>
  <si>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</si>
  <si>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</si>
  <si>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</si>
  <si>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</si>
  <si>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</si>
  <si>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</si>
  <si>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</si>
  <si>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</si>
  <si>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</si>
  <si>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</si>
  <si>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</si>
  <si>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</si>
  <si>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</si>
  <si>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</si>
  <si>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</si>
  <si>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</si>
  <si>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</si>
  <si>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</si>
  <si>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</si>
  <si>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</si>
  <si>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</si>
  <si>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</si>
  <si>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</si>
  <si>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</si>
  <si>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</si>
  <si>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</si>
  <si>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</si>
  <si>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</si>
  <si>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</si>
  <si>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</si>
  <si>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</si>
  <si>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</si>
  <si>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</si>
  <si>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</si>
  <si>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</si>
  <si>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</si>
  <si>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</si>
  <si>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</si>
  <si>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</si>
  <si>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</si>
  <si>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</si>
  <si>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</si>
  <si>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</si>
  <si>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</si>
  <si>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</si>
  <si>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</si>
  <si>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</si>
  <si>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</si>
  <si>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</si>
  <si>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</si>
  <si>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</si>
  <si>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</si>
  <si>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</si>
  <si>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</si>
  <si>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</si>
  <si>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</si>
  <si>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</si>
  <si>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</si>
  <si>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</si>
  <si>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</si>
  <si>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</si>
  <si>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</si>
  <si>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</si>
  <si>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</si>
  <si>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</si>
  <si>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</si>
  <si>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</si>
  <si>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</si>
  <si>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</si>
  <si>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</si>
  <si>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</si>
  <si>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</si>
  <si>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</si>
  <si>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</si>
  <si>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</si>
  <si>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</si>
  <si>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</si>
  <si>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</si>
  <si>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</si>
  <si>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</si>
  <si>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</si>
  <si>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</si>
  <si>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</si>
  <si>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</si>
  <si>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</si>
  <si>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</si>
  <si>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</si>
  <si>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</si>
  <si>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</si>
  <si>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</si>
  <si>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</si>
  <si>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</si>
  <si>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</si>
  <si>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</si>
  <si>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</si>
  <si>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</si>
  <si>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</si>
  <si>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</si>
  <si>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</si>
  <si>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</si>
  <si>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</si>
  <si>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</si>
  <si>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</si>
  <si>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</si>
  <si>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</si>
  <si>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</si>
  <si>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</si>
  <si>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</si>
  <si>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</si>
  <si>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</si>
  <si>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</si>
  <si>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</si>
  <si>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</si>
  <si>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</si>
  <si>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</si>
  <si>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</si>
  <si>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</si>
  <si>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</si>
  <si>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</si>
  <si>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</si>
  <si>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</si>
  <si>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</si>
  <si>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</si>
  <si>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</si>
  <si>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</si>
  <si>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</si>
  <si>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</si>
  <si>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</si>
  <si>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</si>
  <si>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</si>
  <si>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</si>
  <si>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</si>
  <si>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</si>
  <si>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</si>
  <si>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</si>
  <si>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</si>
  <si>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</si>
  <si>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</si>
  <si>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</si>
  <si>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</si>
  <si>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</si>
  <si>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</si>
  <si>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</si>
  <si>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</si>
  <si>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</si>
  <si>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</si>
  <si>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</si>
  <si>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</si>
  <si>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</si>
  <si>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</si>
  <si>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</si>
  <si>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</si>
  <si>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</si>
  <si>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</si>
  <si>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</si>
  <si>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</si>
  <si>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</si>
  <si>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</si>
  <si>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</si>
  <si>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</si>
  <si>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</si>
  <si>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</si>
  <si>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</si>
  <si>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</si>
  <si>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</si>
  <si>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</si>
  <si>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</si>
  <si>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</si>
  <si>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</si>
  <si>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</si>
  <si>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</si>
  <si>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</si>
  <si>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</si>
  <si>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</si>
  <si>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</si>
  <si>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</si>
  <si>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</si>
  <si>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</si>
  <si>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</si>
  <si>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</si>
  <si>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</si>
  <si>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</si>
  <si>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</si>
  <si>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</si>
  <si>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</si>
  <si>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</si>
  <si>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</si>
  <si>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</si>
  <si>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</si>
  <si>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</si>
  <si>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</si>
  <si>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</si>
  <si>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</si>
  <si>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</si>
  <si>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</si>
  <si>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</si>
  <si>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</si>
  <si>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</si>
  <si>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</si>
  <si>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</si>
  <si>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</si>
  <si>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</si>
  <si>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</si>
  <si>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</si>
  <si>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</si>
  <si>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</si>
  <si>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</si>
  <si>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</si>
  <si>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</si>
  <si>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</si>
  <si>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</si>
  <si>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</si>
  <si>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</si>
  <si>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</si>
  <si>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</si>
  <si>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</si>
  <si>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</si>
  <si>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</si>
  <si>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</si>
  <si>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</si>
  <si>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</si>
  <si>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</si>
  <si>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</si>
  <si>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</si>
  <si>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</si>
  <si>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</si>
  <si>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</si>
  <si>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</si>
  <si>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</si>
  <si>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</si>
  <si>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</si>
  <si>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</si>
  <si>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</si>
  <si>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</si>
  <si>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</si>
  <si>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</si>
  <si>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</si>
  <si>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</si>
  <si>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</si>
  <si>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</si>
  <si>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</si>
  <si>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</si>
  <si>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</si>
  <si>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</si>
  <si>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</si>
  <si>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</si>
  <si>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</si>
  <si>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</si>
  <si>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</si>
  <si>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</si>
  <si>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</si>
  <si>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</si>
  <si>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</si>
  <si>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</si>
  <si>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</si>
  <si>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</si>
  <si>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</si>
  <si>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</si>
  <si>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</si>
  <si>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</si>
  <si>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</si>
  <si>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</si>
  <si>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</si>
  <si>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</si>
  <si>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</si>
  <si>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</si>
  <si>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</si>
  <si>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</si>
  <si>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</si>
  <si>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</si>
  <si>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</si>
  <si>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</si>
  <si>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</si>
  <si>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</si>
  <si>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</si>
  <si>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</si>
  <si>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</si>
  <si>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</si>
  <si>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</si>
  <si>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</si>
  <si>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</si>
  <si>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</si>
  <si>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</si>
  <si>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</si>
  <si>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</si>
  <si>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</si>
  <si>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</si>
  <si>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</si>
  <si>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</si>
  <si>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</si>
  <si>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</si>
  <si>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</si>
  <si>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</si>
  <si>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</si>
  <si>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</si>
  <si>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</si>
  <si>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</si>
  <si>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</si>
  <si>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</si>
  <si>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</si>
  <si>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</si>
  <si>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</si>
  <si>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</si>
  <si>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</si>
  <si>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</si>
  <si>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</si>
  <si>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</si>
  <si>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</si>
  <si>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</si>
  <si>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</si>
  <si>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</si>
  <si>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</si>
  <si>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</si>
  <si>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</si>
  <si>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</si>
  <si>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</si>
  <si>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</si>
  <si>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</si>
  <si>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</si>
  <si>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</si>
  <si>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</si>
  <si>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</si>
  <si>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</si>
  <si>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</si>
  <si>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</si>
  <si>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</si>
  <si>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</si>
  <si>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</si>
  <si>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</si>
  <si>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</si>
  <si>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</si>
  <si>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</si>
  <si>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</si>
  <si>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</si>
  <si>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</si>
  <si>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</si>
  <si>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</si>
  <si>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</si>
  <si>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</si>
  <si>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</si>
  <si>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</si>
  <si>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</si>
  <si>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</si>
  <si>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</si>
  <si>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</si>
  <si>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</si>
  <si>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</si>
  <si>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</si>
  <si>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</si>
  <si>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</si>
  <si>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</si>
  <si>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</si>
  <si>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</si>
  <si>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</si>
  <si>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</si>
  <si>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</si>
  <si>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</si>
  <si>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</si>
  <si>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</si>
  <si>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</si>
  <si>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</si>
  <si>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</si>
  <si>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</si>
  <si>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</si>
  <si>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</si>
  <si>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</si>
  <si>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</si>
  <si>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</si>
  <si>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</si>
  <si>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</si>
  <si>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</si>
  <si>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</si>
  <si>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</si>
  <si>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</si>
  <si>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</si>
  <si>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</si>
  <si>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</si>
  <si>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</si>
  <si>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</si>
  <si>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</si>
  <si>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</si>
  <si>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</si>
  <si>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</si>
  <si>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</si>
  <si>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</si>
  <si>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</si>
  <si>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</si>
  <si>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</si>
  <si>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</si>
  <si>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</si>
  <si>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</si>
  <si>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</si>
  <si>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</si>
  <si>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</si>
  <si>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</si>
  <si>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</si>
  <si>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</si>
  <si>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</si>
  <si>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</si>
  <si>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</si>
  <si>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</si>
  <si>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</si>
  <si>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</si>
  <si>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</si>
  <si>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</si>
  <si>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</si>
  <si>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</si>
  <si>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</si>
  <si>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</si>
  <si>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</si>
  <si>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</si>
  <si>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</si>
  <si>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</si>
  <si>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</si>
  <si>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</si>
  <si>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</si>
  <si>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</si>
  <si>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</si>
  <si>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</si>
  <si>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</si>
  <si>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</si>
  <si>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</si>
  <si>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</si>
  <si>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</si>
  <si>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</si>
  <si>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</si>
  <si>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</si>
  <si>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</si>
  <si>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</si>
  <si>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</si>
  <si>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</si>
  <si>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</si>
  <si>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</si>
  <si>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</si>
  <si>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</si>
  <si>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</si>
  <si>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</si>
  <si>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</si>
  <si>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</si>
  <si>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</si>
  <si>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</si>
  <si>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</si>
  <si>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</si>
  <si>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</si>
  <si>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</si>
  <si>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</si>
  <si>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</si>
  <si>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</si>
  <si>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</si>
  <si>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</si>
  <si>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</si>
  <si>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</si>
  <si>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</si>
  <si>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</si>
  <si>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</si>
  <si>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</si>
  <si>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</si>
  <si>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</si>
  <si>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</si>
  <si>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</si>
  <si>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</si>
  <si>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</si>
  <si>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</si>
  <si>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</si>
  <si>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</si>
  <si>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</si>
  <si>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</si>
  <si>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</si>
  <si>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</si>
  <si>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</si>
  <si>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</si>
  <si>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</si>
  <si>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</si>
  <si>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</si>
  <si>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</si>
  <si>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</si>
  <si>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</si>
  <si>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</si>
  <si>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</si>
  <si>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</si>
  <si>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</si>
  <si>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</si>
  <si>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</si>
  <si>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</si>
  <si>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</si>
  <si>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</si>
  <si>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</si>
  <si>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</si>
  <si>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</si>
  <si>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</si>
  <si>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</si>
  <si>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</si>
  <si>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</si>
  <si>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</si>
  <si>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</si>
  <si>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</si>
  <si>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</si>
  <si>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</si>
  <si>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</si>
  <si>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</si>
  <si>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</si>
  <si>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</si>
  <si>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</si>
  <si>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</si>
  <si>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</si>
  <si>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</si>
  <si>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</si>
  <si>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</si>
  <si>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</si>
  <si>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</si>
  <si>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</si>
  <si>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</si>
  <si>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</si>
  <si>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</si>
  <si>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</si>
  <si>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</si>
  <si>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</si>
  <si>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</si>
  <si>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</si>
  <si>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</si>
  <si>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</si>
  <si>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</si>
  <si>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</si>
  <si>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</si>
  <si>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</si>
  <si>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</si>
  <si>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</si>
  <si>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</si>
  <si>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</si>
  <si>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</si>
  <si>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</si>
  <si>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</si>
  <si>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</si>
  <si>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</si>
  <si>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</si>
  <si>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</si>
  <si>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</si>
  <si>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</si>
  <si>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</si>
  <si>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</si>
  <si>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</si>
  <si>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</si>
  <si>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</si>
  <si>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</si>
  <si>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</si>
  <si>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</si>
  <si>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</si>
  <si>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</si>
  <si>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</si>
  <si>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</si>
  <si>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</si>
  <si>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</si>
  <si>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</si>
  <si>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</si>
  <si>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</si>
  <si>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</si>
  <si>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</si>
  <si>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</si>
  <si>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</si>
  <si>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</si>
  <si>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</si>
  <si>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</si>
  <si>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</si>
  <si>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</si>
  <si>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</si>
  <si>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</si>
  <si>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</si>
  <si>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</si>
  <si>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</si>
  <si>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</si>
  <si>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</si>
  <si>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</si>
  <si>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</si>
  <si>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</si>
  <si>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</si>
  <si>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</si>
  <si>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</si>
  <si>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</si>
  <si>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</si>
  <si>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</si>
  <si>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</si>
  <si>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</si>
  <si>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</si>
  <si>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</si>
  <si>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</si>
  <si>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</si>
  <si>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</si>
  <si>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</si>
  <si>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</si>
  <si>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</si>
  <si>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</si>
  <si>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</si>
  <si>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</si>
  <si>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</si>
  <si>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</si>
  <si>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</si>
  <si>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</si>
  <si>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</si>
  <si>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</si>
  <si>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</si>
  <si>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</si>
  <si>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</si>
  <si>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</si>
  <si>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</si>
  <si>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</si>
  <si>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</si>
  <si>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</si>
  <si>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</si>
  <si>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</si>
  <si>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</si>
  <si>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</si>
  <si>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</si>
  <si>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</si>
  <si>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</si>
  <si>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</si>
  <si>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</si>
  <si>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</si>
  <si>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</si>
  <si>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</si>
  <si>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</si>
  <si>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</si>
  <si>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</si>
  <si>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</si>
  <si>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</si>
  <si>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</si>
  <si>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</si>
  <si>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</si>
  <si>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</si>
  <si>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</si>
  <si>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</si>
  <si>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</si>
  <si>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</si>
  <si>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</si>
  <si>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</si>
  <si>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</si>
  <si>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</si>
  <si>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</si>
  <si>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</si>
  <si>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</si>
  <si>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</si>
  <si>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</si>
  <si>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</si>
  <si>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</si>
  <si>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</si>
  <si>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</si>
  <si>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</si>
  <si>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</si>
  <si>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</si>
  <si>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</si>
  <si>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</si>
  <si>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</si>
  <si>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</si>
  <si>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</si>
  <si>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</si>
  <si>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</si>
  <si>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</si>
  <si>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</si>
  <si>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</si>
  <si>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</si>
  <si>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</si>
  <si>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</si>
  <si>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</si>
  <si>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</si>
  <si>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</si>
  <si>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</si>
  <si>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</si>
  <si>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</si>
  <si>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</si>
  <si>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</si>
  <si>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</si>
  <si>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</si>
  <si>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</si>
  <si>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</si>
  <si>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</si>
  <si>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</si>
  <si>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</si>
  <si>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</si>
  <si>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</si>
  <si>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</si>
  <si>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</si>
  <si>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</si>
  <si>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</si>
  <si>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</si>
  <si>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</si>
  <si>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</si>
  <si>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</si>
  <si>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</si>
  <si>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</si>
  <si>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</si>
  <si>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</si>
  <si>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</si>
  <si>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</si>
  <si>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</si>
  <si>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</si>
  <si>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</si>
  <si>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</si>
  <si>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</si>
  <si>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</si>
  <si>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</si>
  <si>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</si>
  <si>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</si>
  <si>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</si>
  <si>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</si>
  <si>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</si>
  <si>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</si>
  <si>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</si>
  <si>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</si>
  <si>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</si>
  <si>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</si>
  <si>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</si>
  <si>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</si>
  <si>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</si>
  <si>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</si>
  <si>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</si>
  <si>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</si>
  <si>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</si>
  <si>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</si>
  <si>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</si>
  <si>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</si>
  <si>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</si>
  <si>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</si>
  <si>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</si>
  <si>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</si>
  <si>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</si>
  <si>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</si>
  <si>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</si>
  <si>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</si>
  <si>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</si>
  <si>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</si>
  <si>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</si>
  <si>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</si>
  <si>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</si>
  <si>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</si>
  <si>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</si>
  <si>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</si>
  <si>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</si>
  <si>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</si>
  <si>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</si>
  <si>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</si>
  <si>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</si>
  <si>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</si>
  <si>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</si>
  <si>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</si>
  <si>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</si>
  <si>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</si>
  <si>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</si>
  <si>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</si>
  <si>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</si>
  <si>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</si>
  <si>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</si>
  <si>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</si>
  <si>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</si>
  <si>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</si>
  <si>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</si>
  <si>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</si>
  <si>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</si>
  <si>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</si>
  <si>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</si>
  <si>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</si>
  <si>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</si>
  <si>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</si>
  <si>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</si>
  <si>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</si>
  <si>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</si>
  <si>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</si>
  <si>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</si>
  <si>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</si>
  <si>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</si>
  <si>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</si>
  <si>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</si>
  <si>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</si>
  <si>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</si>
  <si>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</si>
  <si>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</si>
  <si>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</si>
  <si>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</si>
  <si>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</si>
  <si>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</si>
  <si>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</si>
  <si>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</si>
  <si>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</si>
  <si>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</si>
  <si>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</si>
  <si>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</si>
  <si>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</si>
  <si>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</si>
  <si>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</si>
  <si>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</si>
  <si>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</si>
  <si>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</si>
  <si>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</si>
  <si>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</si>
  <si>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</si>
  <si>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</si>
  <si>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</si>
  <si>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</si>
  <si>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</si>
  <si>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</si>
  <si>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</si>
  <si>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</si>
  <si>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</si>
  <si>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</si>
  <si>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</si>
  <si>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</si>
  <si>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</si>
  <si>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</si>
  <si>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</si>
  <si>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</si>
  <si>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</si>
  <si>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</si>
  <si>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</si>
  <si>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</si>
  <si>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</si>
  <si>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</si>
  <si>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</si>
  <si>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</si>
  <si>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</si>
  <si>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</si>
  <si>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</si>
  <si>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</si>
  <si>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</si>
  <si>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</si>
  <si>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</si>
  <si>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</si>
  <si>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</si>
  <si>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</si>
  <si>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</si>
  <si>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</si>
  <si>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</si>
  <si>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</si>
  <si>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</si>
  <si>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</si>
  <si>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</si>
  <si>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</si>
  <si>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</si>
  <si>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</si>
  <si>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</si>
  <si>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</si>
  <si>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</si>
  <si>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</si>
  <si>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</si>
  <si>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</si>
  <si>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</si>
  <si>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</si>
  <si>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</si>
  <si>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</si>
  <si>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</si>
  <si>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</si>
  <si>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</si>
  <si>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</si>
  <si>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</si>
  <si>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</si>
  <si>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</si>
  <si>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</si>
  <si>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</si>
  <si>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</si>
  <si>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</si>
  <si>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</si>
  <si>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</si>
  <si>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</si>
  <si>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</si>
  <si>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</si>
  <si>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</si>
  <si>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</si>
  <si>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</si>
  <si>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</si>
  <si>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</si>
  <si>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</si>
  <si>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</si>
  <si>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</si>
  <si>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</si>
  <si>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</si>
  <si>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</si>
  <si>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</si>
  <si>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</si>
  <si>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</si>
  <si>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</si>
  <si>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</si>
  <si>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</si>
  <si>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</si>
  <si>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</si>
  <si>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</si>
  <si>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</si>
  <si>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</si>
  <si>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</si>
  <si>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</si>
  <si>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</si>
  <si>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</si>
  <si>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</si>
  <si>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</si>
  <si>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</si>
  <si>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</si>
  <si>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</si>
  <si>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</si>
  <si>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</si>
  <si>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</si>
  <si>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</si>
  <si>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</si>
  <si>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</si>
  <si>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</si>
  <si>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</si>
  <si>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</si>
  <si>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</si>
  <si>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</si>
  <si>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</si>
  <si>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</si>
  <si>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</si>
  <si>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</si>
  <si>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</si>
  <si>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</si>
  <si>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</si>
  <si>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</si>
  <si>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</si>
  <si>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</si>
  <si>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</si>
  <si>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</si>
  <si>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</si>
  <si>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</si>
  <si>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</si>
  <si>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</si>
  <si>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</si>
  <si>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</si>
  <si>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</si>
  <si>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</si>
  <si>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</si>
  <si>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</si>
  <si>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</si>
  <si>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</si>
  <si>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</si>
  <si>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</si>
  <si>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</si>
  <si>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</si>
  <si>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</si>
  <si>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</si>
  <si>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</si>
  <si>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</si>
  <si>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</si>
  <si>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</si>
  <si>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</si>
  <si>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</si>
  <si>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</si>
  <si>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</si>
  <si>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</si>
  <si>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</si>
  <si>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</si>
  <si>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</si>
  <si>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</si>
  <si>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</si>
  <si>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</si>
  <si>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</si>
  <si>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</si>
  <si>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</si>
  <si>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</si>
  <si>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</si>
  <si>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</si>
  <si>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</si>
  <si>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</si>
  <si>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</si>
  <si>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</si>
  <si>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</si>
  <si>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</si>
  <si>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</si>
  <si>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</si>
  <si>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</si>
  <si>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</si>
  <si>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</si>
  <si>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</si>
  <si>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</si>
  <si>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</si>
  <si>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</si>
  <si>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</si>
  <si>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</si>
  <si>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</si>
  <si>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</si>
  <si>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</si>
  <si>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</si>
  <si>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</si>
  <si>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</si>
  <si>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</si>
  <si>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</si>
  <si>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</si>
  <si>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</si>
  <si>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</si>
  <si>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</si>
  <si>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</si>
  <si>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</si>
  <si>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</si>
  <si>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</si>
  <si>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</si>
  <si>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</si>
  <si>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</si>
  <si>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</si>
  <si>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</si>
  <si>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</si>
  <si>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</si>
  <si>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</si>
  <si>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</si>
  <si>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</si>
  <si>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</si>
  <si>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</si>
  <si>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</si>
  <si>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</si>
  <si>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</si>
  <si>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</si>
  <si>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</si>
  <si>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</si>
  <si>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</si>
  <si>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</si>
  <si>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</si>
  <si>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</si>
  <si>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</si>
  <si>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</si>
  <si>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</si>
  <si>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</si>
  <si>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</si>
  <si>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</si>
  <si>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</si>
  <si>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</si>
  <si>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</si>
  <si>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</si>
  <si>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</si>
  <si>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</si>
  <si>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</si>
  <si>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</si>
  <si>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</si>
  <si>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</si>
  <si>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</si>
  <si>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</si>
  <si>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</si>
  <si>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</si>
  <si>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</si>
  <si>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</si>
  <si>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</si>
  <si>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</si>
  <si>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</si>
  <si>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</si>
  <si>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</si>
  <si>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</si>
  <si>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</si>
  <si>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</si>
  <si>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</si>
  <si>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</si>
  <si>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</si>
  <si>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</si>
  <si>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</si>
  <si>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</si>
  <si>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</si>
  <si>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</si>
  <si>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</si>
  <si>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</si>
  <si>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</si>
  <si>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</si>
  <si>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</si>
  <si>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</si>
  <si>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</si>
  <si>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</si>
  <si>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</si>
  <si>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</si>
  <si>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</si>
  <si>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</si>
  <si>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</si>
  <si>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</si>
  <si>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</si>
  <si>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</si>
  <si>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</si>
  <si>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</si>
  <si>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</si>
  <si>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</si>
  <si>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</si>
  <si>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</si>
  <si>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</si>
  <si>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</si>
  <si>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</si>
  <si>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</si>
  <si>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</si>
  <si>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</si>
  <si>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</si>
  <si>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</si>
  <si>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</si>
  <si>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</si>
  <si>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</si>
  <si>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</si>
  <si>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</si>
  <si>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</si>
  <si>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</si>
  <si>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</si>
  <si>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</si>
  <si>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</si>
  <si>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</si>
  <si>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</si>
  <si>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</si>
  <si>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</si>
  <si>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</si>
  <si>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</si>
  <si>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</si>
  <si>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</si>
  <si>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</si>
  <si>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</si>
  <si>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</si>
  <si>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</si>
  <si>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</si>
  <si>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</si>
  <si>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</si>
  <si>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</si>
  <si>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</si>
  <si>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</si>
  <si>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</si>
  <si>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</si>
  <si>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</si>
  <si>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</si>
  <si>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</si>
  <si>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</si>
  <si>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</si>
  <si>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</si>
  <si>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</si>
  <si>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</si>
  <si>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</si>
  <si>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</si>
  <si>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</si>
  <si>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</si>
  <si>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</si>
  <si>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</si>
  <si>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</si>
  <si>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</si>
  <si>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</si>
  <si>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</si>
  <si>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</si>
  <si>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</si>
  <si>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</si>
  <si>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</si>
  <si>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</si>
  <si>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</si>
  <si>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</si>
  <si>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</si>
  <si>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</si>
  <si>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</si>
  <si>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</si>
  <si>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</si>
  <si>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</si>
  <si>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</si>
  <si>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</si>
  <si>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</si>
  <si>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</si>
  <si>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</si>
  <si>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</si>
  <si>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</si>
  <si>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</si>
  <si>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</si>
  <si>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</si>
  <si>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</si>
  <si>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</si>
  <si>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</si>
  <si>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</si>
  <si>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</si>
  <si>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</si>
  <si>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</si>
  <si>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</si>
  <si>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</si>
  <si>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</si>
  <si>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</si>
  <si>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</si>
  <si>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</si>
  <si>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</si>
  <si>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</si>
  <si>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</si>
  <si>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</si>
  <si>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</si>
  <si>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</si>
  <si>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</si>
  <si>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</si>
  <si>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</si>
  <si>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</si>
  <si>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</si>
  <si>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</si>
  <si>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</si>
  <si>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</si>
  <si>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</si>
  <si>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</si>
  <si>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</si>
  <si>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</si>
  <si>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</si>
  <si>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</si>
  <si>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</si>
  <si>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</si>
  <si>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</si>
  <si>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</si>
  <si>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</si>
  <si>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</si>
  <si>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</si>
  <si>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</si>
  <si>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</si>
  <si>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</si>
  <si>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</si>
  <si>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</si>
  <si>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</si>
  <si>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</si>
  <si>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</si>
  <si>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</si>
  <si>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</si>
  <si>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</si>
  <si>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</si>
  <si>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</si>
  <si>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</si>
  <si>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</si>
  <si>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</si>
  <si>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</si>
  <si>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</si>
  <si>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</si>
  <si>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</si>
  <si>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</si>
  <si>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</si>
  <si>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</si>
  <si>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</si>
  <si>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</si>
  <si>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</si>
  <si>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</si>
  <si>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</si>
  <si>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</si>
  <si>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</si>
  <si>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</si>
  <si>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</si>
  <si>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</si>
  <si>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</si>
  <si>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</si>
  <si>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</si>
  <si>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</si>
  <si>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</si>
  <si>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</si>
  <si>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</si>
  <si>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</si>
  <si>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</si>
  <si>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</si>
  <si>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</si>
  <si>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</si>
  <si>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</si>
  <si>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</si>
  <si>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</si>
  <si>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</si>
  <si>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</si>
  <si>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</si>
  <si>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</si>
  <si>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</si>
  <si>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</si>
  <si>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</si>
  <si>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</si>
  <si>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</si>
  <si>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</si>
  <si>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</si>
  <si>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</si>
  <si>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</si>
  <si>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</si>
  <si>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</si>
  <si>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</si>
  <si>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</si>
  <si>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</si>
  <si>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</si>
  <si>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</si>
  <si>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</si>
  <si>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</si>
  <si>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</si>
  <si>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</si>
  <si>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</si>
  <si>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</si>
  <si>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</si>
  <si>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</si>
  <si>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</si>
  <si>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</si>
  <si>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</si>
  <si>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</si>
  <si>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</si>
  <si>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</si>
  <si>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</si>
  <si>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</si>
  <si>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</si>
  <si>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</si>
  <si>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</si>
  <si>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</si>
  <si>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</si>
  <si>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</si>
  <si>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</si>
  <si>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</si>
  <si>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</si>
  <si>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</si>
  <si>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</si>
  <si>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</si>
  <si>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</si>
  <si>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</si>
  <si>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</si>
  <si>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</si>
  <si>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</si>
  <si>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</si>
  <si>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</si>
  <si>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</si>
  <si>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</si>
  <si>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</si>
  <si>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</si>
  <si>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</si>
  <si>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</si>
  <si>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</si>
  <si>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</si>
  <si>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</si>
  <si>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</si>
  <si>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</si>
  <si>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</si>
  <si>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</si>
  <si>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</si>
  <si>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</si>
  <si>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</si>
  <si>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</si>
  <si>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</si>
  <si>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</si>
  <si>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</si>
  <si>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</si>
  <si>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</si>
  <si>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</si>
  <si>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</si>
  <si>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</si>
  <si>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</si>
  <si>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</si>
  <si>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</si>
  <si>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</si>
  <si>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</si>
  <si>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</si>
  <si>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</si>
  <si>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</si>
  <si>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</si>
  <si>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</si>
  <si>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</si>
  <si>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</si>
  <si>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</si>
  <si>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</si>
  <si>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</si>
  <si>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</si>
  <si>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</si>
  <si>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</si>
  <si>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</si>
  <si>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</si>
  <si>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</si>
  <si>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</si>
  <si>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</si>
  <si>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</si>
  <si>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</si>
  <si>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</si>
  <si>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</si>
  <si>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</si>
  <si>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</si>
  <si>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</si>
  <si>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</si>
  <si>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</si>
  <si>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</si>
  <si>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</si>
  <si>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</si>
  <si>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</si>
  <si>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</si>
  <si>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</si>
  <si>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</si>
  <si>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</si>
  <si>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</si>
  <si>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</si>
  <si>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</si>
  <si>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</si>
  <si>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</si>
  <si>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</si>
  <si>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</si>
  <si>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</si>
  <si>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</si>
  <si>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</si>
  <si>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</si>
  <si>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</si>
  <si>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</si>
  <si>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</si>
  <si>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</si>
  <si>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</si>
  <si>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</si>
  <si>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</si>
  <si>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</si>
  <si>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</si>
  <si>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</si>
  <si>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</si>
  <si>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</si>
  <si>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</si>
  <si>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</si>
  <si>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</si>
  <si>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</si>
  <si>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</si>
  <si>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</si>
  <si>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</si>
  <si>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</si>
  <si>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</si>
  <si>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</si>
  <si>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</si>
  <si>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</si>
  <si>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</si>
  <si>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</si>
  <si>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</si>
  <si>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</si>
  <si>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</si>
  <si>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</si>
  <si>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</si>
  <si>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</si>
  <si>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</si>
  <si>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</si>
  <si>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</si>
  <si>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</si>
  <si>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</si>
  <si>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</si>
  <si>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</si>
  <si>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</si>
  <si>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</si>
  <si>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</si>
  <si>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</si>
  <si>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</si>
  <si>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</si>
  <si>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</si>
  <si>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</si>
  <si>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</si>
  <si>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</si>
  <si>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</si>
  <si>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</si>
  <si>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</si>
  <si>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</si>
  <si>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</si>
  <si>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</si>
  <si>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</si>
  <si>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</si>
  <si>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</si>
  <si>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</si>
  <si>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</si>
  <si>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</si>
  <si>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</si>
  <si>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</si>
  <si>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</si>
  <si>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</si>
  <si>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</si>
  <si>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</si>
  <si>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</si>
  <si>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</si>
  <si>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</si>
  <si>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</si>
  <si>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</si>
  <si>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</si>
  <si>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</si>
  <si>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</si>
  <si>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</si>
  <si>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</si>
  <si>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</si>
  <si>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</si>
  <si>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</si>
  <si>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</si>
  <si>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</si>
  <si>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</si>
  <si>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</si>
  <si>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</si>
  <si>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</si>
  <si>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</si>
  <si>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</si>
  <si>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</si>
  <si>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</si>
  <si>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</si>
  <si>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</si>
  <si>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</si>
  <si>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</si>
  <si>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</si>
  <si>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</si>
  <si>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</si>
  <si>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</si>
  <si>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</si>
  <si>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</si>
  <si>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</si>
  <si>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</si>
  <si>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</si>
  <si>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</si>
  <si>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</si>
  <si>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</si>
  <si>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</si>
  <si>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</si>
  <si>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</si>
  <si>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</si>
  <si>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</si>
  <si>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</si>
  <si>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</si>
  <si>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</si>
  <si>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</si>
  <si>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</si>
  <si>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</si>
  <si>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</si>
  <si>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</si>
  <si>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</si>
  <si>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</si>
  <si>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</si>
  <si>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</si>
  <si>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</si>
  <si>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</si>
  <si>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</si>
  <si>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</si>
  <si>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</si>
  <si>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</si>
  <si>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</si>
  <si>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</si>
  <si>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</si>
  <si>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</si>
  <si>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</si>
  <si>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</si>
  <si>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</si>
  <si>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</si>
  <si>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</si>
  <si>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</si>
  <si>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</si>
  <si>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</si>
  <si>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</si>
  <si>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</si>
  <si>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</si>
  <si>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</si>
  <si>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</si>
  <si>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</si>
  <si>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</si>
  <si>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</si>
  <si>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</si>
  <si>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</si>
  <si>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</si>
  <si>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</si>
  <si>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</si>
  <si>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</si>
  <si>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</si>
  <si>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</si>
  <si>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</si>
  <si>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</si>
  <si>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</si>
  <si>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</si>
  <si>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</si>
  <si>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</si>
  <si>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</si>
  <si>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</si>
  <si>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</si>
  <si>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</si>
  <si>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</si>
  <si>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</si>
  <si>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</si>
  <si>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</si>
  <si>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</si>
  <si>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</si>
  <si>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</si>
  <si>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</si>
  <si>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</si>
  <si>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</si>
  <si>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</si>
  <si>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</si>
  <si>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</si>
  <si>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</si>
  <si>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</si>
  <si>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</si>
  <si>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</si>
  <si>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</si>
  <si>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</si>
  <si>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</si>
  <si>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</si>
  <si>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</si>
  <si>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</si>
  <si>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</si>
  <si>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</si>
  <si>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</si>
  <si>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</si>
  <si>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</si>
  <si>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</si>
  <si>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</si>
  <si>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</si>
  <si>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</si>
  <si>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</si>
  <si>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</si>
  <si>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</si>
  <si>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</si>
  <si>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</si>
  <si>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</si>
  <si>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</si>
  <si>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</si>
  <si>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</si>
  <si>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</si>
  <si>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</si>
  <si>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</si>
  <si>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</si>
  <si>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</si>
  <si>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</si>
  <si>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</si>
  <si>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</si>
  <si>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</si>
  <si>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</si>
  <si>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</si>
  <si>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</si>
  <si>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</si>
  <si>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</si>
  <si>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</si>
  <si>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</si>
  <si>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</si>
  <si>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</si>
  <si>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</si>
  <si>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</si>
  <si>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</si>
  <si>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</si>
  <si>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</si>
  <si>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</si>
  <si>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</si>
  <si>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</si>
  <si>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</si>
  <si>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</si>
  <si>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</si>
  <si>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</si>
  <si>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</si>
  <si>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</si>
  <si>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</si>
  <si>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</si>
  <si>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</si>
  <si>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</si>
  <si>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</si>
  <si>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</si>
  <si>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</si>
  <si>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</si>
  <si>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</si>
  <si>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</si>
  <si>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</si>
  <si>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</si>
  <si>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</si>
  <si>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</si>
  <si>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</si>
  <si>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</si>
  <si>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</si>
  <si>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</si>
  <si>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</si>
  <si>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</si>
  <si>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</si>
  <si>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</si>
  <si>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</si>
  <si>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</si>
  <si>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</si>
  <si>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</si>
  <si>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</si>
  <si>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</si>
  <si>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</si>
  <si>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</si>
  <si>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</si>
  <si>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</si>
  <si>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</si>
  <si>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</si>
  <si>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</si>
  <si>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</si>
  <si>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</si>
  <si>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</si>
  <si>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</si>
  <si>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</si>
  <si>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</si>
  <si>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</si>
  <si>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</si>
  <si>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</si>
  <si>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</si>
  <si>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</si>
  <si>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</si>
  <si>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</si>
  <si>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</si>
  <si>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</si>
  <si>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</si>
  <si>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</si>
  <si>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</si>
  <si>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</si>
  <si>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</si>
  <si>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</si>
  <si>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</si>
  <si>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</si>
  <si>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</si>
  <si>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</si>
  <si>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</si>
  <si>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</si>
  <si>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</si>
  <si>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</si>
  <si>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</si>
  <si>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</si>
  <si>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</si>
  <si>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</si>
  <si>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</si>
  <si>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</si>
  <si>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</si>
  <si>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</si>
  <si>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</si>
  <si>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</si>
  <si>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</si>
  <si>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</si>
  <si>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</si>
  <si>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</si>
  <si>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</si>
  <si>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</si>
  <si>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</si>
  <si>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</si>
  <si>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</si>
  <si>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</si>
  <si>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</si>
  <si>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</si>
  <si>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</si>
  <si>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</si>
  <si>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</si>
  <si>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</si>
  <si>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</si>
  <si>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</si>
  <si>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</si>
  <si>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</si>
  <si>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</si>
  <si>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</si>
  <si>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</si>
  <si>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</si>
  <si>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</si>
  <si>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</si>
  <si>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</si>
  <si>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</si>
  <si>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</si>
  <si>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</si>
  <si>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</si>
  <si>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</si>
  <si>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</si>
  <si>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</si>
  <si>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</si>
  <si>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</si>
  <si>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</si>
  <si>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</si>
  <si>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</si>
  <si>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</si>
  <si>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</si>
  <si>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</si>
  <si>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</si>
  <si>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</si>
  <si>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</si>
  <si>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</si>
  <si>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</si>
  <si>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</si>
  <si>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</si>
  <si>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</si>
  <si>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</si>
  <si>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</si>
  <si>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</si>
  <si>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</si>
  <si>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</si>
  <si>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</si>
  <si>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</si>
  <si>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</si>
  <si>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</si>
  <si>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</si>
  <si>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</si>
  <si>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</si>
  <si>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</si>
  <si>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</si>
  <si>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</si>
  <si>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</si>
  <si>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</si>
  <si>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</si>
  <si>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</si>
  <si>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</si>
  <si>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</si>
  <si>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</si>
  <si>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</si>
  <si>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</si>
  <si>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</si>
  <si>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</si>
  <si>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</si>
  <si>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</si>
  <si>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</si>
  <si>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</si>
  <si>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</si>
  <si>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</si>
  <si>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</si>
  <si>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</si>
  <si>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</si>
  <si>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</si>
  <si>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</si>
  <si>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</si>
  <si>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</si>
  <si>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</si>
  <si>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</si>
  <si>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</si>
  <si>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</si>
  <si>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</si>
  <si>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</si>
  <si>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</si>
  <si>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</si>
  <si>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</si>
  <si>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</si>
  <si>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</si>
  <si>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</si>
  <si>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</si>
  <si>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</si>
  <si>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</si>
  <si>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</si>
  <si>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</si>
  <si>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</si>
  <si>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</si>
  <si>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</si>
  <si>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</si>
  <si>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</si>
  <si>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</si>
  <si>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</si>
  <si>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</si>
  <si>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</si>
  <si>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</si>
  <si>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</si>
  <si>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</si>
  <si>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</si>
  <si>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</si>
  <si>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</si>
  <si>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</si>
  <si>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</si>
  <si>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</si>
  <si>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</si>
  <si>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</si>
  <si>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</si>
  <si>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</si>
  <si>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</si>
  <si>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</si>
  <si>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</si>
  <si>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</si>
  <si>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</si>
  <si>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</si>
  <si>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</si>
  <si>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</si>
  <si>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</si>
  <si>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</si>
  <si>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</si>
  <si>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</si>
  <si>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</si>
  <si>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</si>
  <si>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</si>
  <si>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</si>
  <si>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</si>
  <si>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</si>
  <si>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</si>
  <si>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</si>
  <si>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</si>
  <si>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</si>
  <si>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</si>
  <si>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</si>
  <si>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</si>
  <si>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</si>
  <si>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</si>
  <si>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</si>
  <si>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</si>
  <si>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</si>
  <si>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</si>
  <si>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</si>
  <si>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</si>
  <si>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</si>
  <si>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</si>
  <si>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</si>
  <si>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</si>
  <si>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</si>
  <si>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</si>
  <si>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</si>
  <si>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</si>
  <si>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</si>
  <si>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</si>
  <si>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</si>
  <si>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</si>
  <si>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</si>
  <si>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</si>
  <si>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</si>
  <si>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</si>
  <si>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</si>
  <si>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</si>
  <si>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</si>
  <si>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</si>
  <si>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</si>
  <si>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</si>
  <si>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</si>
  <si>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</si>
  <si>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</si>
  <si>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</si>
  <si>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</si>
  <si>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</si>
  <si>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</si>
  <si>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</si>
  <si>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</si>
  <si>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</si>
  <si>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</si>
  <si>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</si>
  <si>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</si>
  <si>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</si>
  <si>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</si>
  <si>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</si>
  <si>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</si>
  <si>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</si>
  <si>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</si>
  <si>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</si>
  <si>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</si>
  <si>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</si>
  <si>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</si>
  <si>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</si>
  <si>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</si>
  <si>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</si>
  <si>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</si>
  <si>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</si>
  <si>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</si>
  <si>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</si>
  <si>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</si>
  <si>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</si>
  <si>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</si>
  <si>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</si>
  <si>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</si>
  <si>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</si>
  <si>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</si>
  <si>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</si>
  <si>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</si>
  <si>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</si>
  <si>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</si>
  <si>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</si>
  <si>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</si>
  <si>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</si>
  <si>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</si>
  <si>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</si>
  <si>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</si>
  <si>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</si>
  <si>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</si>
  <si>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</si>
  <si>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</si>
  <si>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</si>
  <si>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</si>
  <si>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</si>
  <si>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</si>
  <si>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</si>
  <si>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</si>
  <si>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</si>
  <si>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</si>
  <si>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</si>
  <si>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</si>
  <si>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</si>
  <si>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</si>
  <si>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</si>
  <si>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</si>
  <si>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</si>
  <si>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</si>
  <si>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</si>
  <si>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</si>
  <si>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</si>
  <si>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</si>
  <si>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</si>
  <si>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</si>
  <si>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</si>
  <si>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</si>
  <si>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</si>
  <si>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</si>
  <si>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</si>
  <si>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</si>
  <si>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</si>
  <si>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</si>
  <si>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</si>
  <si>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</si>
  <si>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</si>
  <si>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</si>
  <si>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</si>
  <si>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</si>
  <si>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</si>
  <si>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</si>
  <si>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</si>
  <si>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</si>
  <si>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</si>
  <si>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</si>
  <si>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</si>
  <si>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</si>
  <si>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</si>
  <si>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</si>
  <si>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</si>
  <si>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</si>
  <si>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</si>
  <si>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</si>
  <si>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</si>
  <si>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</si>
  <si>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</si>
  <si>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</si>
  <si>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</si>
  <si>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</si>
  <si>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</si>
  <si>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</si>
  <si>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</si>
  <si>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</si>
  <si>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</si>
  <si>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</si>
  <si>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</si>
  <si>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</si>
  <si>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</si>
  <si>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</si>
  <si>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</si>
  <si>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</si>
  <si>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</si>
  <si>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</si>
  <si>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</si>
  <si>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</si>
  <si>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</si>
  <si>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</si>
  <si>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</si>
  <si>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</si>
  <si>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</si>
  <si>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</si>
  <si>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</si>
  <si>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</si>
  <si>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</si>
  <si>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</si>
  <si>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</si>
  <si>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</si>
  <si>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</si>
  <si>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</si>
  <si>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</si>
  <si>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</si>
  <si>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</si>
  <si>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</si>
  <si>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</si>
  <si>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</si>
  <si>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</si>
  <si>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</si>
  <si>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</si>
  <si>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</si>
  <si>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</si>
  <si>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</si>
  <si>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</si>
  <si>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</si>
  <si>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</si>
  <si>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</si>
  <si>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</si>
  <si>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</si>
  <si>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</si>
  <si>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</si>
  <si>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</si>
  <si>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</si>
  <si>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</si>
  <si>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</si>
  <si>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</si>
  <si>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</si>
  <si>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</si>
  <si>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</si>
  <si>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</si>
  <si>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</si>
  <si>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</si>
  <si>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</si>
  <si>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</si>
  <si>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</si>
  <si>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</si>
  <si>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</si>
  <si>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</si>
  <si>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</si>
  <si>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</si>
  <si>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</si>
  <si>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</si>
  <si>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</si>
  <si>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</si>
  <si>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</si>
  <si>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</si>
  <si>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</si>
  <si>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</si>
  <si>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</si>
  <si>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</si>
  <si>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</si>
  <si>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</si>
  <si>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</si>
  <si>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</si>
  <si>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</si>
  <si>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</si>
  <si>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</si>
  <si>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</si>
  <si>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</si>
  <si>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</si>
  <si>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</si>
  <si>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</si>
  <si>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</si>
  <si>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</si>
  <si>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</si>
  <si>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</si>
  <si>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</si>
  <si>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</si>
  <si>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</si>
  <si>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</si>
  <si>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</si>
  <si>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</si>
  <si>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</si>
  <si>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</si>
  <si>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</si>
  <si>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</si>
  <si>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</si>
  <si>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</si>
  <si>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</si>
  <si>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</si>
  <si>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</si>
  <si>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</si>
  <si>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</si>
  <si>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</si>
  <si>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</si>
  <si>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</si>
  <si>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</si>
  <si>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</si>
  <si>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</si>
  <si>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</si>
  <si>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</si>
  <si>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</si>
  <si>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</si>
  <si>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</si>
  <si>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</si>
  <si>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</si>
  <si>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</si>
  <si>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</si>
  <si>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</si>
  <si>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</si>
  <si>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</si>
  <si>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</si>
  <si>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</si>
  <si>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</si>
  <si>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</si>
  <si>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</si>
  <si>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</si>
  <si>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</si>
  <si>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</si>
  <si>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</si>
  <si>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</si>
  <si>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</si>
  <si>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</si>
  <si>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</si>
  <si>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</si>
  <si>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</si>
  <si>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</si>
  <si>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</si>
  <si>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</si>
  <si>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</si>
  <si>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</si>
  <si>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</si>
  <si>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</si>
  <si>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</si>
  <si>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</si>
  <si>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</si>
  <si>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</si>
  <si>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</si>
  <si>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</si>
  <si>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</si>
  <si>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</si>
  <si>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</si>
  <si>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</si>
  <si>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</si>
  <si>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</si>
  <si>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</si>
  <si>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</si>
  <si>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</si>
  <si>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</si>
  <si>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</si>
  <si>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</si>
  <si>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</si>
  <si>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</si>
  <si>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</si>
  <si>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</si>
  <si>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</si>
  <si>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</si>
  <si>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</si>
  <si>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</si>
  <si>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</si>
  <si>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</si>
  <si>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</si>
  <si>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</si>
  <si>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</si>
  <si>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</si>
  <si>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</si>
  <si>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</si>
  <si>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</si>
  <si>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</si>
  <si>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</si>
  <si>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</si>
  <si>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</si>
  <si>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</si>
  <si>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</si>
  <si>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</si>
  <si>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</si>
  <si>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</si>
  <si>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</si>
  <si>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</si>
  <si>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</si>
  <si>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</si>
  <si>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</si>
  <si>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</si>
  <si>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</si>
  <si>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</si>
  <si>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</si>
  <si>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</si>
  <si>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</si>
  <si>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</si>
  <si>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</si>
  <si>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</si>
  <si>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</si>
  <si>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</si>
  <si>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</si>
  <si>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</si>
  <si>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</si>
  <si>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</si>
  <si>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</si>
  <si>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</si>
  <si>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</si>
  <si>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</si>
  <si>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</si>
  <si>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</si>
  <si>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</si>
  <si>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</si>
  <si>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</si>
  <si>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</si>
  <si>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</si>
  <si>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</si>
  <si>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</si>
  <si>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</si>
  <si>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</si>
  <si>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</si>
  <si>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</si>
  <si>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</si>
  <si>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</si>
  <si>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</si>
  <si>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</si>
  <si>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</si>
  <si>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</si>
  <si>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</si>
  <si>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</si>
  <si>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</si>
  <si>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</si>
  <si>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</si>
  <si>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</si>
  <si>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</si>
  <si>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</si>
  <si>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</si>
  <si>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</si>
  <si>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</si>
  <si>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</si>
  <si>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</si>
  <si>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</si>
  <si>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</si>
  <si>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</si>
  <si>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</si>
  <si>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</si>
  <si>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</si>
  <si>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</si>
  <si>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</si>
  <si>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</si>
  <si>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</si>
  <si>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</si>
  <si>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</si>
  <si>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</si>
  <si>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</si>
  <si>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</si>
  <si>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</si>
  <si>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</si>
  <si>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</si>
  <si>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</si>
  <si>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</si>
  <si>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</si>
  <si>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</si>
  <si>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</si>
  <si>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</si>
  <si>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</si>
  <si>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</si>
  <si>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</si>
  <si>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</si>
  <si>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</si>
  <si>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</si>
  <si>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</si>
  <si>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</si>
  <si>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</si>
  <si>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</si>
  <si>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</si>
  <si>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</si>
  <si>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</si>
  <si>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</si>
  <si>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</si>
  <si>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</si>
  <si>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</si>
  <si>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</si>
  <si>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</si>
  <si>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</si>
  <si>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</si>
  <si>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</si>
  <si>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</si>
  <si>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</si>
  <si>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</si>
  <si>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</si>
  <si>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</si>
  <si>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</si>
  <si>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</si>
  <si>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</si>
  <si>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</si>
  <si>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</si>
  <si>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</si>
  <si>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</si>
  <si>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</si>
  <si>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</si>
  <si>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</si>
  <si>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</si>
  <si>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</si>
  <si>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</si>
  <si>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</si>
  <si>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</si>
  <si>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</si>
  <si>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</si>
  <si>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</si>
  <si>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</si>
  <si>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</si>
  <si>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</si>
  <si>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</si>
  <si>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</si>
  <si>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</si>
  <si>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</si>
  <si>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</si>
  <si>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</si>
  <si>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</si>
  <si>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</si>
  <si>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</si>
  <si>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</si>
  <si>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</si>
  <si>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</si>
  <si>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</si>
  <si>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</si>
  <si>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</si>
  <si>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</si>
  <si>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</si>
  <si>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</si>
  <si>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</si>
  <si>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</si>
  <si>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</si>
  <si>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</si>
  <si>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</si>
  <si>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</si>
  <si>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</si>
  <si>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</si>
  <si>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</si>
  <si>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</si>
  <si>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</si>
  <si>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</si>
  <si>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</si>
  <si>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</si>
  <si>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</si>
  <si>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</si>
  <si>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</si>
  <si>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</si>
  <si>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</si>
  <si>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</si>
  <si>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</si>
  <si>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</si>
  <si>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</si>
  <si>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</si>
  <si>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</si>
  <si>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</si>
  <si>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</si>
  <si>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</si>
  <si>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</si>
  <si>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</si>
  <si>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</si>
  <si>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</si>
  <si>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</si>
  <si>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</si>
  <si>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</si>
  <si>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</si>
  <si>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</si>
  <si>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</si>
  <si>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</si>
  <si>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</si>
  <si>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</si>
  <si>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</si>
  <si>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</si>
  <si>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</si>
  <si>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</si>
  <si>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</si>
  <si>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</si>
  <si>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</si>
  <si>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</si>
  <si>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</si>
  <si>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</si>
  <si>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</si>
  <si>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</si>
  <si>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</si>
  <si>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</si>
  <si>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</si>
  <si>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</si>
  <si>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</si>
  <si>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</si>
  <si>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</si>
  <si>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</si>
  <si>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</si>
  <si>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</si>
  <si>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</si>
  <si>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</si>
  <si>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</si>
  <si>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</si>
  <si>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</si>
  <si>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</si>
  <si>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</si>
  <si>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</si>
  <si>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</si>
  <si>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</si>
  <si>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</si>
  <si>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</si>
  <si>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</si>
  <si>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</si>
  <si>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</si>
  <si>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</si>
  <si>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</si>
  <si>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</si>
  <si>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</si>
  <si>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</si>
  <si>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</si>
  <si>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</si>
  <si>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</si>
  <si>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</si>
  <si>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</si>
  <si>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</si>
  <si>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</si>
  <si>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</si>
  <si>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</si>
  <si>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</si>
  <si>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</si>
  <si>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</si>
  <si>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</si>
  <si>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</si>
  <si>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</si>
  <si>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</si>
  <si>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</si>
  <si>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</si>
  <si>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</si>
  <si>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</si>
  <si>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</si>
  <si>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</si>
  <si>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</si>
  <si>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</si>
  <si>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</si>
  <si>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</si>
  <si>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</si>
  <si>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</si>
  <si>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</si>
  <si>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</si>
  <si>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</si>
  <si>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</si>
  <si>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</si>
  <si>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</si>
  <si>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</si>
  <si>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</si>
  <si>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</si>
  <si>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</si>
  <si>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</si>
  <si>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</si>
  <si>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</si>
  <si>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</si>
  <si>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</si>
  <si>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</si>
  <si>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</si>
  <si>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</si>
  <si>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</si>
  <si>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</si>
  <si>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</si>
  <si>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</si>
  <si>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</si>
  <si>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</si>
  <si>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</si>
  <si>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</si>
  <si>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</si>
  <si>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</si>
  <si>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</si>
  <si>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</si>
  <si>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</si>
  <si>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</si>
  <si>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</si>
  <si>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</si>
  <si>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</si>
  <si>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</si>
  <si>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</si>
  <si>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</si>
  <si>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</si>
  <si>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</si>
  <si>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</si>
  <si>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</si>
  <si>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</si>
  <si>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</si>
  <si>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</si>
  <si>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</si>
  <si>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</si>
  <si>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</si>
  <si>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</si>
  <si>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</si>
  <si>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</si>
  <si>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</si>
  <si>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</si>
  <si>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</si>
  <si>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</si>
  <si>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</si>
  <si>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</si>
  <si>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</si>
  <si>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</si>
  <si>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</si>
  <si>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</si>
  <si>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</si>
  <si>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</si>
  <si>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</si>
  <si>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</si>
  <si>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</si>
  <si>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</si>
  <si>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</si>
  <si>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</si>
  <si>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</si>
  <si>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</si>
  <si>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</si>
  <si>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</si>
  <si>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</si>
  <si>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</si>
  <si>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</si>
  <si>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</si>
  <si>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</si>
  <si>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</si>
  <si>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</si>
  <si>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</si>
  <si>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</si>
  <si>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</si>
  <si>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</si>
  <si>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</si>
  <si>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</si>
  <si>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</si>
  <si>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</si>
  <si>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</si>
  <si>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</si>
  <si>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</si>
  <si>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</si>
  <si>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</si>
  <si>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</si>
  <si>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</si>
  <si>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</si>
  <si>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</si>
  <si>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</si>
  <si>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</si>
  <si>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</si>
  <si>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</si>
  <si>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</si>
  <si>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</si>
  <si>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</si>
  <si>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</si>
  <si>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</si>
  <si>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</si>
  <si>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</si>
  <si>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</si>
  <si>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</si>
  <si>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</si>
  <si>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</si>
  <si>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</si>
  <si>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</si>
  <si>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</si>
  <si>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</si>
  <si>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</si>
  <si>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</si>
  <si>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</si>
  <si>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</si>
  <si>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</si>
  <si>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</si>
  <si>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</si>
  <si>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</si>
  <si>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</si>
  <si>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</si>
  <si>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</si>
  <si>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</si>
  <si>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</si>
  <si>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</si>
  <si>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</si>
  <si>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</si>
  <si>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</si>
  <si>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</si>
  <si>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</si>
  <si>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</si>
  <si>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</si>
  <si>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</si>
  <si>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</si>
  <si>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</si>
  <si>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</si>
  <si>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</si>
  <si>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</si>
  <si>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</si>
  <si>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</si>
  <si>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</si>
  <si>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</si>
  <si>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</si>
  <si>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</si>
  <si>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</si>
  <si>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</si>
  <si>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</si>
  <si>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</si>
  <si>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</si>
  <si>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</si>
  <si>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</si>
  <si>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</si>
  <si>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</si>
  <si>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</si>
  <si>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</si>
  <si>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</si>
  <si>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</si>
  <si>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</si>
  <si>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</si>
  <si>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</si>
  <si>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</si>
  <si>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</si>
  <si>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</si>
  <si>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</si>
  <si>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</si>
  <si>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</si>
  <si>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</si>
  <si>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</si>
  <si>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</si>
  <si>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</si>
  <si>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</si>
  <si>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</si>
  <si>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</si>
  <si>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</si>
  <si>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</si>
  <si>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</si>
  <si>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</si>
  <si>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</si>
  <si>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</si>
  <si>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</si>
  <si>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</si>
  <si>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</si>
  <si>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</si>
  <si>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</si>
  <si>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</si>
  <si>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</si>
  <si>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</si>
  <si>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</si>
  <si>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</si>
  <si>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</si>
  <si>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</si>
  <si>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</si>
  <si>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</si>
  <si>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</si>
  <si>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</si>
  <si>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</si>
  <si>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</si>
  <si>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</si>
  <si>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</si>
  <si>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</si>
  <si>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</si>
  <si>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</si>
  <si>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</si>
  <si>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</si>
  <si>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</si>
  <si>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</si>
  <si>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</si>
  <si>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</si>
  <si>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</si>
  <si>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</si>
  <si>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</si>
  <si>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</si>
  <si>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</si>
  <si>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</si>
  <si>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</si>
  <si>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</si>
  <si>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</si>
  <si>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</si>
  <si>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</si>
  <si>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</si>
  <si>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</si>
  <si>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</si>
  <si>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</si>
  <si>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</si>
  <si>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</si>
  <si>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</si>
  <si>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</si>
  <si>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</si>
  <si>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</si>
  <si>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</si>
  <si>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</si>
  <si>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</si>
  <si>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</si>
  <si>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</si>
  <si>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</si>
  <si>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</si>
  <si>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</si>
  <si>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</si>
  <si>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</si>
  <si>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</si>
  <si>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</si>
  <si>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</si>
  <si>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</si>
  <si>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</si>
  <si>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</si>
  <si>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</si>
  <si>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</si>
  <si>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</si>
  <si>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</si>
  <si>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</si>
  <si>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</si>
  <si>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</si>
  <si>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</si>
  <si>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</si>
  <si>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</si>
  <si>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</si>
  <si>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</si>
  <si>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</si>
  <si>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</si>
  <si>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</si>
  <si>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</si>
  <si>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</si>
  <si>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</si>
  <si>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</si>
  <si>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</si>
  <si>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</si>
  <si>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</si>
  <si>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</si>
  <si>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</si>
  <si>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</si>
  <si>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</si>
  <si>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</si>
  <si>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</si>
  <si>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</si>
  <si>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</si>
  <si>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</si>
  <si>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</si>
  <si>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</si>
  <si>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</si>
  <si>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</si>
  <si>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</si>
  <si>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</si>
  <si>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</si>
  <si>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</si>
  <si>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</si>
  <si>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</si>
  <si>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</si>
  <si>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</si>
  <si>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</si>
  <si>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</si>
  <si>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</si>
  <si>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</si>
  <si>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</si>
  <si>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</si>
  <si>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</si>
  <si>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</si>
  <si>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</si>
  <si>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</si>
  <si>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</si>
  <si>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</si>
  <si>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</si>
  <si>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</si>
  <si>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</si>
  <si>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</si>
  <si>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</si>
  <si>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</si>
  <si>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</si>
  <si>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</si>
  <si>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</si>
  <si>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</si>
  <si>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</si>
  <si>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</si>
  <si>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</si>
  <si>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</si>
  <si>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</si>
  <si>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</si>
  <si>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</si>
  <si>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</si>
  <si>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</si>
  <si>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</si>
  <si>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</si>
  <si>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</si>
  <si>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</si>
  <si>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</si>
  <si>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</si>
  <si>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</si>
  <si>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</si>
  <si>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</si>
  <si>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</si>
  <si>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</si>
  <si>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</si>
  <si>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</si>
  <si>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</si>
  <si>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</si>
  <si>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</si>
  <si>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</si>
  <si>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</si>
  <si>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</si>
  <si>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</si>
  <si>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</si>
  <si>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</si>
  <si>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</si>
  <si>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</si>
  <si>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</si>
  <si>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</si>
  <si>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</si>
  <si>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</si>
  <si>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</si>
  <si>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</si>
  <si>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</si>
  <si>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</si>
  <si>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</si>
  <si>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</si>
  <si>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</si>
  <si>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</si>
  <si>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</si>
  <si>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</si>
  <si>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</si>
  <si>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</si>
  <si>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</si>
  <si>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</si>
  <si>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</si>
  <si>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</si>
  <si>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</si>
  <si>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</si>
  <si>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</si>
  <si>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</si>
  <si>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</si>
  <si>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</si>
  <si>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</si>
  <si>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</si>
  <si>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</si>
  <si>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</si>
  <si>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</si>
  <si>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</si>
  <si>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</si>
  <si>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</si>
  <si>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</si>
  <si>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</si>
  <si>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</si>
  <si>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</si>
  <si>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</si>
  <si>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</si>
  <si>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</si>
  <si>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</si>
  <si>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</si>
  <si>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</si>
  <si>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</si>
  <si>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</si>
  <si>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</si>
  <si>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</si>
  <si>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</si>
  <si>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</si>
  <si>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</si>
  <si>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</si>
  <si>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</si>
  <si>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</si>
  <si>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</si>
  <si>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</si>
  <si>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</si>
  <si>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</si>
  <si>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</si>
  <si>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</si>
  <si>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</si>
  <si>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</si>
  <si>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</si>
  <si>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</si>
  <si>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</si>
  <si>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</si>
  <si>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</si>
  <si>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</si>
  <si>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</si>
  <si>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</si>
  <si>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</si>
  <si>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</si>
  <si>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</si>
  <si>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</si>
  <si>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</si>
  <si>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</si>
  <si>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</si>
  <si>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</si>
  <si>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</si>
  <si>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</si>
  <si>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</si>
  <si>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</si>
  <si>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</si>
  <si>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</si>
  <si>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</si>
  <si>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</si>
  <si>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</si>
  <si>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</si>
  <si>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</si>
  <si>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</si>
  <si>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</si>
  <si>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</si>
  <si>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</si>
  <si>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</si>
  <si>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</si>
  <si>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</si>
  <si>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</si>
  <si>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</si>
  <si>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</si>
  <si>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</si>
  <si>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</si>
  <si>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</si>
  <si>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</si>
  <si>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</si>
  <si>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</si>
  <si>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</si>
  <si>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</si>
  <si>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</si>
  <si>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</si>
  <si>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</si>
  <si>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</si>
  <si>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</si>
  <si>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</si>
  <si>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</si>
  <si>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</si>
  <si>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</si>
  <si>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</si>
  <si>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</si>
  <si>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</si>
  <si>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</si>
  <si>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</si>
  <si>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</si>
  <si>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</si>
  <si>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</si>
  <si>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</si>
  <si>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</si>
  <si>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</si>
  <si>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</si>
  <si>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</si>
  <si>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</si>
  <si>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</si>
  <si>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</si>
  <si>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</si>
  <si>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</si>
  <si>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</si>
  <si>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</si>
  <si>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</si>
  <si>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</si>
  <si>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</si>
  <si>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</si>
  <si>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</si>
  <si>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</si>
  <si>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</si>
  <si>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</si>
  <si>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</si>
  <si>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</si>
  <si>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</si>
  <si>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</si>
  <si>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</si>
  <si>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</si>
  <si>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</si>
  <si>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</si>
  <si>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</si>
  <si>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</si>
  <si>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</si>
  <si>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</si>
  <si>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</si>
  <si>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</si>
  <si>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</si>
  <si>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</si>
  <si>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</si>
  <si>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</si>
  <si>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</si>
  <si>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</si>
  <si>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</si>
  <si>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</si>
  <si>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</si>
  <si>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</si>
  <si>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</si>
  <si>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</si>
  <si>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</si>
  <si>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</si>
  <si>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</si>
  <si>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</si>
  <si>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</si>
  <si>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</si>
  <si>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</si>
  <si>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</si>
  <si>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</si>
  <si>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</si>
  <si>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</si>
  <si>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</si>
  <si>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</si>
  <si>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</si>
  <si>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</si>
  <si>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</si>
  <si>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</si>
  <si>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</si>
  <si>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</si>
  <si>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</si>
  <si>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</si>
  <si>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</si>
  <si>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</si>
  <si>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</si>
  <si>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</si>
  <si>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</si>
  <si>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</si>
  <si>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</si>
  <si>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</si>
  <si>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</si>
  <si>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</si>
  <si>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</si>
  <si>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</si>
  <si>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</si>
  <si>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</si>
  <si>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</si>
  <si>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</si>
  <si>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</si>
  <si>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</si>
  <si>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</si>
  <si>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</si>
  <si>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</si>
  <si>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</si>
  <si>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</si>
  <si>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</si>
  <si>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</si>
  <si>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</si>
  <si>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</si>
  <si>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</si>
  <si>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</si>
  <si>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</si>
  <si>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</si>
  <si>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</si>
  <si>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</si>
  <si>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</si>
  <si>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</si>
  <si>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</si>
  <si>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</si>
  <si>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</si>
  <si>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</si>
  <si>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</si>
  <si>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</si>
  <si>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</si>
  <si>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</si>
  <si>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</si>
  <si>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</si>
  <si>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</si>
  <si>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</si>
  <si>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</si>
  <si>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</si>
  <si>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</si>
  <si>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</si>
  <si>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</si>
  <si>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</si>
  <si>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</si>
  <si>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</si>
  <si>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</si>
  <si>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</si>
  <si>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</si>
  <si>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</si>
  <si>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</si>
  <si>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</si>
  <si>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</si>
  <si>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</si>
  <si>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</si>
  <si>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</si>
  <si>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</si>
  <si>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</si>
  <si>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</si>
  <si>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</si>
  <si>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</si>
  <si>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</si>
  <si>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</si>
  <si>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</si>
  <si>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</si>
  <si>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</si>
  <si>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</si>
  <si>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</si>
  <si>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</si>
  <si>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</si>
  <si>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</si>
  <si>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</si>
  <si>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</si>
  <si>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</si>
  <si>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</si>
  <si>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</si>
  <si>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</si>
  <si>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</si>
  <si>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</si>
  <si>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</si>
  <si>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</si>
  <si>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</si>
  <si>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</si>
  <si>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</si>
  <si>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</si>
  <si>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</si>
  <si>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</si>
  <si>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</si>
  <si>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</si>
  <si>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</si>
  <si>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</si>
  <si>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</si>
  <si>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</si>
  <si>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</si>
  <si>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</si>
  <si>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</si>
  <si>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</si>
  <si>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</si>
  <si>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</si>
  <si>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</si>
  <si>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</si>
  <si>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</si>
  <si>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</si>
  <si>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</si>
  <si>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</si>
  <si>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</si>
  <si>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</si>
  <si>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</si>
  <si>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</si>
  <si>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</si>
  <si>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</si>
  <si>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</si>
  <si>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</si>
  <si>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</si>
  <si>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</si>
  <si>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</si>
  <si>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</si>
  <si>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</si>
  <si>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</si>
  <si>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</si>
  <si>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</si>
  <si>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</si>
  <si>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</si>
  <si>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</si>
  <si>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</si>
  <si>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</si>
  <si>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</si>
  <si>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</si>
  <si>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</si>
  <si>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</si>
  <si>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</si>
  <si>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</si>
  <si>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</si>
  <si>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</si>
  <si>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</si>
  <si>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</si>
  <si>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</si>
  <si>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</si>
  <si>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</si>
  <si>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</si>
  <si>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</si>
  <si>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</si>
  <si>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</si>
  <si>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</si>
  <si>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</si>
  <si>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</si>
  <si>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</si>
  <si>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</si>
  <si>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</si>
  <si>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</si>
  <si>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</si>
  <si>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</si>
  <si>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</si>
  <si>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</si>
  <si>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</si>
  <si>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</si>
  <si>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</si>
  <si>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</si>
  <si>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</si>
  <si>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</si>
  <si>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</si>
  <si>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</si>
  <si>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</si>
  <si>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</si>
  <si>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</si>
  <si>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</si>
  <si>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</si>
  <si>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</si>
  <si>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</si>
  <si>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</si>
  <si>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</si>
  <si>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</si>
  <si>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</si>
  <si>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</si>
  <si>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</si>
  <si>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</si>
  <si>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</si>
  <si>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</si>
  <si>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</si>
  <si>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</si>
  <si>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</si>
  <si>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</si>
  <si>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</si>
  <si>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</si>
  <si>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</si>
  <si>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</si>
  <si>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</si>
  <si>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</si>
  <si>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</si>
  <si>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</si>
  <si>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</si>
  <si>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</si>
  <si>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</si>
  <si>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</si>
  <si>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</si>
  <si>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</si>
  <si>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</si>
  <si>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</si>
  <si>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</si>
  <si>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</si>
  <si>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</si>
  <si>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</si>
  <si>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</si>
  <si>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</si>
  <si>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</si>
  <si>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</si>
  <si>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</si>
  <si>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</si>
  <si>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</si>
  <si>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</si>
  <si>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</si>
  <si>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</si>
  <si>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</si>
  <si>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</si>
  <si>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</si>
  <si>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</si>
  <si>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</si>
  <si>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</si>
  <si>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</si>
  <si>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</si>
  <si>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</si>
  <si>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</si>
  <si>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</si>
  <si>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</si>
  <si>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</si>
  <si>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</si>
  <si>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</si>
  <si>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</si>
  <si>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</si>
  <si>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</si>
  <si>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</si>
  <si>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</si>
  <si>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</si>
  <si>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</si>
  <si>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</si>
  <si>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</si>
  <si>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</si>
  <si>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</si>
  <si>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</si>
  <si>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</si>
  <si>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</si>
  <si>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</si>
  <si>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</si>
  <si>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</si>
  <si>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</si>
  <si>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</si>
  <si>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</si>
  <si>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</si>
  <si>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</si>
  <si>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</si>
  <si>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</si>
  <si>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</si>
  <si>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</si>
  <si>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</si>
  <si>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</si>
  <si>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</si>
  <si>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</si>
  <si>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</si>
  <si>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</si>
  <si>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</si>
  <si>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</si>
  <si>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</si>
  <si>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</si>
  <si>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</si>
  <si>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</si>
  <si>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</si>
  <si>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</si>
  <si>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</si>
  <si>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</si>
  <si>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</si>
  <si>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</si>
  <si>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</si>
  <si>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</si>
  <si>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</si>
  <si>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</si>
  <si>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</si>
  <si>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</si>
  <si>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</si>
  <si>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</si>
  <si>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</si>
  <si>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</si>
  <si>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</si>
  <si>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</si>
  <si>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</si>
  <si>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</si>
  <si>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</si>
  <si>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</si>
  <si>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</si>
  <si>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</si>
  <si>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</si>
  <si>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</si>
  <si>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</si>
  <si>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</si>
  <si>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</si>
  <si>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</si>
  <si>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</si>
  <si>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</si>
  <si>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</si>
  <si>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</si>
  <si>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</si>
  <si>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</si>
  <si>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</si>
  <si>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</si>
  <si>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</si>
  <si>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</si>
  <si>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</si>
  <si>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</si>
  <si>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</si>
  <si>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</si>
  <si>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</si>
  <si>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</si>
  <si>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</si>
  <si>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</si>
  <si>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</si>
  <si>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</si>
  <si>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</si>
  <si>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</si>
  <si>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</si>
  <si>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</si>
  <si>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</si>
  <si>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</si>
  <si>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</si>
  <si>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</si>
  <si>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</si>
  <si>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</si>
  <si>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</si>
  <si>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</si>
  <si>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</si>
  <si>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</si>
  <si>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</si>
  <si>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</si>
  <si>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</si>
  <si>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</si>
  <si>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</si>
  <si>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</si>
  <si>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</si>
  <si>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</si>
  <si>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</si>
  <si>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</si>
  <si>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</si>
  <si>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</si>
  <si>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</si>
  <si>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</si>
  <si>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</si>
  <si>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</si>
  <si>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</si>
  <si>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</si>
  <si>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</si>
  <si>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</si>
  <si>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</si>
  <si>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</si>
  <si>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</si>
  <si>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</si>
  <si>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</si>
  <si>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</si>
  <si>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</si>
  <si>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</si>
  <si>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</si>
  <si>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</si>
  <si>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</si>
  <si>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</si>
  <si>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</si>
  <si>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</si>
  <si>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</si>
  <si>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</si>
  <si>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</si>
  <si>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</si>
  <si>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</si>
  <si>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</si>
  <si>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</si>
  <si>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</si>
  <si>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</si>
  <si>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</si>
  <si>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</si>
  <si>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</si>
  <si>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</si>
  <si>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</si>
  <si>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</si>
  <si>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</si>
  <si>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</si>
  <si>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</si>
  <si>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</si>
  <si>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</si>
  <si>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</si>
  <si>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</si>
  <si>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</si>
  <si>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</si>
  <si>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</si>
  <si>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</si>
  <si>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</si>
  <si>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</si>
  <si>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</si>
  <si>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</si>
  <si>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</si>
  <si>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</si>
  <si>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</si>
  <si>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</si>
  <si>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</si>
  <si>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</si>
  <si>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</si>
  <si>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</si>
  <si>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</si>
  <si>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</si>
  <si>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</si>
  <si>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</si>
  <si>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</si>
  <si>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</si>
  <si>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</si>
  <si>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</si>
  <si>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</si>
  <si>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</si>
  <si>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</si>
  <si>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</si>
  <si>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</si>
  <si>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</si>
  <si>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</si>
  <si>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</si>
  <si>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</si>
  <si>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</si>
  <si>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</si>
  <si>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</si>
  <si>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</si>
  <si>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</si>
  <si>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</si>
  <si>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</si>
  <si>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</si>
  <si>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</si>
  <si>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</si>
  <si>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</si>
  <si>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</si>
  <si>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</si>
  <si>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</si>
  <si>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</si>
  <si>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</si>
  <si>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</si>
  <si>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</si>
  <si>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</si>
  <si>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</si>
  <si>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</si>
  <si>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</si>
  <si>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</si>
  <si>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</si>
  <si>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</si>
  <si>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</si>
  <si>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</si>
  <si>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</si>
  <si>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</si>
  <si>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</si>
  <si>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</si>
  <si>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</si>
  <si>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</si>
  <si>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</si>
  <si>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</si>
  <si>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</si>
  <si>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</si>
  <si>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</si>
  <si>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</si>
  <si>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</si>
  <si>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</si>
  <si>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</si>
  <si>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</si>
  <si>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</si>
  <si>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</si>
  <si>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</si>
  <si>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</si>
  <si>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</si>
  <si>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</si>
  <si>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</si>
  <si>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</si>
  <si>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</si>
  <si>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</si>
  <si>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</si>
  <si>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</si>
  <si>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</si>
  <si>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</si>
  <si>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</si>
  <si>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</si>
  <si>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</si>
  <si>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</si>
  <si>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</si>
  <si>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</si>
  <si>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</si>
  <si>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</si>
  <si>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</si>
  <si>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</si>
  <si>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</si>
  <si>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</si>
  <si>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</si>
  <si>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</si>
  <si>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</si>
  <si>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</si>
  <si>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</si>
  <si>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</si>
  <si>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</si>
  <si>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</si>
  <si>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</si>
  <si>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</si>
  <si>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</si>
  <si>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</si>
  <si>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</si>
  <si>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</si>
  <si>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</si>
  <si>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</si>
  <si>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</si>
  <si>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</si>
  <si>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</si>
  <si>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</si>
  <si>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</si>
  <si>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</si>
  <si>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</si>
  <si>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</si>
  <si>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</si>
  <si>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</si>
  <si>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</si>
  <si>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</si>
  <si>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</si>
  <si>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</si>
  <si>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</si>
  <si>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</si>
  <si>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</si>
  <si>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</si>
  <si>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</si>
  <si>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</si>
  <si>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</si>
  <si>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</si>
  <si>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</si>
  <si>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</si>
  <si>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</si>
  <si>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</si>
  <si>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</si>
  <si>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</si>
  <si>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</si>
  <si>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</si>
  <si>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</si>
  <si>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</si>
  <si>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</si>
  <si>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</si>
  <si>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</si>
  <si>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</si>
  <si>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</si>
  <si>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</si>
  <si>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</si>
  <si>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</si>
  <si>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</si>
  <si>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</si>
  <si>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</si>
  <si>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</si>
  <si>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</si>
  <si>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</si>
  <si>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</si>
  <si>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</si>
  <si>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</si>
  <si>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</si>
  <si>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</si>
  <si>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</si>
  <si>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</si>
  <si>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</si>
  <si>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</si>
  <si>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</si>
  <si>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</si>
  <si>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</si>
  <si>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</si>
  <si>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</si>
  <si>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</si>
  <si>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</si>
  <si>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</si>
  <si>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</si>
  <si>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</si>
  <si>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</si>
  <si>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</si>
  <si>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</si>
  <si>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</si>
  <si>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</si>
  <si>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</si>
  <si>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</si>
  <si>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</si>
  <si>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</si>
  <si>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</si>
  <si>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</si>
  <si>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</si>
  <si>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</si>
  <si>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</si>
  <si>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</si>
  <si>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</si>
  <si>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</si>
  <si>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</si>
  <si>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</si>
  <si>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</si>
  <si>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</si>
  <si>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</si>
  <si>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</si>
  <si>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</si>
  <si>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</si>
  <si>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</si>
  <si>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</si>
  <si>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</si>
  <si>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</si>
  <si>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</si>
  <si>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</si>
  <si>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</si>
  <si>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</si>
  <si>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</si>
  <si>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</si>
  <si>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</si>
  <si>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</si>
  <si>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</si>
  <si>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</si>
  <si>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</si>
  <si>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</si>
  <si>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</si>
  <si>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</si>
  <si>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</si>
  <si>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</si>
  <si>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</si>
  <si>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</si>
  <si>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</si>
  <si>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</si>
  <si>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</si>
  <si>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</si>
  <si>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</si>
  <si>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</si>
  <si>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</si>
  <si>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</si>
  <si>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</si>
  <si>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</si>
  <si>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</si>
  <si>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</si>
  <si>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</si>
  <si>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</si>
  <si>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</si>
  <si>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</si>
  <si>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</si>
  <si>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</si>
  <si>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</si>
  <si>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</si>
  <si>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</si>
  <si>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</si>
  <si>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</si>
  <si>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</si>
  <si>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</si>
  <si>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</si>
  <si>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</si>
  <si>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</si>
  <si>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</si>
  <si>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</si>
  <si>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</si>
  <si>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</si>
  <si>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</si>
  <si>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</si>
  <si>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</si>
  <si>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</si>
  <si>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</si>
  <si>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</si>
  <si>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</si>
  <si>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</si>
  <si>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</si>
  <si>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</si>
  <si>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</si>
  <si>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</si>
  <si>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</si>
  <si>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</si>
  <si>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</si>
  <si>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</si>
  <si>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</si>
  <si>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</si>
  <si>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</si>
  <si>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</si>
  <si>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</si>
  <si>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</si>
  <si>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</si>
  <si>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</si>
  <si>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</si>
  <si>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</si>
  <si>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</si>
  <si>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</si>
  <si>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</si>
  <si>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</si>
  <si>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</si>
  <si>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</si>
  <si>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</si>
  <si>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</si>
  <si>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</si>
  <si>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</si>
  <si>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</si>
  <si>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</si>
  <si>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</si>
  <si>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</si>
  <si>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</si>
  <si>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</si>
  <si>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</si>
  <si>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</si>
  <si>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</si>
  <si>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</si>
  <si>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</si>
  <si>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</si>
  <si>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</si>
  <si>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</si>
  <si>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</si>
  <si>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</si>
  <si>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</si>
  <si>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</si>
  <si>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</si>
  <si>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</si>
  <si>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</si>
  <si>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</si>
  <si>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</si>
  <si>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</si>
  <si>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</si>
  <si>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</si>
  <si>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</si>
  <si>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</si>
  <si>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</si>
  <si>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</si>
  <si>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</si>
  <si>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</si>
  <si>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</si>
  <si>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</si>
  <si>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</si>
  <si>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</si>
  <si>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</si>
  <si>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</si>
  <si>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</si>
  <si>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</si>
  <si>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</si>
  <si>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</si>
  <si>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</si>
  <si>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</si>
  <si>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</si>
  <si>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</si>
  <si>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</si>
  <si>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</si>
  <si>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</si>
  <si>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</si>
  <si>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</si>
  <si>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</si>
  <si>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</si>
  <si>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</si>
  <si>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</si>
  <si>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</si>
  <si>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</si>
  <si>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</si>
  <si>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</si>
  <si>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</si>
  <si>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</si>
  <si>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</si>
  <si>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</si>
  <si>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</si>
  <si>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</si>
  <si>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</si>
  <si>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</si>
  <si>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</si>
  <si>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</si>
  <si>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</si>
  <si>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</si>
  <si>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</si>
  <si>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</si>
  <si>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</si>
  <si>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</si>
  <si>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</si>
  <si>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</si>
  <si>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</si>
  <si>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</si>
  <si>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</si>
  <si>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</si>
  <si>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</si>
  <si>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</si>
  <si>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</si>
  <si>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</si>
  <si>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</si>
  <si>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</si>
  <si>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</si>
  <si>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</si>
  <si>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</si>
  <si>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</si>
  <si>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</si>
  <si>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</si>
  <si>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</si>
  <si>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</si>
  <si>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</si>
  <si>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</si>
  <si>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</si>
  <si>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</si>
  <si>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</si>
  <si>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</si>
  <si>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</si>
  <si>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</si>
  <si>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</si>
  <si>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</si>
  <si>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</si>
  <si>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</si>
  <si>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</si>
  <si>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</si>
  <si>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</si>
  <si>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</si>
  <si>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</si>
  <si>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</si>
  <si>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</si>
  <si>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</si>
  <si>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</si>
  <si>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</si>
  <si>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</si>
  <si>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</si>
  <si>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</si>
  <si>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</si>
  <si>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</si>
  <si>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</si>
  <si>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</si>
  <si>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</si>
  <si>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</si>
  <si>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</si>
  <si>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</si>
  <si>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</si>
  <si>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</si>
  <si>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</si>
  <si>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</si>
  <si>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</si>
  <si>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</si>
  <si>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</si>
  <si>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</si>
  <si>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</si>
  <si>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</si>
  <si>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</si>
  <si>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</si>
  <si>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</si>
  <si>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</si>
  <si>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</si>
  <si>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</si>
  <si>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</si>
  <si>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</si>
  <si>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</si>
  <si>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</si>
  <si>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</si>
  <si>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</si>
  <si>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</si>
  <si>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</si>
  <si>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</si>
  <si>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</si>
  <si>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</si>
  <si>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</si>
  <si>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</si>
  <si>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</si>
  <si>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</si>
  <si>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</si>
  <si>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</si>
  <si>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</si>
  <si>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</si>
  <si>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</si>
  <si>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</si>
  <si>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</si>
  <si>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</si>
  <si>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</si>
  <si>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</si>
  <si>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</si>
  <si>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</si>
  <si>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</si>
  <si>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</si>
  <si>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</si>
  <si>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</si>
  <si>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</si>
  <si>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</si>
  <si>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</si>
  <si>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</si>
  <si>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</si>
  <si>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</si>
  <si>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</si>
  <si>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</si>
  <si>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</si>
  <si>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</si>
  <si>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</si>
  <si>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</si>
  <si>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</si>
  <si>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</si>
  <si>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</si>
  <si>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</si>
  <si>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</si>
  <si>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</si>
  <si>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</si>
  <si>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</si>
  <si>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</si>
  <si>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</si>
  <si>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</si>
  <si>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</si>
  <si>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</si>
  <si>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</si>
  <si>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</si>
  <si>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</si>
  <si>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</si>
  <si>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</si>
  <si>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</si>
  <si>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</si>
  <si>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</si>
  <si>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</si>
  <si>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</si>
  <si>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</si>
  <si>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</si>
  <si>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</si>
  <si>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</si>
  <si>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</si>
  <si>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</si>
  <si>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</si>
  <si>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</si>
  <si>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</si>
  <si>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</si>
  <si>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</si>
  <si>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</si>
  <si>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</si>
  <si>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</si>
  <si>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</si>
  <si>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</si>
  <si>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</si>
  <si>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</si>
  <si>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</si>
  <si>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</si>
  <si>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</si>
  <si>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</si>
  <si>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</si>
  <si>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</si>
  <si>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</si>
  <si>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</si>
  <si>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</si>
  <si>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</si>
  <si>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</si>
  <si>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</si>
  <si>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</si>
  <si>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</si>
  <si>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</si>
  <si>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</si>
  <si>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</si>
  <si>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</si>
  <si>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</si>
  <si>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</si>
  <si>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</si>
  <si>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</si>
  <si>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</si>
  <si>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</si>
  <si>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</si>
  <si>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</si>
  <si>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</si>
  <si>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</si>
  <si>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</si>
  <si>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</si>
  <si>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</si>
  <si>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</si>
  <si>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</si>
  <si>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</si>
  <si>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</si>
  <si>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</si>
  <si>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</si>
  <si>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</si>
  <si>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</si>
  <si>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</si>
  <si>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</si>
  <si>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</si>
  <si>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</si>
  <si>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</si>
  <si>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</si>
  <si>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</si>
  <si>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</si>
  <si>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</si>
  <si>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</si>
  <si>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</si>
  <si>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</si>
  <si>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</si>
  <si>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</si>
  <si>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</si>
  <si>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</si>
  <si>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</si>
  <si>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</si>
  <si>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</si>
  <si>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</si>
  <si>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</si>
  <si>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</si>
  <si>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</si>
  <si>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</si>
  <si>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</si>
  <si>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</si>
  <si>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</si>
  <si>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</si>
  <si>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</si>
  <si>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</si>
  <si>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</si>
  <si>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</si>
  <si>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</si>
  <si>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</si>
  <si>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</si>
  <si>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</si>
  <si>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</si>
  <si>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</si>
  <si>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</si>
  <si>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</si>
  <si>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</si>
  <si>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</si>
  <si>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</si>
  <si>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</si>
  <si>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</si>
  <si>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</si>
  <si>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</si>
  <si>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</si>
  <si>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</si>
  <si>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</si>
  <si>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</si>
  <si>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</si>
  <si>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</si>
  <si>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</si>
  <si>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</si>
  <si>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</si>
  <si>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</si>
  <si>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</si>
  <si>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</si>
  <si>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</si>
  <si>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</si>
  <si>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</si>
  <si>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</si>
  <si>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</si>
  <si>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</si>
  <si>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</si>
  <si>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</si>
  <si>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</si>
  <si>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</si>
  <si>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</si>
  <si>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</si>
  <si>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</si>
  <si>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</si>
  <si>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</si>
  <si>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</si>
  <si>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</si>
  <si>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</si>
  <si>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</si>
  <si>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</si>
  <si>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</si>
  <si>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</si>
  <si>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</si>
  <si>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</si>
  <si>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</si>
  <si>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</si>
  <si>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</si>
  <si>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</si>
  <si>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</si>
  <si>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</si>
  <si>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</si>
  <si>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</si>
  <si>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</si>
  <si>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</si>
  <si>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</si>
  <si>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</si>
  <si>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</si>
  <si>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</si>
  <si>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</si>
  <si>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</si>
  <si>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</si>
  <si>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</si>
  <si>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</si>
  <si>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</si>
  <si>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</si>
  <si>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</si>
  <si>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</si>
  <si>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</si>
  <si>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</si>
  <si>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</si>
  <si>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</si>
  <si>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</si>
  <si>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</si>
  <si>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</si>
  <si>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</si>
  <si>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</si>
  <si>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</si>
  <si>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</si>
  <si>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</si>
  <si>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</si>
  <si>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</si>
  <si>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</si>
  <si>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</si>
  <si>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</si>
  <si>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</si>
  <si>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</si>
  <si>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</si>
  <si>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</si>
  <si>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</si>
  <si>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</si>
  <si>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</si>
  <si>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</si>
  <si>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</si>
  <si>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</si>
  <si>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</si>
  <si>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</si>
  <si>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</si>
  <si>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</si>
  <si>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</si>
  <si>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</si>
  <si>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</si>
  <si>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</si>
  <si>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</si>
  <si>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</si>
  <si>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</si>
  <si>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</si>
  <si>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</si>
  <si>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</si>
  <si>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</si>
  <si>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</si>
  <si>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</si>
  <si>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</si>
  <si>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</si>
  <si>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</si>
  <si>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</si>
  <si>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</si>
  <si>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</si>
  <si>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</si>
  <si>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</si>
  <si>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</si>
  <si>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</si>
  <si>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</si>
  <si>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</si>
  <si>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</si>
  <si>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</si>
  <si>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</si>
  <si>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</si>
  <si>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</si>
  <si>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</si>
  <si>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</si>
  <si>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</si>
  <si>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</si>
  <si>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</si>
  <si>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</si>
  <si>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</si>
  <si>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</si>
  <si>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</si>
  <si>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</si>
  <si>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</si>
  <si>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</si>
  <si>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</si>
  <si>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</si>
  <si>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</si>
  <si>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</si>
  <si>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</si>
  <si>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</si>
  <si>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</si>
  <si>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</si>
  <si>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</si>
  <si>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</si>
  <si>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</si>
  <si>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</si>
  <si>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</si>
  <si>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</si>
  <si>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</si>
  <si>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</si>
  <si>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</si>
  <si>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</si>
  <si>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</si>
  <si>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</si>
  <si>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</si>
  <si>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</si>
  <si>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</si>
  <si>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</si>
  <si>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</si>
  <si>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</si>
  <si>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</si>
  <si>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</si>
  <si>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</si>
  <si>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</si>
  <si>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</si>
  <si>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</si>
  <si>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</si>
  <si>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</si>
  <si>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</si>
  <si>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</si>
  <si>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</si>
  <si>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</si>
  <si>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</si>
  <si>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</si>
  <si>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</si>
  <si>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</si>
  <si>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</si>
  <si>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</si>
  <si>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</si>
  <si>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</si>
  <si>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</si>
  <si>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</si>
  <si>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</si>
  <si>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</si>
  <si>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</si>
  <si>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</si>
  <si>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</si>
  <si>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</si>
  <si>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</si>
  <si>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</si>
  <si>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</si>
  <si>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</si>
  <si>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</si>
  <si>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</si>
  <si>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</si>
  <si>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</si>
  <si>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</si>
  <si>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</si>
  <si>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</si>
  <si>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</si>
  <si>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</si>
  <si>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</si>
  <si>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</si>
  <si>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</si>
  <si>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</si>
  <si>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</si>
  <si>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</si>
  <si>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</si>
  <si>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</si>
  <si>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</si>
  <si>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</si>
  <si>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</si>
  <si>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</si>
  <si>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</si>
  <si>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</si>
  <si>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</si>
  <si>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</si>
  <si>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</si>
  <si>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</si>
  <si>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</si>
  <si>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</si>
  <si>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</si>
  <si>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</si>
  <si>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</si>
  <si>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</si>
  <si>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</si>
  <si>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</si>
  <si>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</si>
  <si>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</si>
  <si>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</si>
  <si>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</si>
  <si>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</si>
  <si>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</si>
  <si>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</si>
  <si>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</si>
  <si>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</si>
  <si>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</si>
  <si>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</si>
  <si>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</si>
  <si>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</si>
  <si>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</si>
  <si>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</si>
  <si>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</si>
  <si>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</si>
  <si>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</si>
  <si>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</si>
  <si>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</si>
  <si>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</si>
  <si>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</si>
  <si>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</si>
  <si>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</si>
  <si>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</si>
  <si>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</si>
  <si>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</si>
  <si>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</si>
  <si>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</si>
  <si>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</si>
  <si>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</si>
  <si>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</si>
  <si>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</si>
  <si>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</si>
  <si>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</si>
  <si>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</si>
  <si>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</si>
  <si>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</si>
  <si>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</si>
  <si>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</si>
  <si>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</si>
  <si>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</si>
  <si>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</si>
  <si>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</si>
  <si>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</si>
  <si>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</si>
  <si>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</si>
  <si>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</si>
  <si>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</si>
  <si>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</si>
  <si>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</si>
  <si>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</si>
  <si>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</si>
  <si>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</si>
  <si>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</si>
  <si>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</si>
  <si>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</si>
  <si>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</si>
  <si>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</si>
  <si>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</si>
  <si>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</si>
  <si>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</si>
  <si>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</si>
  <si>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</si>
  <si>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</si>
  <si>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</si>
  <si>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</si>
  <si>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</si>
  <si>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</si>
  <si>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</si>
  <si>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</si>
  <si>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</si>
  <si>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</si>
  <si>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</si>
  <si>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</si>
  <si>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</si>
  <si>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</si>
  <si>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</si>
  <si>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</si>
  <si>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</si>
  <si>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</si>
  <si>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</si>
  <si>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</si>
  <si>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</si>
  <si>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</si>
  <si>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</si>
  <si>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</si>
  <si>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</si>
  <si>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</si>
  <si>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</si>
  <si>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</si>
  <si>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</si>
  <si>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</si>
  <si>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</si>
  <si>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</si>
  <si>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</si>
  <si>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</si>
  <si>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</si>
  <si>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</si>
  <si>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</si>
  <si>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</si>
  <si>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</si>
  <si>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</si>
  <si>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</si>
  <si>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</si>
  <si>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</si>
  <si>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</si>
  <si>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</si>
  <si>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</si>
  <si>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</si>
  <si>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</si>
  <si>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</si>
  <si>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</si>
  <si>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</si>
  <si>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</si>
  <si>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</si>
  <si>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</si>
  <si>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</si>
  <si>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</si>
  <si>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</si>
  <si>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</si>
  <si>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</si>
  <si>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</si>
  <si>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</si>
  <si>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</si>
  <si>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</si>
  <si>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</si>
  <si>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</si>
  <si>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</si>
  <si>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</si>
  <si>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</si>
  <si>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</si>
  <si>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</si>
  <si>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</si>
  <si>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</si>
  <si>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</si>
  <si>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</si>
  <si>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</si>
  <si>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</si>
  <si>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</si>
  <si>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</si>
  <si>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</si>
  <si>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</si>
  <si>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</si>
  <si>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</si>
  <si>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</si>
  <si>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</si>
  <si>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</si>
  <si>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</si>
  <si>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</si>
  <si>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</si>
  <si>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</si>
  <si>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</si>
  <si>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</si>
  <si>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</si>
  <si>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</si>
  <si>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</si>
  <si>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</si>
  <si>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</si>
  <si>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</si>
  <si>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</si>
  <si>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</si>
  <si>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</si>
  <si>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</si>
  <si>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</si>
  <si>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</si>
  <si>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</si>
  <si>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</si>
  <si>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</si>
  <si>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</si>
  <si>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</si>
  <si>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</si>
  <si>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</si>
  <si>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</si>
  <si>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</si>
  <si>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</si>
  <si>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</si>
  <si>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</si>
  <si>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</si>
  <si>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</si>
  <si>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</si>
  <si>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</si>
  <si>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</si>
  <si>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</si>
  <si>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</si>
  <si>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</si>
  <si>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</si>
  <si>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</si>
  <si>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</si>
  <si>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</si>
  <si>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</si>
  <si>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</si>
  <si>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</si>
  <si>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</si>
  <si>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</si>
  <si>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</si>
  <si>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</si>
  <si>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</si>
  <si>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</si>
  <si>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</si>
  <si>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</si>
  <si>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</si>
  <si>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</si>
  <si>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</si>
  <si>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</si>
  <si>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</si>
  <si>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</si>
  <si>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</si>
  <si>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</si>
  <si>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</si>
  <si>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</si>
  <si>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</si>
  <si>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</si>
  <si>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</si>
  <si>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</si>
  <si>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</si>
  <si>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</si>
  <si>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</si>
  <si>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</si>
  <si>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</si>
  <si>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</si>
  <si>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</si>
  <si>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</si>
  <si>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</si>
  <si>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</si>
  <si>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</si>
  <si>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</si>
  <si>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</si>
  <si>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</si>
  <si>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</si>
  <si>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</si>
  <si>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</si>
  <si>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</si>
  <si>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</si>
  <si>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</si>
  <si>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</si>
  <si>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</si>
  <si>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</si>
  <si>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</si>
  <si>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</si>
  <si>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</si>
  <si>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</si>
  <si>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</si>
  <si>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</si>
  <si>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</si>
  <si>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</si>
  <si>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</si>
  <si>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</si>
  <si>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</si>
  <si>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</si>
  <si>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</si>
  <si>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</si>
  <si>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</si>
  <si>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</si>
  <si>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</si>
  <si>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</si>
  <si>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</si>
  <si>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</si>
  <si>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</si>
  <si>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</si>
  <si>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</si>
  <si>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</si>
  <si>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</si>
  <si>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</si>
  <si>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</si>
  <si>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</si>
  <si>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</si>
  <si>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</si>
  <si>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</si>
  <si>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</si>
  <si>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</si>
  <si>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</si>
  <si>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</si>
  <si>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</si>
  <si>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</si>
  <si>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</si>
  <si>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</si>
  <si>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</si>
  <si>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</si>
  <si>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</si>
  <si>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</si>
  <si>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</si>
  <si>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</si>
  <si>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</si>
  <si>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</si>
  <si>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</si>
  <si>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</si>
  <si>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</si>
  <si>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</si>
  <si>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</si>
  <si>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</si>
  <si>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</si>
  <si>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</si>
  <si>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</si>
  <si>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</si>
  <si>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</si>
  <si>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</si>
  <si>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</si>
  <si>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</si>
  <si>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</si>
  <si>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</si>
  <si>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</si>
  <si>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</si>
  <si>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</si>
  <si>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</si>
  <si>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</si>
  <si>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</si>
  <si>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</si>
  <si>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</si>
  <si>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</si>
  <si>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</si>
  <si>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</si>
  <si>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</si>
  <si>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</si>
  <si>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</si>
  <si>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</si>
  <si>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</si>
  <si>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</si>
  <si>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</si>
  <si>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</si>
  <si>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</si>
  <si>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</si>
  <si>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</si>
  <si>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</si>
  <si>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</si>
  <si>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</si>
  <si>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</si>
  <si>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</si>
  <si>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</si>
  <si>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</si>
  <si>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</si>
  <si>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</si>
  <si>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</si>
  <si>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</si>
  <si>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</si>
  <si>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</si>
  <si>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</si>
  <si>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</si>
  <si>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</si>
  <si>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</si>
  <si>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</si>
  <si>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</si>
  <si>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</si>
  <si>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</si>
  <si>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</si>
  <si>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</si>
  <si>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</si>
  <si>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</si>
  <si>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</si>
  <si>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</si>
  <si>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</si>
  <si>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</si>
  <si>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</si>
  <si>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</si>
  <si>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</si>
  <si>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</si>
  <si>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</si>
  <si>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</si>
  <si>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</si>
  <si>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</si>
  <si>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</si>
  <si>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</si>
  <si>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</si>
  <si>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</si>
  <si>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</si>
  <si>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</si>
  <si>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</si>
  <si>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</si>
  <si>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</si>
  <si>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</si>
  <si>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</si>
  <si>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</si>
  <si>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</si>
  <si>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</si>
  <si>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</si>
  <si>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</si>
  <si>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</si>
  <si>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</si>
  <si>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</si>
  <si>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</si>
  <si>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</si>
  <si>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</si>
  <si>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</si>
  <si>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</si>
  <si>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</si>
  <si>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</si>
  <si>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</si>
  <si>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</si>
  <si>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</si>
  <si>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</si>
  <si>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</si>
  <si>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</si>
  <si>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</si>
  <si>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</si>
  <si>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</si>
  <si>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</si>
  <si>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</si>
  <si>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</si>
  <si>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</si>
  <si>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</si>
  <si>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</si>
  <si>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</si>
  <si>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</si>
  <si>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</si>
  <si>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</si>
  <si>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</si>
  <si>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</si>
  <si>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</si>
  <si>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</si>
  <si>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</si>
  <si>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</si>
  <si>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</si>
  <si>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</si>
  <si>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</si>
  <si>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</si>
  <si>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</si>
  <si>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</si>
  <si>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</si>
  <si>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</si>
  <si>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</si>
  <si>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</si>
  <si>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</si>
  <si>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</si>
  <si>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</si>
  <si>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</si>
  <si>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</si>
  <si>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</si>
  <si>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</si>
  <si>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</si>
  <si>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</si>
  <si>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</si>
  <si>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</si>
  <si>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</si>
  <si>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</si>
  <si>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</si>
  <si>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</si>
  <si>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</si>
  <si>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</si>
  <si>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</si>
  <si>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</si>
  <si>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</si>
  <si>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</si>
  <si>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</si>
  <si>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</si>
  <si>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</si>
  <si>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</si>
  <si>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</si>
  <si>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</si>
  <si>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</si>
  <si>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</si>
  <si>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</si>
  <si>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</si>
  <si>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</si>
  <si>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</si>
  <si>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</si>
  <si>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</si>
  <si>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</si>
  <si>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</si>
  <si>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</si>
  <si>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</si>
  <si>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</si>
  <si>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</si>
  <si>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</si>
  <si>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</si>
  <si>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</si>
  <si>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</si>
  <si>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</si>
  <si>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</si>
  <si>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</si>
  <si>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</si>
  <si>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</si>
  <si>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</si>
  <si>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</si>
  <si>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</si>
  <si>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</si>
  <si>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</si>
  <si>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</si>
  <si>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</si>
  <si>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</si>
  <si>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</si>
  <si>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</si>
  <si>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</si>
  <si>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</si>
  <si>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</si>
  <si>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</si>
  <si>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</si>
  <si>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</si>
  <si>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</si>
  <si>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</si>
  <si>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</si>
  <si>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</si>
  <si>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</si>
  <si>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</si>
  <si>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</si>
  <si>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</si>
  <si>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</si>
  <si>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</si>
  <si>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</si>
  <si>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</si>
  <si>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</si>
  <si>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</si>
  <si>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</si>
  <si>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</si>
  <si>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</si>
  <si>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</si>
  <si>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</si>
  <si>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</si>
  <si>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</si>
  <si>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</si>
  <si>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</si>
  <si>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</si>
  <si>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</si>
  <si>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</si>
  <si>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</si>
  <si>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</si>
  <si>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</si>
  <si>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</si>
  <si>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</si>
  <si>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</si>
  <si>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</si>
  <si>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</si>
  <si>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</si>
  <si>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</si>
  <si>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</si>
  <si>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</si>
  <si>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</si>
  <si>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</si>
  <si>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</si>
  <si>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</si>
  <si>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</si>
  <si>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</si>
  <si>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</si>
  <si>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</si>
  <si>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</si>
  <si>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</si>
  <si>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</si>
  <si>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</si>
  <si>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</si>
  <si>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</si>
  <si>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</si>
  <si>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</si>
  <si>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</si>
  <si>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</si>
  <si>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</si>
  <si>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</si>
  <si>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</si>
  <si>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</si>
  <si>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</si>
  <si>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</si>
  <si>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</si>
  <si>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</si>
  <si>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</si>
  <si>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</si>
  <si>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</si>
  <si>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</si>
  <si>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</si>
  <si>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</si>
  <si>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</si>
  <si>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</si>
  <si>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</si>
  <si>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</si>
  <si>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</si>
  <si>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</si>
  <si>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</si>
  <si>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</si>
  <si>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</si>
  <si>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</si>
  <si>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</si>
  <si>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</si>
  <si>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</si>
  <si>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</si>
  <si>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</si>
  <si>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</si>
  <si>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</si>
  <si>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</si>
  <si>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</si>
  <si>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</si>
  <si>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</si>
  <si>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</si>
  <si>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</si>
  <si>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</si>
  <si>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</si>
  <si>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</si>
  <si>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</si>
  <si>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</si>
  <si>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</si>
  <si>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</si>
  <si>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</si>
  <si>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</si>
  <si>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</si>
  <si>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</si>
  <si>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</si>
  <si>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</si>
  <si>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</si>
  <si>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</si>
  <si>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</si>
  <si>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</si>
  <si>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</si>
  <si>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</si>
  <si>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</si>
  <si>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</si>
  <si>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</si>
  <si>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</si>
  <si>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</si>
  <si>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</si>
  <si>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</si>
  <si>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</si>
  <si>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</si>
  <si>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</si>
  <si>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</si>
  <si>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</si>
  <si>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</si>
  <si>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</si>
  <si>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</si>
  <si>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</si>
  <si>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</si>
  <si>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</si>
  <si>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</si>
  <si>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</si>
  <si>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</si>
  <si>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</si>
  <si>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</si>
  <si>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</si>
  <si>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</si>
  <si>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</si>
  <si>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</si>
  <si>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</si>
  <si>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</si>
  <si>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</si>
  <si>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</si>
  <si>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</si>
  <si>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</si>
  <si>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</si>
  <si>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</si>
  <si>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</si>
  <si>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</si>
  <si>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</si>
  <si>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</si>
  <si>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</si>
  <si>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</si>
  <si>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</si>
  <si>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</si>
  <si>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</si>
  <si>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</si>
  <si>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</si>
  <si>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</si>
  <si>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</si>
  <si>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</si>
  <si>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</si>
  <si>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</si>
  <si>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</si>
  <si>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</si>
  <si>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</si>
  <si>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</si>
  <si>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</si>
  <si>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</si>
  <si>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</si>
  <si>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</si>
  <si>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</si>
  <si>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</si>
  <si>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</si>
  <si>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</si>
  <si>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</si>
  <si>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</si>
  <si>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</si>
  <si>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</si>
  <si>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</si>
  <si>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</si>
  <si>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</si>
  <si>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</si>
  <si>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</si>
  <si>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</si>
  <si>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</si>
  <si>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</si>
  <si>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</si>
  <si>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</si>
  <si>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</si>
  <si>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</si>
  <si>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</si>
  <si>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</si>
  <si>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</si>
  <si>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</si>
  <si>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</si>
  <si>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</si>
  <si>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</si>
  <si>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</si>
  <si>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</si>
  <si>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</si>
  <si>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</si>
  <si>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</si>
  <si>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</si>
  <si>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</si>
  <si>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</si>
  <si>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</si>
  <si>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</si>
  <si>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</si>
  <si>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</si>
  <si>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</si>
  <si>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</si>
  <si>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</si>
  <si>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</si>
  <si>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</si>
  <si>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</si>
  <si>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</si>
  <si>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</si>
  <si>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</si>
  <si>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</si>
  <si>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</si>
  <si>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</si>
  <si>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</si>
  <si>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</si>
  <si>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</si>
  <si>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</si>
  <si>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</si>
  <si>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</si>
  <si>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</si>
  <si>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</si>
  <si>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</si>
  <si>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</si>
  <si>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</si>
  <si>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</si>
  <si>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</si>
  <si>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</si>
  <si>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</si>
  <si>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</si>
  <si>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</si>
  <si>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</si>
  <si>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</si>
  <si>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</si>
  <si>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</si>
  <si>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</si>
  <si>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</si>
  <si>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</si>
  <si>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</si>
  <si>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</si>
  <si>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</si>
  <si>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</si>
  <si>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</si>
  <si>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</si>
  <si>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</si>
  <si>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</si>
  <si>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</si>
  <si>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</si>
  <si>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</si>
  <si>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</si>
  <si>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</si>
  <si>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</si>
  <si>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</si>
  <si>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</si>
  <si>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</si>
  <si>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</si>
  <si>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</si>
  <si>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</si>
  <si>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</si>
  <si>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</si>
  <si>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</si>
  <si>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</si>
  <si>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</si>
  <si>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</si>
  <si>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</si>
  <si>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</si>
  <si>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</si>
  <si>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</si>
  <si>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</si>
  <si>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</si>
  <si>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</si>
  <si>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</si>
  <si>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</si>
  <si>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</si>
  <si>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</si>
  <si>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</si>
  <si>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</si>
  <si>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</si>
  <si>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</si>
  <si>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</si>
  <si>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</si>
  <si>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</si>
  <si>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</si>
  <si>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</si>
  <si>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</si>
  <si>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</si>
  <si>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</si>
  <si>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</si>
  <si>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</si>
  <si>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</si>
  <si>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</si>
  <si>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</si>
  <si>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</si>
  <si>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</si>
  <si>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</si>
  <si>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</si>
  <si>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</si>
  <si>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</si>
  <si>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</si>
  <si>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</si>
  <si>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</si>
  <si>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</si>
  <si>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</si>
  <si>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</si>
  <si>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</si>
  <si>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</si>
  <si>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</si>
  <si>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</si>
  <si>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</si>
  <si>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</si>
  <si>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</si>
  <si>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</si>
  <si>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</si>
  <si>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</si>
  <si>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</si>
  <si>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</si>
  <si>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</si>
  <si>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</si>
  <si>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</si>
  <si>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</si>
  <si>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</si>
  <si>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</si>
  <si>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</si>
  <si>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</si>
  <si>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</si>
  <si>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</si>
  <si>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</si>
  <si>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</si>
  <si>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</si>
  <si>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</si>
  <si>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</si>
  <si>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</si>
  <si>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</si>
  <si>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</si>
  <si>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</si>
  <si>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</si>
  <si>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</si>
  <si>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</si>
  <si>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</si>
  <si>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</si>
  <si>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</si>
  <si>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</si>
  <si>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</si>
  <si>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</si>
  <si>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</si>
  <si>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</si>
  <si>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</si>
  <si>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</si>
  <si>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</si>
  <si>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</si>
  <si>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</si>
  <si>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</si>
  <si>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</si>
  <si>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</si>
  <si>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</si>
  <si>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</si>
  <si>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</si>
  <si>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</si>
  <si>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</si>
  <si>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</si>
  <si>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</si>
  <si>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</si>
  <si>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</si>
  <si>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</si>
  <si>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</si>
  <si>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</si>
  <si>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</si>
  <si>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</si>
  <si>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</si>
  <si>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</si>
  <si>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</si>
  <si>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</si>
  <si>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</si>
  <si>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</si>
  <si>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</si>
  <si>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</si>
  <si>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</si>
  <si>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</si>
  <si>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</si>
  <si>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</si>
  <si>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</si>
  <si>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</si>
  <si>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</si>
  <si>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</si>
  <si>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</si>
  <si>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</si>
  <si>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</si>
  <si>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</si>
  <si>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</si>
  <si>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</si>
  <si>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</si>
  <si>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</si>
  <si>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</si>
  <si>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</si>
  <si>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</si>
  <si>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</si>
  <si>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</si>
  <si>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</si>
  <si>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</si>
  <si>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</si>
  <si>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</si>
  <si>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</si>
  <si>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</si>
  <si>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</si>
  <si>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</si>
  <si>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</si>
  <si>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</si>
  <si>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</si>
  <si>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</si>
  <si>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</si>
  <si>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</si>
  <si>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</si>
  <si>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</si>
  <si>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</si>
  <si>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</si>
  <si>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</si>
  <si>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</si>
  <si>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</si>
  <si>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</si>
  <si>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</si>
  <si>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</si>
  <si>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</si>
  <si>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</si>
  <si>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</si>
  <si>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</si>
  <si>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</si>
  <si>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</si>
  <si>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</si>
  <si>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</si>
  <si>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</si>
  <si>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</si>
  <si>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</si>
  <si>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</si>
  <si>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</si>
  <si>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</si>
  <si>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</si>
  <si>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</si>
  <si>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</si>
  <si>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</si>
  <si>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</si>
  <si>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</si>
  <si>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</si>
  <si>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</si>
  <si>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</si>
  <si>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</si>
  <si>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</si>
  <si>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</si>
  <si>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</si>
  <si>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</si>
  <si>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</si>
  <si>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</si>
  <si>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</si>
  <si>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</si>
  <si>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</si>
  <si>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</si>
  <si>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</si>
  <si>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</si>
  <si>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</si>
  <si>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</si>
  <si>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</si>
  <si>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</si>
  <si>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</si>
  <si>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</si>
  <si>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</si>
  <si>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</si>
  <si>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</si>
  <si>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</si>
  <si>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</si>
  <si>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</si>
  <si>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</si>
  <si>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</si>
  <si>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</si>
  <si>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</si>
  <si>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</si>
  <si>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</si>
  <si>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</si>
  <si>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</si>
  <si>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</si>
  <si>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</si>
  <si>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</si>
  <si>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</si>
  <si>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</si>
  <si>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</si>
  <si>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</si>
  <si>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</si>
  <si>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</si>
  <si>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</si>
  <si>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</si>
  <si>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</si>
  <si>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</si>
  <si>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</si>
  <si>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</si>
  <si>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</si>
  <si>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</si>
  <si>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</si>
  <si>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</si>
  <si>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</si>
  <si>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</si>
  <si>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</si>
  <si>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</si>
  <si>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</si>
  <si>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</si>
  <si>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</si>
  <si>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</si>
  <si>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</si>
  <si>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</si>
  <si>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</si>
  <si>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</si>
  <si>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</si>
  <si>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</si>
  <si>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</si>
  <si>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</si>
  <si>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</si>
  <si>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</si>
  <si>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</si>
  <si>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</si>
  <si>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</si>
  <si>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</si>
  <si>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</si>
  <si>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</si>
  <si>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</si>
  <si>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</si>
  <si>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</si>
  <si>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</si>
  <si>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</si>
  <si>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</si>
  <si>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</si>
  <si>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</si>
  <si>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</si>
  <si>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</si>
  <si>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</si>
  <si>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</si>
  <si>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</si>
  <si>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</si>
  <si>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</si>
  <si>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</si>
  <si>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</si>
  <si>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</si>
  <si>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</si>
  <si>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</si>
  <si>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</si>
  <si>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</si>
  <si>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</si>
  <si>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</si>
  <si>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</si>
  <si>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</si>
  <si>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</si>
  <si>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</si>
  <si>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</si>
  <si>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</si>
  <si>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</si>
  <si>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</si>
  <si>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</si>
  <si>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</si>
  <si>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</si>
  <si>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</si>
  <si>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</si>
  <si>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</si>
  <si>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</si>
  <si>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</si>
  <si>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</si>
  <si>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</si>
  <si>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</si>
  <si>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</si>
  <si>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</si>
  <si>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</si>
  <si>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</si>
  <si>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</si>
  <si>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</si>
  <si>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</si>
  <si>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</si>
  <si>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</si>
  <si>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</si>
  <si>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</si>
  <si>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</si>
  <si>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</si>
  <si>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</si>
  <si>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</si>
  <si>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</si>
  <si>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</si>
  <si>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</si>
  <si>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</si>
  <si>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</si>
  <si>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</si>
  <si>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</si>
  <si>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</si>
  <si>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</si>
  <si>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</si>
  <si>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</si>
  <si>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</si>
  <si>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</si>
  <si>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</si>
  <si>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</si>
  <si>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</si>
  <si>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</si>
  <si>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</si>
  <si>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</si>
  <si>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</si>
  <si>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</si>
  <si>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</si>
  <si>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</si>
  <si>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</si>
  <si>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</si>
  <si>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</si>
  <si>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</si>
  <si>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</si>
  <si>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</si>
  <si>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</si>
  <si>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</si>
  <si>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</si>
  <si>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</si>
  <si>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</si>
  <si>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</si>
  <si>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</si>
  <si>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</si>
  <si>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</si>
  <si>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</si>
  <si>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</si>
  <si>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</si>
  <si>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</si>
  <si>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</si>
  <si>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</si>
  <si>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</si>
  <si>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</si>
  <si>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</si>
  <si>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</si>
  <si>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</si>
  <si>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</si>
  <si>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</si>
  <si>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</si>
  <si>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</si>
  <si>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</si>
  <si>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</si>
  <si>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</si>
  <si>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</si>
  <si>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</si>
  <si>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</si>
  <si>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</si>
  <si>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</si>
  <si>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</si>
  <si>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</si>
  <si>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</si>
  <si>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</si>
  <si>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</si>
  <si>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</si>
  <si>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</si>
  <si>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</si>
  <si>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</si>
  <si>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</si>
  <si>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</si>
  <si>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</si>
  <si>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</si>
  <si>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</si>
  <si>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</si>
  <si>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</si>
  <si>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</si>
  <si>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</si>
  <si>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</si>
  <si>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</si>
  <si>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</si>
  <si>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</si>
  <si>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</si>
  <si>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</si>
  <si>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</si>
  <si>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</si>
  <si>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</si>
  <si>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</si>
  <si>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</si>
  <si>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</si>
  <si>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</si>
  <si>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</si>
  <si>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</si>
  <si>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</si>
  <si>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</si>
  <si>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</si>
  <si>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</si>
  <si>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</si>
  <si>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</si>
  <si>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</si>
  <si>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</si>
  <si>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</si>
  <si>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</si>
  <si>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</si>
  <si>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</si>
  <si>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</si>
  <si>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</si>
  <si>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</si>
  <si>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</si>
  <si>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</si>
  <si>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</si>
  <si>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</si>
  <si>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</si>
  <si>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</si>
  <si>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</si>
  <si>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</si>
  <si>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</si>
  <si>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</si>
  <si>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</si>
  <si>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</si>
  <si>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</si>
  <si>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</si>
  <si>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</si>
  <si>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</si>
  <si>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</si>
  <si>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</si>
  <si>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</si>
  <si>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</si>
  <si>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</si>
  <si>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</si>
  <si>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</si>
  <si>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</si>
  <si>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</si>
  <si>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</si>
  <si>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</si>
  <si>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</si>
  <si>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</si>
  <si>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</si>
  <si>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</si>
  <si>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</si>
  <si>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</si>
  <si>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</si>
  <si>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</si>
  <si>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</si>
  <si>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</si>
  <si>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</si>
  <si>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</si>
  <si>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</si>
  <si>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</si>
  <si>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</si>
  <si>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</si>
  <si>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</si>
  <si>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</si>
  <si>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</si>
  <si>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</si>
  <si>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</si>
  <si>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</si>
  <si>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</si>
  <si>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</si>
  <si>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</si>
  <si>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</si>
  <si>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</si>
  <si>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</si>
  <si>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</si>
  <si>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</si>
  <si>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</si>
  <si>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</si>
  <si>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</si>
  <si>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</si>
  <si>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</si>
  <si>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</si>
  <si>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</si>
  <si>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</si>
  <si>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</si>
  <si>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</si>
  <si>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</si>
  <si>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</si>
  <si>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</si>
  <si>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</si>
  <si>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</si>
  <si>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</si>
  <si>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</si>
  <si>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</si>
  <si>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</si>
  <si>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</si>
  <si>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</si>
  <si>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</si>
  <si>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</si>
  <si>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</si>
  <si>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</si>
  <si>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</si>
  <si>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</si>
  <si>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</si>
  <si>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</si>
  <si>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</si>
  <si>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</si>
  <si>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</si>
  <si>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</si>
  <si>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</si>
  <si>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</si>
  <si>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</si>
  <si>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</si>
  <si>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</si>
  <si>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</si>
  <si>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</si>
  <si>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</si>
  <si>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</si>
  <si>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</si>
  <si>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</si>
  <si>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</si>
  <si>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</si>
  <si>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</si>
  <si>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</si>
  <si>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</si>
  <si>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</si>
  <si>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</si>
  <si>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</si>
  <si>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</si>
  <si>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</si>
  <si>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</si>
  <si>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</si>
  <si>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</si>
  <si>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</si>
  <si>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</si>
  <si>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</si>
  <si>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</si>
  <si>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</si>
  <si>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</si>
  <si>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</si>
  <si>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</si>
  <si>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</si>
  <si>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</si>
  <si>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</si>
  <si>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</si>
  <si>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</si>
  <si>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</si>
  <si>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</si>
  <si>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</si>
  <si>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</si>
  <si>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</si>
  <si>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</si>
  <si>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</si>
  <si>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</si>
  <si>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</si>
  <si>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</si>
  <si>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</si>
  <si>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</si>
  <si>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</si>
  <si>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</si>
  <si>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</si>
  <si>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</si>
  <si>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</si>
  <si>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</si>
  <si>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</si>
  <si>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</si>
  <si>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</si>
  <si>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</si>
  <si>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</si>
  <si>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</si>
  <si>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</si>
  <si>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</si>
  <si>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</si>
  <si>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</si>
  <si>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</si>
  <si>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</si>
  <si>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</si>
  <si>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</si>
  <si>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</si>
  <si>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</si>
  <si>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</si>
  <si>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</si>
  <si>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</si>
  <si>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</si>
  <si>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</si>
  <si>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</si>
  <si>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</si>
  <si>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</si>
  <si>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</si>
  <si>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</si>
  <si>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</si>
  <si>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</si>
  <si>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</si>
  <si>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</si>
  <si>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</si>
  <si>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</si>
  <si>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</si>
  <si>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</si>
  <si>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</si>
  <si>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</si>
  <si>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</si>
  <si>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</si>
  <si>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</si>
  <si>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</si>
  <si>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</si>
  <si>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</si>
  <si>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</si>
  <si>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</si>
  <si>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</si>
  <si>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</si>
  <si>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</si>
  <si>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</si>
  <si>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</si>
  <si>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</si>
  <si>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</si>
  <si>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</si>
  <si>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</si>
  <si>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</si>
  <si>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</si>
  <si>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</si>
  <si>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</si>
  <si>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</si>
  <si>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</si>
  <si>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</si>
  <si>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</si>
  <si>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</si>
  <si>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</si>
  <si>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</si>
  <si>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</si>
  <si>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</si>
  <si>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</si>
  <si>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</si>
  <si>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</si>
  <si>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</si>
  <si>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</si>
  <si>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</si>
  <si>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</si>
  <si>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</si>
  <si>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</si>
  <si>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</si>
  <si>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</si>
  <si>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</si>
  <si>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</si>
  <si>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</si>
  <si>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</si>
  <si>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</si>
  <si>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</si>
  <si>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</si>
  <si>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</si>
  <si>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</si>
  <si>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</si>
  <si>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</si>
  <si>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</si>
  <si>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</si>
  <si>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</si>
  <si>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</si>
  <si>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</si>
  <si>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</si>
  <si>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</si>
  <si>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</si>
  <si>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</si>
  <si>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</si>
  <si>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</si>
  <si>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</si>
  <si>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</si>
  <si>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</si>
  <si>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</si>
  <si>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</si>
  <si>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</si>
  <si>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</si>
  <si>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</si>
  <si>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</si>
  <si>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</si>
  <si>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</si>
  <si>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</si>
  <si>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</si>
  <si>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</si>
  <si>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</si>
  <si>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</si>
  <si>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</si>
  <si>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</si>
  <si>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</si>
  <si>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</si>
  <si>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</si>
  <si>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</si>
  <si>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</si>
  <si>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</si>
  <si>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</si>
  <si>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</si>
  <si>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</si>
  <si>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</si>
  <si>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</si>
  <si>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</si>
  <si>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</si>
  <si>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</si>
  <si>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</si>
  <si>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</si>
  <si>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</si>
  <si>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</si>
  <si>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</si>
  <si>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</si>
  <si>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</si>
  <si>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</si>
  <si>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</si>
  <si>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</si>
  <si>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</si>
  <si>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</si>
  <si>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</si>
  <si>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</si>
  <si>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</si>
  <si>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</si>
  <si>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</si>
  <si>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</si>
  <si>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</si>
  <si>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</si>
  <si>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</si>
  <si>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</si>
  <si>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</si>
  <si>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</si>
  <si>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</si>
  <si>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</si>
  <si>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</si>
  <si>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</si>
  <si>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</si>
  <si>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</si>
  <si>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</si>
  <si>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</si>
  <si>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</si>
  <si>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</si>
  <si>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</si>
  <si>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</si>
  <si>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</si>
  <si>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</si>
  <si>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</si>
  <si>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</si>
  <si>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</si>
  <si>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</si>
  <si>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</si>
  <si>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</si>
  <si>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</si>
  <si>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</si>
  <si>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</si>
  <si>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</si>
  <si>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</si>
  <si>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</si>
  <si>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</si>
  <si>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</si>
  <si>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</si>
  <si>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</si>
  <si>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</si>
  <si>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</si>
  <si>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</si>
  <si>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</si>
  <si>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</si>
  <si>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</si>
  <si>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</si>
  <si>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</si>
  <si>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</si>
  <si>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</si>
  <si>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</si>
  <si>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</si>
  <si>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</si>
  <si>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</si>
  <si>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</si>
  <si>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</si>
  <si>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</si>
  <si>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</si>
  <si>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</si>
  <si>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</si>
  <si>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</si>
  <si>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</si>
  <si>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</si>
  <si>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</si>
  <si>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</si>
  <si>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</si>
  <si>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</si>
  <si>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</si>
  <si>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</si>
  <si>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</si>
  <si>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</si>
  <si>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</si>
  <si>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</si>
  <si>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</si>
  <si>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</si>
  <si>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</si>
  <si>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</si>
  <si>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</si>
  <si>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</si>
  <si>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</si>
  <si>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</si>
  <si>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</si>
  <si>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</si>
  <si>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</si>
  <si>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</si>
  <si>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</si>
  <si>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</si>
  <si>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</si>
  <si>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</si>
  <si>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</si>
  <si>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</si>
  <si>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</si>
  <si>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</si>
  <si>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</si>
  <si>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</si>
  <si>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</si>
  <si>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</si>
  <si>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</si>
  <si>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</si>
  <si>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</si>
  <si>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</si>
  <si>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</si>
  <si>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</si>
  <si>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</si>
  <si>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</si>
  <si>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</si>
  <si>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</si>
  <si>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</si>
  <si>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</si>
  <si>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</si>
  <si>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</si>
  <si>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</si>
  <si>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</si>
  <si>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</si>
  <si>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</si>
  <si>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</si>
  <si>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</si>
  <si>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</si>
  <si>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</si>
  <si>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</si>
  <si>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</si>
  <si>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</si>
  <si>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</si>
  <si>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</si>
  <si>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</si>
  <si>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</si>
  <si>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</si>
  <si>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</si>
  <si>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</si>
  <si>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</si>
  <si>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</si>
  <si>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</si>
  <si>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</si>
  <si>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</si>
  <si>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</si>
  <si>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</si>
  <si>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</si>
  <si>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</si>
  <si>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</si>
  <si>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</si>
  <si>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</si>
  <si>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</si>
  <si>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</si>
  <si>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</si>
  <si>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</si>
  <si>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</si>
  <si>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</si>
  <si>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</si>
  <si>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</si>
  <si>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</si>
  <si>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</si>
  <si>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</si>
  <si>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</si>
  <si>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</si>
  <si>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</si>
  <si>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</si>
  <si>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</si>
  <si>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</si>
  <si>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</si>
  <si>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</si>
  <si>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</si>
  <si>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</si>
  <si>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</si>
  <si>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</si>
  <si>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</si>
  <si>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</si>
  <si>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</si>
  <si>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</si>
  <si>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</si>
  <si>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</si>
  <si>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</si>
  <si>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</si>
  <si>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</si>
  <si>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</si>
  <si>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</si>
  <si>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</si>
  <si>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</si>
  <si>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</si>
  <si>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</si>
  <si>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</si>
  <si>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</si>
  <si>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</si>
  <si>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</si>
  <si>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</si>
  <si>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</si>
  <si>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</si>
  <si>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</si>
  <si>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</si>
  <si>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</si>
  <si>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</si>
  <si>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</si>
  <si>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</si>
  <si>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</si>
  <si>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</si>
  <si>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</si>
  <si>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</si>
  <si>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</si>
  <si>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</si>
  <si>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</si>
  <si>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</si>
  <si>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</si>
  <si>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</si>
  <si>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</si>
  <si>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</si>
  <si>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</si>
  <si>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</si>
  <si>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</si>
  <si>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</si>
  <si>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</si>
  <si>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</si>
  <si>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</si>
  <si>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</si>
  <si>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</si>
  <si>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</si>
  <si>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</si>
  <si>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</si>
  <si>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</si>
  <si>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</si>
  <si>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</si>
  <si>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</si>
  <si>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</si>
  <si>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</si>
  <si>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</si>
  <si>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</si>
  <si>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</si>
  <si>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</si>
  <si>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</si>
  <si>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</si>
  <si>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</si>
  <si>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</si>
  <si>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</si>
  <si>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</si>
  <si>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</si>
  <si>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</si>
  <si>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</si>
  <si>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</si>
  <si>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</si>
  <si>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</si>
  <si>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</si>
  <si>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</si>
  <si>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</si>
  <si>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</si>
  <si>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</si>
  <si>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</si>
  <si>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</si>
  <si>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</si>
  <si>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</si>
  <si>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</si>
  <si>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</si>
  <si>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</si>
  <si>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</si>
  <si>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</si>
  <si>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</si>
  <si>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</si>
  <si>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</si>
  <si>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</si>
  <si>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</si>
  <si>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</si>
  <si>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</si>
  <si>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</si>
  <si>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</si>
  <si>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</si>
  <si>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</si>
  <si>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</si>
  <si>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</si>
  <si>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</si>
  <si>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</si>
  <si>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</si>
  <si>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</si>
  <si>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</si>
  <si>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</si>
  <si>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</si>
  <si>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</si>
  <si>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</si>
  <si>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</si>
  <si>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</si>
  <si>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</si>
  <si>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</si>
  <si>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</si>
  <si>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</si>
  <si>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</si>
  <si>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</si>
  <si>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</si>
  <si>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</si>
  <si>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</si>
  <si>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</si>
  <si>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</si>
  <si>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</si>
  <si>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</si>
  <si>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</si>
  <si>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</si>
  <si>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</si>
  <si>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</si>
  <si>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</si>
  <si>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</si>
  <si>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</si>
  <si>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</si>
  <si>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</si>
  <si>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</si>
  <si>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</si>
  <si>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</si>
  <si>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</si>
  <si>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</si>
  <si>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</si>
  <si>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</si>
  <si>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</si>
  <si>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</si>
  <si>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</si>
  <si>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</si>
  <si>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</si>
  <si>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</si>
  <si>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</si>
  <si>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</si>
  <si>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</si>
  <si>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</si>
  <si>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</si>
  <si>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</si>
  <si>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</si>
  <si>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</si>
  <si>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</si>
  <si>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</si>
  <si>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</si>
  <si>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</si>
  <si>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</si>
  <si>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</si>
  <si>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</si>
  <si>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</si>
  <si>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</si>
  <si>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</si>
  <si>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</si>
  <si>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</si>
  <si>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</si>
  <si>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</si>
  <si>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</si>
  <si>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</si>
  <si>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</si>
  <si>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</si>
  <si>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</si>
  <si>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</si>
  <si>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</si>
  <si>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</si>
  <si>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</si>
  <si>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</si>
  <si>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</si>
  <si>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</si>
  <si>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</si>
  <si>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</si>
  <si>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</si>
  <si>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</si>
  <si>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</si>
  <si>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</si>
  <si>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</si>
  <si>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</si>
  <si>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</si>
  <si>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</si>
  <si>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</si>
  <si>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</si>
  <si>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</si>
  <si>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</si>
  <si>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</si>
  <si>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</si>
  <si>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</si>
  <si>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</si>
  <si>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</si>
  <si>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</si>
  <si>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</si>
  <si>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</si>
  <si>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</si>
  <si>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</si>
  <si>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</si>
  <si>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</si>
  <si>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</si>
  <si>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</si>
  <si>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</si>
  <si>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</si>
  <si>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</si>
  <si>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</si>
  <si>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</si>
  <si>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</si>
  <si>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</si>
  <si>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</si>
  <si>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</si>
  <si>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</si>
  <si>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</si>
  <si>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</si>
  <si>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</si>
  <si>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</si>
  <si>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</si>
  <si>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</si>
  <si>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</si>
  <si>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</si>
  <si>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</si>
  <si>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</si>
  <si>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</si>
  <si>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</si>
  <si>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</si>
  <si>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</si>
  <si>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</si>
  <si>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</si>
  <si>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</si>
  <si>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</si>
  <si>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</si>
  <si>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</si>
  <si>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</si>
  <si>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</si>
  <si>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</si>
  <si>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</si>
  <si>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</si>
  <si>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</si>
  <si>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</si>
  <si>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</si>
  <si>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</si>
  <si>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</si>
  <si>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</si>
  <si>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</si>
  <si>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</si>
  <si>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</si>
  <si>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</si>
  <si>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</si>
  <si>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</si>
  <si>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</si>
  <si>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</si>
  <si>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</si>
  <si>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</si>
  <si>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</si>
  <si>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</si>
  <si>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</si>
  <si>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</si>
  <si>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</si>
  <si>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</si>
  <si>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</si>
  <si>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</si>
  <si>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</si>
  <si>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</si>
  <si>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</si>
  <si>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</si>
  <si>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</si>
  <si>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</si>
  <si>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</si>
  <si>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</si>
  <si>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</si>
  <si>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</si>
  <si>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</si>
  <si>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</si>
  <si>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</si>
  <si>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</si>
  <si>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</si>
  <si>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</si>
  <si>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</si>
  <si>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</si>
  <si>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</si>
  <si>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</si>
  <si>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</si>
  <si>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</si>
  <si>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</si>
  <si>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</si>
  <si>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</si>
  <si>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</si>
  <si>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</si>
  <si>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</si>
  <si>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</si>
  <si>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</si>
  <si>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</si>
  <si>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</si>
  <si>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</si>
  <si>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</si>
  <si>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</si>
  <si>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</si>
  <si>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</si>
  <si>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</si>
  <si>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</si>
  <si>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</si>
  <si>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</si>
  <si>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</si>
  <si>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</si>
  <si>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</si>
  <si>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</si>
  <si>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</si>
  <si>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</si>
  <si>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</si>
  <si>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</si>
  <si>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</si>
  <si>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</si>
  <si>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</si>
  <si>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</si>
  <si>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</si>
  <si>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</si>
  <si>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</si>
  <si>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</si>
  <si>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</si>
  <si>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</si>
  <si>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</si>
  <si>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</si>
  <si>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</si>
  <si>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</si>
  <si>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</si>
  <si>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</si>
  <si>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</si>
  <si>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</si>
  <si>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</si>
  <si>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</si>
  <si>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</si>
  <si>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</si>
  <si>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</si>
  <si>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</si>
  <si>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</si>
  <si>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</si>
  <si>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</si>
  <si>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</si>
  <si>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</si>
  <si>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</si>
  <si>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</si>
  <si>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</si>
  <si>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</si>
  <si>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</si>
  <si>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</si>
  <si>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</si>
  <si>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</si>
  <si>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</si>
  <si>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</si>
  <si>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</si>
  <si>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</si>
  <si>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</si>
  <si>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</si>
  <si>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</si>
  <si>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</si>
  <si>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</si>
  <si>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</si>
  <si>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</si>
  <si>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</si>
  <si>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</si>
  <si>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</si>
  <si>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</si>
  <si>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</si>
  <si>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</si>
  <si>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</si>
  <si>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</si>
  <si>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</si>
  <si>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</si>
  <si>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</si>
  <si>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</si>
  <si>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</si>
  <si>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</si>
  <si>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</si>
  <si>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</si>
  <si>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</si>
  <si>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</si>
  <si>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</si>
  <si>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</si>
  <si>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</si>
  <si>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</si>
  <si>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</si>
  <si>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</si>
  <si>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</si>
  <si>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</si>
  <si>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</si>
  <si>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</si>
  <si>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</si>
  <si>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</si>
  <si>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</si>
  <si>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</si>
  <si>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</si>
  <si>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</si>
  <si>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</si>
  <si>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</si>
  <si>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</si>
  <si>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</si>
  <si>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</si>
  <si>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</si>
  <si>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</si>
  <si>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</si>
  <si>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</si>
  <si>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</si>
  <si>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</si>
  <si>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</si>
  <si>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</si>
  <si>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</si>
  <si>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</si>
  <si>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</si>
  <si>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</si>
  <si>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</si>
  <si>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</si>
  <si>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</si>
  <si>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</si>
  <si>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</si>
  <si>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</si>
  <si>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</si>
  <si>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</si>
  <si>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</si>
  <si>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</si>
  <si>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</si>
  <si>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</si>
  <si>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</si>
  <si>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</si>
  <si>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</si>
  <si>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</si>
  <si>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</si>
  <si>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</si>
  <si>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</si>
  <si>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</si>
  <si>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</si>
  <si>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</si>
  <si>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</si>
  <si>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</si>
  <si>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</si>
  <si>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</si>
  <si>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</si>
  <si>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</si>
  <si>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</si>
  <si>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</si>
  <si>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</si>
  <si>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</si>
  <si>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</si>
  <si>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</si>
  <si>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</si>
  <si>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</si>
  <si>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</si>
  <si>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</si>
  <si>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</si>
  <si>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</si>
  <si>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</si>
  <si>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</si>
  <si>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</si>
  <si>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</si>
  <si>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</si>
  <si>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</si>
  <si>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</si>
  <si>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</si>
  <si>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</si>
  <si>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</si>
  <si>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</si>
  <si>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</si>
  <si>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</si>
  <si>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</si>
  <si>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</si>
  <si>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</si>
  <si>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</si>
  <si>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</si>
  <si>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</si>
  <si>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</si>
  <si>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</si>
  <si>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</si>
  <si>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</si>
  <si>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</si>
  <si>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</si>
  <si>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</si>
  <si>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</si>
  <si>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</si>
  <si>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</si>
  <si>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</si>
  <si>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</si>
  <si>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</si>
  <si>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</si>
  <si>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</si>
  <si>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</si>
  <si>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</si>
  <si>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</si>
  <si>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</si>
  <si>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</si>
  <si>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</si>
  <si>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</si>
  <si>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</si>
  <si>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</si>
  <si>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</si>
  <si>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</si>
  <si>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</si>
  <si>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</si>
  <si>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</si>
  <si>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</si>
  <si>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</si>
  <si>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</si>
  <si>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</si>
  <si>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</si>
  <si>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</si>
  <si>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</si>
  <si>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</si>
  <si>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</si>
  <si>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</si>
  <si>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</si>
  <si>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</si>
  <si>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</si>
  <si>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</si>
  <si>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</si>
  <si>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</si>
  <si>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</si>
  <si>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</si>
  <si>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</si>
  <si>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</si>
  <si>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</si>
  <si>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</si>
  <si>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</si>
  <si>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</si>
  <si>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</si>
  <si>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</si>
  <si>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</si>
  <si>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</si>
  <si>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</si>
  <si>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</si>
  <si>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</si>
  <si>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</si>
  <si>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</si>
  <si>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</si>
  <si>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</si>
  <si>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</si>
  <si>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</si>
  <si>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</si>
  <si>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</si>
  <si>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</si>
  <si>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</si>
  <si>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</si>
  <si>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</si>
  <si>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</si>
  <si>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</si>
  <si>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</si>
  <si>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</si>
  <si>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</si>
  <si>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</si>
  <si>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</si>
  <si>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</si>
  <si>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</si>
  <si>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</si>
  <si>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</si>
  <si>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</si>
  <si>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</si>
  <si>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</si>
  <si>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</si>
  <si>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</si>
  <si>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</si>
  <si>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</si>
  <si>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</si>
  <si>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</si>
  <si>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</si>
  <si>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</si>
  <si>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</si>
  <si>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</si>
  <si>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</si>
  <si>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</si>
  <si>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</si>
  <si>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</si>
  <si>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</si>
  <si>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</si>
  <si>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</si>
  <si>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</si>
  <si>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</si>
  <si>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</si>
  <si>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</si>
  <si>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</si>
  <si>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</si>
  <si>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</si>
  <si>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</si>
  <si>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</si>
  <si>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</si>
  <si>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</si>
  <si>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</si>
  <si>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</si>
  <si>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</si>
  <si>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</si>
  <si>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</si>
  <si>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</si>
  <si>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</si>
  <si>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</si>
  <si>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</si>
  <si>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</si>
  <si>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</si>
  <si>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</si>
  <si>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</si>
  <si>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</si>
  <si>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</si>
  <si>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</si>
  <si>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</si>
  <si>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</si>
  <si>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</si>
  <si>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</si>
  <si>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</si>
  <si>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</si>
  <si>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</si>
  <si>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</si>
  <si>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</si>
  <si>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</si>
  <si>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</si>
  <si>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</si>
  <si>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</si>
  <si>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</si>
  <si>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</si>
  <si>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</si>
  <si>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</si>
  <si>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</si>
  <si>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</si>
  <si>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</si>
  <si>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</si>
  <si>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</si>
  <si>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</si>
  <si>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</si>
  <si>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</si>
  <si>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</si>
  <si>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</si>
  <si>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</si>
  <si>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</si>
  <si>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</si>
  <si>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</si>
  <si>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</si>
  <si>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</si>
  <si>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</si>
  <si>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</si>
  <si>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</si>
  <si>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</si>
  <si>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</si>
  <si>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</si>
  <si>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</si>
  <si>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</si>
  <si>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</si>
  <si>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</si>
  <si>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</si>
  <si>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</si>
  <si>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</si>
  <si>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</si>
  <si>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</si>
  <si>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</si>
  <si>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</si>
  <si>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</si>
  <si>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</si>
  <si>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</si>
  <si>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</si>
  <si>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</si>
  <si>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</si>
  <si>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</si>
  <si>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</si>
  <si>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</si>
  <si>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</si>
  <si>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</si>
  <si>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</si>
  <si>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</si>
  <si>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</si>
  <si>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</si>
  <si>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</si>
  <si>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</si>
  <si>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</si>
  <si>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</si>
  <si>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</si>
  <si>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</si>
  <si>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</si>
  <si>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</si>
  <si>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</si>
  <si>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</si>
  <si>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</si>
  <si>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</si>
  <si>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</si>
  <si>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</si>
  <si>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</si>
  <si>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</si>
  <si>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</si>
  <si>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</si>
  <si>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</si>
  <si>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</si>
  <si>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</si>
  <si>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</si>
  <si>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</si>
  <si>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</si>
  <si>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</si>
  <si>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</si>
  <si>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</si>
  <si>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</si>
  <si>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</si>
  <si>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</si>
  <si>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</si>
  <si>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</si>
  <si>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</si>
  <si>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</si>
  <si>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</si>
  <si>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</si>
  <si>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</si>
  <si>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</si>
  <si>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</si>
  <si>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</si>
  <si>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</si>
  <si>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</si>
  <si>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</si>
  <si>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</si>
  <si>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</si>
  <si>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</si>
  <si>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</si>
  <si>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</si>
  <si>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</si>
  <si>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</si>
  <si>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</si>
  <si>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</si>
  <si>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</si>
  <si>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</si>
  <si>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</si>
  <si>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</si>
  <si>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</si>
  <si>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</si>
  <si>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</si>
  <si>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</si>
  <si>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</si>
  <si>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</si>
  <si>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</si>
  <si>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</si>
  <si>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</si>
  <si>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</si>
  <si>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</si>
  <si>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</si>
  <si>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</si>
  <si>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</si>
  <si>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</si>
  <si>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</si>
  <si>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</si>
  <si>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</si>
  <si>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</si>
  <si>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</si>
  <si>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</si>
  <si>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</si>
  <si>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</si>
  <si>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</si>
  <si>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</si>
  <si>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</si>
  <si>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</si>
  <si>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</si>
  <si>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</si>
  <si>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</si>
  <si>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</si>
  <si>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</si>
  <si>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</si>
  <si>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</si>
  <si>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</si>
  <si>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</si>
  <si>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</si>
  <si>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</si>
  <si>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</si>
  <si>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</si>
  <si>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</si>
  <si>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</si>
  <si>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</si>
  <si>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</si>
  <si>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</si>
  <si>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</si>
  <si>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</si>
  <si>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</si>
  <si>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</si>
  <si>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</si>
  <si>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</si>
  <si>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</si>
  <si>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</si>
  <si>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</si>
  <si>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</si>
  <si>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</si>
  <si>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</si>
  <si>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</si>
  <si>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</si>
  <si>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</si>
  <si>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</si>
  <si>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</si>
  <si>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</si>
  <si>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</si>
  <si>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</si>
  <si>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</si>
  <si>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</si>
  <si>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</si>
  <si>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</si>
  <si>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</si>
  <si>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</si>
  <si>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</si>
  <si>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</si>
  <si>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</si>
  <si>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</si>
  <si>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</si>
  <si>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</si>
  <si>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</si>
  <si>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</si>
  <si>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</si>
  <si>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</si>
  <si>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</si>
  <si>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</si>
  <si>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</si>
  <si>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</si>
  <si>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</si>
  <si>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</si>
  <si>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</si>
  <si>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</si>
  <si>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</si>
  <si>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</si>
  <si>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</si>
  <si>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</si>
  <si>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</si>
  <si>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</si>
  <si>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</si>
  <si>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</si>
  <si>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</si>
  <si>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</si>
  <si>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</si>
  <si>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</si>
  <si>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</si>
  <si>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</si>
  <si>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</si>
  <si>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</si>
  <si>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</si>
  <si>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</si>
  <si>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</si>
  <si>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</si>
  <si>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</si>
  <si>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</si>
  <si>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</si>
  <si>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</si>
  <si>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</si>
  <si>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</si>
  <si>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</si>
  <si>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</si>
  <si>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</si>
  <si>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</si>
  <si>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</si>
  <si>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</si>
  <si>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</si>
  <si>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</si>
  <si>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</si>
  <si>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</si>
  <si>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</si>
  <si>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</si>
  <si>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</si>
  <si>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</si>
  <si>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</si>
  <si>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</si>
  <si>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</si>
  <si>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</si>
  <si>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</si>
  <si>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</si>
  <si>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</si>
  <si>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</si>
  <si>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</si>
  <si>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</si>
  <si>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</si>
  <si>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</si>
  <si>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</si>
  <si>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</si>
  <si>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</si>
  <si>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</si>
  <si>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</si>
  <si>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</si>
  <si>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</si>
  <si>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</si>
  <si>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</si>
  <si>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</si>
  <si>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</si>
  <si>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</si>
  <si>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</si>
  <si>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</si>
  <si>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</si>
  <si>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</si>
  <si>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</si>
  <si>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</si>
  <si>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</si>
  <si>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</si>
  <si>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</si>
  <si>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</si>
  <si>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</si>
  <si>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</si>
  <si>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</si>
  <si>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</si>
  <si>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</si>
  <si>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</si>
  <si>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</si>
  <si>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</si>
  <si>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</si>
  <si>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</si>
  <si>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</si>
  <si>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</si>
  <si>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</si>
  <si>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</si>
  <si>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</si>
  <si>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</si>
  <si>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</si>
  <si>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</si>
  <si>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</si>
  <si>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</si>
  <si>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</si>
  <si>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</si>
  <si>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</si>
  <si>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</si>
  <si>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</si>
  <si>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</si>
  <si>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</si>
  <si>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</si>
  <si>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</si>
  <si>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</si>
  <si>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</si>
  <si>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</si>
  <si>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</si>
  <si>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</si>
  <si>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</si>
  <si>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</si>
  <si>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</si>
  <si>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</si>
  <si>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</si>
  <si>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</si>
  <si>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</si>
  <si>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</si>
  <si>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</si>
  <si>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</si>
  <si>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</si>
  <si>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</si>
  <si>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</si>
  <si>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</si>
  <si>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</si>
  <si>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</si>
  <si>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</si>
  <si>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</si>
  <si>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</si>
  <si>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</si>
  <si>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</si>
  <si>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</si>
  <si>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</si>
  <si>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</si>
  <si>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</si>
  <si>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</si>
  <si>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</si>
  <si>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</si>
  <si>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</si>
  <si>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</si>
  <si>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</si>
  <si>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</si>
  <si>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</si>
  <si>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</si>
  <si>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</si>
  <si>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</si>
  <si>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</si>
  <si>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</si>
  <si>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</si>
  <si>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</si>
  <si>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</si>
  <si>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</si>
  <si>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</si>
  <si>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</si>
  <si>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</si>
  <si>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</si>
  <si>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</si>
  <si>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</si>
  <si>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</si>
  <si>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</si>
  <si>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</si>
  <si>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</si>
  <si>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</si>
  <si>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</si>
  <si>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</si>
  <si>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</si>
  <si>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</si>
  <si>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</si>
  <si>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</si>
  <si>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</si>
  <si>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</si>
  <si>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</si>
  <si>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</si>
  <si>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</si>
  <si>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</si>
  <si>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</si>
  <si>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</si>
  <si>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</si>
  <si>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</si>
  <si>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</si>
  <si>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</si>
  <si>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</si>
  <si>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</si>
  <si>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</si>
  <si>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</si>
  <si>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</si>
  <si>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</si>
  <si>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</si>
  <si>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</si>
  <si>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</si>
  <si>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</si>
  <si>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</si>
  <si>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</si>
  <si>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</si>
  <si>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</si>
  <si>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</si>
  <si>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</si>
  <si>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</si>
  <si>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</si>
  <si>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</si>
  <si>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</si>
  <si>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</si>
  <si>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</si>
  <si>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</si>
  <si>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</si>
  <si>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</si>
  <si>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</si>
  <si>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</si>
  <si>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</si>
  <si>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</si>
  <si>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</si>
  <si>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</si>
  <si>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</si>
  <si>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</si>
  <si>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</si>
  <si>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</si>
  <si>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</si>
  <si>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</si>
  <si>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</si>
  <si>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</si>
  <si>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</si>
  <si>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</si>
  <si>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</si>
  <si>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</si>
  <si>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</si>
  <si>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</si>
  <si>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</si>
  <si>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</si>
  <si>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</si>
  <si>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</si>
  <si>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</si>
  <si>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</si>
  <si>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</si>
  <si>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</si>
  <si>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</si>
  <si>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</si>
  <si>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</si>
  <si>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</si>
  <si>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</si>
  <si>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</si>
  <si>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</si>
  <si>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</si>
  <si>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</si>
  <si>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</si>
  <si>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</si>
  <si>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</si>
  <si>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</si>
  <si>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</si>
  <si>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</si>
  <si>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</si>
  <si>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</si>
  <si>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</si>
  <si>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</si>
  <si>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</si>
  <si>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</si>
  <si>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</si>
  <si>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</si>
  <si>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</si>
  <si>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</si>
  <si>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</si>
  <si>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</si>
  <si>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</si>
  <si>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</si>
  <si>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</si>
  <si>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</si>
  <si>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</si>
  <si>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</si>
  <si>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</si>
  <si>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</si>
  <si>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</si>
  <si>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</si>
  <si>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</si>
  <si>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</si>
  <si>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</si>
  <si>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</si>
  <si>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</si>
  <si>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</si>
  <si>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</si>
  <si>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</si>
  <si>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</si>
  <si>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</si>
  <si>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</si>
  <si>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</si>
  <si>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</si>
  <si>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</si>
  <si>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</si>
  <si>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</si>
  <si>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</si>
  <si>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</si>
  <si>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</si>
  <si>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</si>
  <si>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</si>
  <si>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</si>
  <si>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</si>
  <si>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</si>
  <si>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</si>
  <si>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</si>
  <si>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</si>
  <si>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</si>
  <si>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</si>
  <si>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</si>
  <si>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</si>
  <si>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</si>
  <si>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</si>
  <si>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</si>
  <si>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</si>
  <si>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</si>
  <si>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</si>
  <si>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</si>
  <si>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</si>
  <si>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</si>
  <si>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</si>
  <si>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</si>
  <si>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</si>
  <si>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</si>
  <si>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</si>
  <si>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</si>
  <si>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</si>
  <si>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</si>
  <si>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</si>
  <si>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</si>
  <si>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</si>
  <si>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</si>
  <si>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</si>
  <si>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</si>
  <si>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</si>
  <si>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</si>
  <si>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</si>
  <si>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</si>
  <si>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</si>
  <si>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</si>
  <si>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</si>
  <si>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</si>
  <si>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</si>
  <si>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</si>
  <si>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</si>
  <si>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</si>
  <si>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</si>
  <si>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</si>
  <si>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</si>
  <si>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</si>
  <si>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</si>
  <si>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</si>
  <si>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</si>
  <si>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</si>
  <si>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</si>
  <si>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</si>
  <si>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</si>
  <si>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</si>
  <si>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</si>
  <si>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</si>
  <si>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</si>
  <si>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</si>
  <si>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</si>
  <si>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</si>
  <si>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</si>
  <si>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</si>
  <si>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</si>
  <si>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</si>
  <si>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</si>
  <si>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</si>
  <si>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</si>
  <si>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</si>
  <si>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</si>
  <si>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</si>
  <si>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</si>
  <si>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</si>
  <si>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</si>
  <si>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</si>
  <si>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</si>
  <si>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</si>
  <si>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</si>
  <si>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</si>
  <si>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</si>
  <si>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</si>
  <si>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</si>
  <si>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</si>
  <si>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</si>
  <si>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</si>
  <si>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</si>
  <si>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</si>
  <si>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</si>
  <si>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</si>
  <si>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</si>
  <si>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</si>
  <si>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</si>
  <si>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</si>
  <si>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</si>
  <si>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</si>
  <si>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</si>
  <si>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</si>
  <si>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</si>
  <si>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</si>
  <si>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</si>
  <si>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</si>
  <si>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</si>
  <si>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</si>
  <si>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</si>
  <si>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</si>
  <si>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</si>
  <si>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</si>
  <si>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</si>
  <si>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</si>
  <si>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</si>
  <si>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</si>
  <si>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</si>
  <si>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</si>
  <si>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</si>
  <si>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</si>
  <si>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</si>
  <si>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</si>
  <si>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</si>
  <si>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</si>
  <si>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</si>
  <si>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</si>
  <si>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</si>
  <si>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</si>
  <si>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</si>
  <si>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</si>
  <si>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</si>
  <si>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</si>
  <si>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</si>
  <si>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</si>
  <si>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</si>
  <si>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</si>
  <si>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</si>
  <si>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</si>
  <si>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</si>
  <si>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</si>
  <si>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</si>
  <si>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</si>
  <si>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</si>
  <si>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</si>
  <si>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</si>
  <si>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</si>
  <si>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</si>
  <si>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</si>
  <si>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</si>
  <si>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</si>
  <si>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</si>
  <si>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</si>
  <si>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</si>
  <si>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</si>
  <si>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</si>
  <si>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</si>
  <si>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</si>
  <si>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</si>
  <si>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</si>
  <si>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</si>
  <si>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</si>
  <si>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</si>
  <si>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</si>
  <si>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</si>
  <si>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</si>
  <si>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</si>
  <si>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</si>
  <si>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</si>
  <si>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</si>
  <si>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</si>
  <si>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</si>
  <si>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</si>
  <si>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</si>
  <si>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</si>
  <si>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</si>
  <si>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</si>
  <si>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</si>
  <si>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</si>
  <si>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</si>
  <si>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</si>
  <si>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</si>
  <si>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</si>
  <si>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</si>
  <si>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</si>
  <si>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</si>
  <si>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</si>
  <si>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</si>
  <si>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</si>
  <si>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</si>
  <si>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</si>
  <si>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</si>
  <si>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</si>
  <si>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</si>
  <si>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</si>
  <si>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</si>
  <si>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</si>
  <si>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</si>
  <si>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</si>
  <si>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</si>
  <si>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</si>
  <si>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</si>
  <si>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</si>
  <si>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</si>
  <si>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</si>
  <si>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</si>
  <si>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</si>
  <si>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</si>
  <si>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</si>
  <si>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</si>
  <si>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</si>
  <si>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</si>
  <si>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</si>
  <si>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</si>
  <si>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</si>
  <si>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</si>
  <si>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</si>
  <si>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</si>
  <si>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</si>
  <si>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</si>
  <si>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</si>
  <si>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</si>
  <si>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</si>
  <si>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</si>
  <si>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</si>
  <si>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</si>
  <si>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</si>
  <si>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</si>
  <si>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</si>
  <si>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</si>
  <si>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</si>
  <si>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</si>
  <si>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</si>
  <si>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</si>
  <si>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</si>
  <si>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</si>
  <si>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</si>
  <si>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</si>
  <si>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</si>
  <si>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</si>
  <si>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</si>
  <si>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</si>
  <si>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</si>
  <si>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</si>
  <si>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</si>
  <si>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</si>
  <si>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</si>
  <si>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</si>
  <si>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</si>
  <si>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</si>
  <si>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</si>
  <si>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</si>
  <si>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</si>
  <si>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</si>
  <si>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</si>
  <si>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</si>
  <si>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</si>
  <si>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</si>
  <si>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</si>
  <si>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</si>
  <si>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</si>
  <si>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</si>
  <si>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</si>
  <si>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</si>
  <si>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</si>
  <si>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</si>
  <si>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</si>
  <si>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</si>
  <si>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</si>
  <si>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</si>
  <si>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</si>
  <si>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</si>
  <si>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</si>
  <si>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</si>
  <si>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</si>
  <si>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</si>
  <si>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</si>
  <si>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</si>
  <si>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</si>
  <si>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</si>
  <si>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</si>
  <si>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</si>
  <si>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</si>
  <si>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</si>
  <si>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</si>
  <si>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</si>
  <si>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</si>
  <si>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</si>
  <si>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</si>
  <si>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</si>
  <si>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</si>
  <si>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</si>
  <si>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</si>
  <si>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</si>
  <si>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</si>
  <si>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</si>
  <si>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</si>
  <si>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</si>
  <si>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</si>
  <si>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</si>
  <si>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</si>
  <si>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</si>
  <si>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</si>
  <si>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</si>
  <si>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</si>
  <si>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</si>
  <si>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</si>
  <si>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</si>
  <si>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</si>
  <si>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</si>
  <si>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</si>
  <si>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</si>
  <si>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</si>
  <si>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</si>
  <si>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</si>
  <si>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</si>
  <si>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</si>
  <si>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</si>
  <si>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</si>
  <si>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</si>
  <si>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</si>
  <si>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</si>
  <si>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</si>
  <si>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</si>
  <si>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</si>
  <si>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</si>
  <si>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</si>
  <si>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</si>
  <si>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</si>
  <si>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</si>
  <si>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</si>
  <si>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</si>
  <si>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</si>
  <si>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</si>
  <si>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</si>
  <si>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</si>
  <si>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</si>
  <si>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</si>
  <si>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</si>
  <si>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</si>
  <si>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</si>
  <si>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</si>
  <si>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</si>
  <si>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</si>
  <si>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</si>
  <si>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</si>
  <si>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</si>
  <si>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</si>
  <si>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</si>
  <si>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</si>
  <si>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</si>
  <si>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</si>
  <si>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</si>
  <si>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</si>
  <si>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</si>
  <si>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</si>
  <si>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</si>
  <si>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</si>
  <si>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</si>
  <si>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</si>
  <si>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</si>
  <si>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</si>
  <si>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</si>
  <si>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</si>
  <si>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</si>
  <si>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</si>
  <si>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</si>
  <si>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</si>
  <si>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</si>
  <si>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</si>
  <si>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</si>
  <si>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</si>
  <si>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</si>
  <si>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</si>
  <si>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</si>
  <si>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</si>
  <si>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</si>
  <si>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</si>
  <si>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</si>
  <si>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</si>
  <si>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</si>
  <si>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</si>
  <si>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</si>
  <si>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</si>
  <si>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</si>
  <si>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</si>
  <si>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</si>
  <si>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</si>
  <si>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</si>
  <si>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</si>
  <si>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</si>
  <si>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</si>
  <si>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</si>
  <si>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</si>
  <si>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</si>
  <si>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</si>
  <si>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</si>
  <si>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</si>
  <si>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</si>
  <si>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</si>
  <si>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</si>
  <si>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</si>
  <si>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</si>
  <si>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</si>
  <si>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</si>
  <si>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</si>
  <si>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</si>
  <si>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</si>
  <si>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</si>
  <si>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</si>
  <si>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</si>
  <si>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</si>
  <si>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</si>
  <si>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</si>
  <si>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</si>
  <si>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</si>
  <si>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</si>
  <si>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</si>
  <si>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</si>
  <si>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</si>
  <si>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</si>
  <si>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</si>
  <si>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</si>
  <si>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</si>
  <si>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</si>
  <si>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</si>
  <si>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</si>
  <si>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</si>
  <si>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</si>
  <si>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</si>
  <si>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</si>
  <si>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</si>
  <si>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</si>
  <si>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</si>
  <si>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</si>
  <si>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</si>
  <si>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</si>
  <si>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</si>
  <si>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</si>
  <si>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</si>
  <si>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</si>
  <si>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</si>
  <si>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</si>
  <si>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</si>
  <si>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</si>
  <si>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</si>
  <si>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</si>
  <si>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</si>
  <si>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</si>
  <si>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</si>
  <si>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</si>
  <si>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</si>
  <si>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</si>
  <si>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</si>
  <si>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</si>
  <si>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</si>
  <si>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</si>
  <si>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</si>
  <si>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</si>
  <si>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</si>
  <si>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</si>
  <si>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</si>
  <si>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</si>
  <si>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</si>
  <si>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</si>
  <si>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</si>
  <si>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</si>
  <si>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</si>
  <si>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</si>
  <si>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</si>
  <si>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</si>
  <si>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</si>
  <si>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</si>
  <si>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</si>
  <si>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</si>
  <si>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</si>
  <si>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</si>
  <si>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</si>
  <si>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</si>
  <si>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</si>
  <si>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</si>
  <si>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</si>
  <si>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</si>
  <si>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</si>
  <si>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</si>
  <si>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</si>
  <si>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</si>
  <si>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</si>
  <si>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</si>
  <si>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</si>
  <si>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</si>
  <si>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</si>
  <si>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</si>
  <si>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</si>
  <si>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</si>
  <si>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</si>
  <si>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</si>
  <si>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</si>
  <si>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</si>
  <si>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</si>
  <si>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</si>
  <si>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</si>
  <si>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</si>
  <si>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</si>
  <si>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</si>
  <si>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</si>
  <si>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</si>
  <si>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</si>
  <si>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</si>
  <si>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</si>
  <si>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</si>
  <si>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</si>
  <si>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</si>
  <si>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</si>
  <si>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</si>
  <si>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</si>
  <si>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</si>
  <si>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</si>
  <si>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</si>
  <si>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</si>
  <si>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</si>
  <si>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</si>
  <si>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</si>
  <si>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</si>
  <si>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</si>
  <si>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</si>
  <si>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</si>
  <si>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</si>
  <si>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</si>
  <si>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</si>
  <si>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</si>
  <si>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</si>
  <si>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</si>
  <si>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</si>
  <si>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</si>
  <si>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</si>
  <si>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</si>
  <si>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</si>
  <si>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</si>
  <si>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</si>
  <si>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</si>
  <si>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</si>
  <si>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</si>
  <si>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</si>
  <si>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</si>
  <si>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</si>
  <si>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</si>
  <si>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</si>
  <si>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</si>
  <si>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</si>
  <si>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</si>
  <si>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</si>
  <si>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</si>
  <si>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</si>
  <si>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</si>
  <si>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</si>
  <si>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</si>
  <si>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</si>
  <si>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</si>
  <si>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</si>
  <si>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</si>
  <si>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</si>
  <si>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</si>
  <si>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</si>
  <si>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</si>
  <si>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</si>
  <si>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</si>
  <si>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</si>
  <si>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</si>
  <si>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</si>
  <si>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</si>
  <si>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</si>
  <si>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</si>
  <si>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</si>
  <si>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</si>
  <si>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</si>
  <si>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</si>
  <si>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</si>
  <si>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</si>
  <si>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</si>
  <si>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</si>
  <si>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</si>
  <si>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</si>
  <si>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</si>
  <si>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</si>
  <si>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</si>
  <si>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</si>
  <si>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</si>
  <si>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</si>
  <si>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</si>
  <si>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</si>
  <si>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</si>
  <si>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</si>
  <si>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</si>
  <si>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</si>
  <si>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</si>
  <si>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</si>
  <si>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</si>
  <si>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</si>
  <si>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</si>
  <si>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</si>
  <si>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</si>
  <si>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</si>
  <si>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</si>
  <si>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</si>
  <si>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</si>
  <si>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</si>
  <si>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</si>
  <si>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</si>
  <si>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</si>
  <si>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</si>
  <si>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</si>
  <si>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</si>
  <si>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</si>
  <si>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</si>
  <si>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</si>
  <si>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</si>
  <si>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</si>
  <si>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</si>
  <si>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</si>
  <si>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</si>
  <si>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</si>
  <si>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</si>
  <si>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</si>
  <si>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</si>
  <si>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</si>
  <si>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</si>
  <si>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</si>
  <si>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</si>
  <si>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</si>
  <si>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</si>
  <si>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</si>
  <si>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</si>
  <si>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</si>
  <si>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</si>
  <si>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</si>
  <si>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</si>
  <si>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</si>
  <si>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</si>
  <si>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</si>
  <si>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</si>
  <si>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</si>
  <si>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</si>
  <si>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</si>
  <si>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</si>
  <si>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</si>
  <si>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</si>
  <si>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</si>
  <si>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</si>
  <si>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</si>
  <si>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</si>
  <si>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</si>
  <si>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</si>
  <si>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</si>
  <si>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</si>
  <si>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</si>
  <si>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</si>
  <si>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</si>
  <si>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</si>
  <si>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</si>
  <si>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</si>
  <si>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</si>
  <si>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</si>
  <si>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</si>
  <si>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</si>
  <si>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</si>
  <si>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</si>
  <si>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</si>
  <si>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</si>
  <si>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</si>
  <si>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</si>
  <si>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</si>
  <si>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</si>
  <si>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</si>
  <si>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</si>
  <si>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</si>
  <si>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</si>
  <si>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</si>
  <si>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</si>
  <si>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</si>
  <si>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</si>
  <si>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</si>
  <si>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</si>
  <si>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</si>
  <si>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</si>
  <si>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</si>
  <si>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</si>
  <si>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</si>
  <si>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</si>
  <si>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</si>
  <si>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</si>
  <si>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</si>
  <si>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</si>
  <si>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</si>
  <si>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</si>
  <si>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</si>
  <si>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</si>
  <si>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</si>
  <si>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</si>
  <si>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</si>
  <si>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</si>
  <si>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</si>
  <si>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</si>
  <si>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</si>
  <si>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</si>
  <si>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</si>
  <si>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</si>
  <si>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</si>
  <si>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</si>
  <si>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</si>
  <si>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</si>
  <si>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</si>
  <si>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</si>
  <si>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</si>
  <si>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</si>
  <si>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</si>
  <si>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</si>
  <si>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</si>
  <si>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</si>
  <si>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</si>
  <si>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</si>
  <si>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</si>
  <si>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</si>
  <si>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</si>
  <si>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</si>
  <si>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</si>
  <si>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</si>
  <si>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</si>
  <si>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</si>
  <si>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</si>
  <si>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</si>
  <si>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</si>
  <si>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</si>
  <si>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</si>
  <si>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</si>
  <si>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</si>
  <si>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</si>
  <si>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</si>
  <si>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</si>
  <si>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</si>
  <si>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</si>
  <si>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</si>
  <si>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</si>
  <si>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</si>
  <si>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</si>
  <si>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</si>
  <si>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</si>
  <si>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</si>
  <si>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</si>
  <si>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</si>
  <si>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</si>
  <si>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</si>
  <si>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</si>
  <si>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</si>
  <si>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</si>
  <si>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</si>
  <si>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</si>
  <si>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</si>
  <si>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</si>
  <si>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</si>
  <si>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</si>
  <si>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</si>
  <si>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</si>
  <si>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</si>
  <si>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</si>
  <si>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</si>
  <si>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</si>
  <si>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</si>
  <si>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</si>
  <si>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</si>
  <si>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</si>
  <si>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</si>
  <si>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</si>
  <si>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</si>
  <si>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</si>
  <si>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</si>
  <si>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</si>
  <si>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</si>
  <si>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</si>
  <si>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</si>
  <si>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</si>
  <si>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</si>
  <si>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</si>
  <si>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</si>
  <si>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</si>
  <si>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</si>
  <si>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</si>
  <si>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</si>
  <si>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</si>
  <si>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</si>
  <si>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</si>
  <si>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</si>
  <si>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</si>
  <si>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</si>
  <si>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</si>
  <si>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</si>
  <si>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</si>
  <si>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</si>
  <si>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</si>
  <si>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</si>
  <si>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</si>
  <si>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</si>
  <si>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</si>
  <si>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</si>
  <si>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</si>
  <si>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</si>
  <si>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</si>
  <si>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</si>
  <si>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</si>
  <si>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</si>
  <si>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</si>
  <si>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</si>
  <si>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</si>
  <si>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</si>
  <si>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</si>
  <si>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</si>
  <si>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</si>
  <si>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</si>
  <si>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</si>
  <si>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</si>
  <si>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</si>
  <si>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</si>
  <si>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</si>
  <si>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</si>
  <si>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</si>
  <si>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</si>
  <si>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</si>
  <si>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</si>
  <si>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</si>
  <si>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</si>
  <si>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</si>
  <si>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</si>
  <si>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</si>
  <si>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</si>
  <si>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</si>
  <si>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</si>
  <si>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</si>
  <si>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</si>
  <si>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</si>
  <si>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</si>
  <si>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</si>
  <si>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</si>
  <si>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</si>
  <si>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</si>
  <si>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</si>
  <si>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</si>
  <si>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</si>
  <si>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</si>
  <si>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</si>
  <si>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</si>
  <si>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</si>
  <si>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</si>
  <si>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</si>
  <si>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</si>
  <si>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</si>
  <si>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</si>
  <si>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</si>
  <si>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</si>
  <si>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</si>
  <si>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</si>
  <si>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</si>
  <si>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</si>
  <si>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</si>
  <si>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</si>
  <si>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</si>
  <si>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</si>
  <si>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</si>
  <si>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</si>
  <si>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</si>
  <si>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</si>
  <si>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</si>
  <si>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</si>
  <si>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</si>
  <si>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</si>
  <si>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</si>
  <si>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</si>
  <si>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</si>
  <si>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</si>
  <si>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</si>
  <si>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</si>
  <si>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</si>
  <si>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</si>
  <si>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</si>
  <si>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</si>
  <si>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</si>
  <si>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</si>
  <si>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</si>
  <si>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</si>
  <si>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</si>
  <si>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</si>
  <si>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</si>
  <si>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</si>
  <si>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</si>
  <si>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</si>
  <si>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</si>
  <si>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</si>
  <si>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</si>
  <si>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</si>
  <si>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</si>
  <si>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</si>
  <si>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</si>
  <si>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</si>
  <si>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</si>
  <si>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</si>
  <si>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</si>
  <si>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</si>
  <si>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</si>
  <si>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</si>
  <si>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</si>
  <si>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</si>
  <si>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</si>
  <si>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</si>
  <si>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</si>
  <si>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</si>
  <si>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</si>
  <si>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</si>
  <si>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</si>
  <si>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</si>
  <si>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</si>
  <si>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</si>
  <si>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</si>
  <si>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</si>
  <si>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</si>
  <si>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</si>
  <si>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</si>
  <si>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</si>
  <si>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</si>
  <si>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</si>
  <si>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</si>
  <si>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</si>
  <si>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</si>
  <si>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</si>
  <si>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</si>
  <si>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</si>
  <si>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</si>
  <si>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</si>
  <si>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</si>
  <si>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</si>
  <si>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</si>
  <si>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</si>
  <si>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</si>
  <si>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</si>
  <si>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</si>
  <si>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</si>
  <si>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</si>
  <si>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</si>
  <si>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</si>
  <si>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</si>
  <si>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</si>
  <si>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</si>
  <si>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</si>
  <si>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</si>
  <si>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</si>
  <si>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</si>
  <si>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</si>
  <si>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</si>
  <si>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</si>
  <si>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</si>
  <si>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</si>
  <si>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</si>
  <si>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</si>
  <si>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</si>
  <si>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</si>
  <si>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</si>
  <si>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</si>
  <si>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</si>
  <si>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</si>
  <si>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</si>
  <si>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</si>
  <si>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</si>
  <si>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</si>
  <si>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</si>
  <si>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</si>
  <si>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</si>
  <si>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</si>
  <si>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</si>
  <si>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</si>
  <si>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</si>
  <si>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</si>
  <si>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</si>
  <si>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</si>
  <si>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</si>
  <si>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</si>
  <si>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</si>
  <si>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</si>
  <si>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</si>
  <si>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</si>
  <si>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</si>
  <si>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</si>
  <si>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</si>
  <si>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</si>
  <si>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</si>
  <si>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</si>
  <si>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</si>
  <si>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</si>
  <si>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</si>
  <si>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</si>
  <si>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</si>
  <si>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</si>
  <si>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</si>
  <si>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</si>
  <si>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</si>
  <si>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</si>
  <si>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</si>
  <si>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</si>
  <si>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</si>
  <si>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</si>
  <si>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</si>
  <si>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</si>
  <si>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</si>
  <si>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</si>
  <si>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</si>
  <si>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</si>
  <si>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</si>
  <si>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</si>
  <si>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</si>
  <si>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</si>
  <si>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</si>
  <si>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</si>
  <si>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</si>
  <si>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</si>
  <si>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</si>
  <si>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</si>
  <si>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</si>
  <si>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</si>
  <si>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</si>
  <si>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</si>
  <si>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</si>
  <si>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</si>
  <si>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</si>
  <si>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</si>
  <si>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</si>
  <si>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</si>
  <si>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</si>
  <si>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</si>
  <si>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</si>
  <si>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</si>
  <si>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</si>
  <si>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</si>
  <si>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</si>
  <si>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</si>
  <si>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</si>
  <si>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</si>
  <si>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</si>
  <si>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</si>
  <si>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</si>
  <si>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</si>
  <si>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</si>
  <si>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</si>
  <si>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</si>
  <si>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</si>
  <si>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</si>
  <si>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</si>
  <si>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</si>
  <si>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</si>
  <si>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</si>
  <si>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</si>
  <si>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</si>
  <si>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</si>
  <si>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</si>
  <si>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</si>
  <si>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</si>
  <si>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</si>
  <si>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</si>
  <si>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</si>
  <si>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</si>
  <si>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</si>
  <si>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</si>
  <si>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</si>
  <si>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</si>
  <si>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</si>
  <si>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</si>
  <si>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</si>
  <si>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</si>
  <si>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</si>
  <si>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</si>
  <si>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</si>
  <si>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</si>
  <si>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</si>
  <si>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</si>
  <si>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</si>
  <si>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</si>
  <si>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</si>
  <si>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</si>
  <si>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</si>
  <si>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</si>
  <si>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</si>
  <si>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</si>
  <si>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</si>
  <si>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</si>
  <si>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</si>
  <si>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</si>
  <si>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</si>
  <si>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</si>
  <si>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</si>
  <si>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</si>
  <si>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</si>
  <si>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</si>
  <si>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</si>
  <si>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</si>
  <si>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</si>
  <si>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</si>
  <si>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</si>
  <si>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</si>
  <si>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</si>
  <si>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</si>
  <si>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</si>
  <si>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</si>
  <si>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</si>
  <si>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</si>
  <si>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</si>
  <si>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</si>
  <si>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</si>
  <si>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</si>
  <si>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</si>
  <si>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</si>
  <si>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</si>
  <si>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</si>
  <si>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</si>
  <si>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</si>
  <si>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</si>
  <si>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</si>
  <si>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</si>
  <si>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</si>
  <si>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</si>
  <si>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</si>
  <si>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</si>
  <si>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</si>
  <si>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</si>
  <si>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</si>
  <si>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</si>
  <si>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</si>
  <si>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</si>
  <si>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</si>
  <si>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</si>
  <si>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</si>
  <si>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</si>
  <si>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</si>
  <si>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</si>
  <si>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</si>
  <si>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</si>
  <si>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</si>
  <si>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</si>
  <si>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</si>
  <si>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</si>
  <si>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</si>
  <si>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</si>
  <si>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</si>
  <si>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</si>
  <si>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</si>
  <si>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</si>
  <si>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</si>
  <si>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</si>
  <si>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</si>
  <si>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</si>
  <si>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</si>
  <si>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</si>
  <si>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</si>
  <si>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</si>
  <si>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</si>
  <si>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</si>
  <si>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</si>
  <si>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</si>
  <si>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</si>
  <si>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</si>
  <si>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</si>
  <si>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</si>
  <si>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</si>
  <si>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</si>
  <si>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</si>
  <si>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</si>
  <si>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</si>
  <si>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</si>
  <si>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</si>
  <si>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</si>
  <si>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</si>
  <si>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</si>
  <si>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</si>
  <si>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</si>
  <si>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</si>
  <si>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</si>
  <si>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</si>
  <si>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</si>
  <si>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</si>
  <si>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</si>
  <si>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</si>
  <si>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</si>
  <si>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</si>
  <si>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</si>
  <si>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</si>
  <si>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</si>
  <si>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</si>
  <si>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</si>
  <si>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</si>
  <si>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</si>
  <si>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</si>
  <si>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</si>
  <si>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</si>
  <si>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</si>
  <si>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</si>
  <si>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</si>
  <si>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</si>
  <si>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</si>
  <si>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</si>
  <si>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</si>
  <si>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</si>
  <si>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</si>
  <si>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</si>
  <si>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</si>
  <si>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</si>
  <si>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</si>
  <si>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</si>
  <si>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</si>
  <si>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</si>
  <si>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</si>
  <si>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</si>
  <si>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</si>
  <si>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</si>
  <si>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</si>
  <si>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</si>
  <si>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</si>
  <si>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</si>
  <si>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</si>
  <si>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</si>
  <si>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</si>
  <si>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</si>
  <si>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</si>
  <si>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</si>
  <si>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</si>
  <si>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</si>
  <si>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</si>
  <si>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</si>
  <si>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</si>
  <si>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</si>
  <si>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</si>
  <si>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</si>
  <si>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</si>
  <si>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</si>
  <si>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</si>
  <si>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</si>
  <si>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</si>
  <si>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</si>
  <si>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</si>
  <si>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</si>
  <si>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</si>
  <si>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</si>
  <si>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</si>
  <si>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</si>
  <si>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</si>
  <si>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</si>
  <si>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</si>
  <si>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</si>
  <si>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</si>
  <si>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</si>
  <si>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</si>
  <si>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</si>
  <si>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</si>
  <si>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</si>
  <si>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</si>
  <si>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</si>
  <si>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</si>
  <si>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</si>
  <si>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</si>
  <si>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</si>
  <si>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</si>
  <si>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</si>
  <si>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</si>
  <si>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</si>
  <si>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</si>
  <si>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</si>
  <si>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</si>
  <si>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</si>
  <si>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</si>
  <si>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</si>
  <si>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</si>
  <si>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</si>
  <si>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</si>
  <si>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</si>
  <si>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</si>
  <si>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</si>
  <si>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</si>
  <si>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</si>
  <si>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</si>
  <si>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</si>
  <si>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</si>
  <si>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</si>
  <si>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</si>
  <si>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</si>
  <si>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</si>
  <si>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</si>
  <si>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</si>
  <si>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</si>
  <si>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</si>
  <si>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</si>
  <si>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</si>
  <si>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</si>
  <si>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</si>
  <si>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</si>
  <si>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</si>
  <si>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</si>
  <si>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</si>
  <si>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</si>
  <si>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</si>
  <si>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</si>
  <si>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</si>
  <si>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</si>
  <si>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</si>
  <si>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</si>
  <si>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</si>
  <si>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</si>
  <si>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</si>
  <si>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</si>
  <si>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</si>
  <si>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</si>
  <si>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</si>
  <si>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</si>
  <si>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</si>
  <si>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</si>
  <si>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</si>
  <si>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</si>
  <si>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</si>
  <si>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</si>
  <si>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</si>
  <si>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</si>
  <si>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</si>
  <si>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</si>
  <si>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</si>
  <si>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</si>
  <si>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</si>
  <si>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</si>
  <si>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</si>
  <si>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</si>
  <si>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</si>
  <si>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</si>
  <si>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</si>
  <si>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</si>
  <si>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</si>
  <si>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</si>
  <si>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</si>
  <si>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</si>
  <si>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</si>
  <si>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</si>
  <si>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</si>
  <si>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</si>
  <si>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</si>
  <si>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</si>
  <si>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</si>
  <si>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</si>
  <si>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</si>
  <si>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</si>
  <si>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</si>
  <si>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</si>
  <si>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</si>
  <si>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</si>
  <si>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</si>
  <si>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</si>
  <si>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</si>
  <si>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</si>
  <si>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</si>
  <si>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</si>
  <si>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</si>
  <si>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</si>
  <si>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</si>
  <si>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</si>
  <si>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</si>
  <si>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</si>
  <si>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</si>
  <si>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</si>
  <si>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</si>
  <si>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</si>
  <si>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</si>
  <si>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</si>
  <si>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</si>
  <si>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</si>
  <si>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</si>
  <si>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</si>
  <si>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</si>
  <si>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</si>
  <si>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</si>
  <si>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</si>
  <si>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</si>
  <si>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</si>
  <si>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</si>
  <si>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</si>
  <si>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</si>
  <si>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</si>
  <si>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</si>
  <si>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</si>
  <si>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</si>
  <si>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</si>
  <si>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</si>
  <si>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</si>
  <si>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</si>
  <si>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</si>
  <si>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</si>
  <si>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</si>
  <si>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</si>
  <si>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</si>
  <si>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</si>
  <si>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</si>
  <si>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</si>
  <si>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</si>
  <si>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</si>
  <si>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</si>
  <si>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</si>
  <si>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</si>
  <si>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</si>
  <si>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</si>
  <si>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</si>
  <si>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</si>
  <si>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</si>
  <si>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</si>
  <si>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</si>
  <si>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</si>
  <si>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</si>
  <si>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</si>
  <si>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</si>
  <si>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</si>
  <si>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</si>
  <si>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</si>
  <si>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</si>
  <si>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</si>
  <si>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</si>
  <si>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</si>
  <si>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</si>
  <si>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</si>
  <si>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</si>
  <si>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</si>
  <si>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</si>
  <si>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</si>
  <si>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</si>
  <si>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</si>
  <si>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</si>
  <si>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</si>
  <si>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</si>
  <si>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</si>
  <si>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</si>
  <si>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</si>
  <si>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</si>
  <si>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</si>
  <si>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</si>
  <si>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</si>
  <si>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</si>
  <si>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</si>
  <si>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</si>
  <si>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</si>
  <si>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</si>
  <si>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</si>
  <si>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</si>
  <si>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</si>
  <si>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</si>
  <si>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</si>
  <si>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</si>
  <si>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</si>
  <si>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</si>
  <si>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</si>
  <si>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</si>
  <si>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</si>
  <si>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</si>
  <si>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</si>
  <si>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</si>
  <si>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</si>
  <si>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</si>
  <si>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</si>
  <si>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</si>
  <si>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</si>
  <si>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</si>
  <si>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</si>
  <si>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</si>
  <si>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</si>
  <si>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</si>
  <si>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</si>
  <si>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</si>
  <si>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</si>
  <si>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</si>
  <si>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</si>
  <si>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</si>
  <si>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</si>
  <si>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</si>
  <si>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</si>
  <si>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</si>
  <si>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</si>
  <si>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</si>
  <si>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</si>
  <si>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</si>
  <si>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</si>
  <si>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</si>
  <si>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</si>
  <si>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</si>
  <si>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</si>
  <si>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</si>
  <si>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</si>
  <si>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</si>
  <si>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</si>
  <si>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</si>
  <si>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</si>
  <si>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</si>
  <si>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</si>
  <si>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</si>
  <si>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</si>
  <si>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</si>
  <si>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</si>
  <si>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</si>
  <si>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</si>
  <si>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</si>
  <si>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</si>
  <si>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</si>
  <si>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</si>
  <si>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</si>
  <si>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</si>
  <si>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</si>
  <si>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</si>
  <si>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</si>
  <si>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</si>
  <si>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</si>
  <si>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</si>
  <si>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</si>
  <si>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</si>
  <si>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</si>
  <si>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</si>
  <si>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</si>
  <si>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</si>
  <si>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</si>
  <si>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</si>
  <si>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</si>
  <si>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</si>
  <si>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</si>
  <si>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</si>
  <si>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</si>
  <si>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</si>
  <si>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</si>
  <si>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</si>
  <si>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</si>
  <si>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</si>
  <si>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</si>
  <si>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</si>
  <si>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</si>
  <si>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</si>
  <si>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</si>
  <si>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</si>
  <si>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</si>
  <si>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</si>
  <si>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</si>
  <si>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</si>
  <si>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</si>
  <si>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</si>
  <si>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</si>
  <si>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</si>
  <si>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</si>
  <si>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</si>
  <si>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</si>
  <si>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</si>
  <si>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</si>
  <si>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</si>
  <si>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</si>
  <si>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</si>
  <si>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</si>
  <si>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</si>
  <si>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</si>
  <si>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</si>
  <si>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</si>
  <si>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</si>
  <si>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</si>
  <si>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</si>
  <si>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</si>
  <si>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</si>
  <si>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</si>
  <si>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</si>
  <si>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</si>
  <si>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</si>
  <si>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</si>
  <si>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</si>
  <si>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</si>
  <si>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</si>
  <si>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</si>
  <si>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</si>
  <si>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</si>
  <si>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</si>
  <si>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</si>
  <si>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</si>
  <si>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</si>
  <si>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</si>
  <si>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</si>
  <si>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</si>
  <si>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</si>
  <si>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</si>
  <si>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</si>
  <si>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</si>
  <si>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</si>
  <si>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</si>
  <si>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</si>
  <si>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</si>
  <si>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</si>
  <si>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</si>
  <si>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</si>
  <si>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</si>
  <si>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</si>
  <si>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</si>
  <si>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</si>
  <si>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</si>
  <si>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</si>
  <si>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</si>
  <si>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</si>
  <si>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</si>
  <si>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</si>
  <si>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</si>
  <si>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</si>
  <si>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</si>
  <si>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</si>
  <si>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</si>
  <si>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</si>
  <si>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</si>
  <si>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</si>
  <si>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</si>
  <si>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</si>
  <si>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</si>
  <si>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</si>
  <si>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</si>
  <si>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</si>
  <si>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</si>
  <si>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</si>
  <si>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</si>
  <si>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</si>
  <si>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</si>
  <si>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</si>
  <si>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</si>
  <si>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</si>
  <si>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</si>
  <si>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</si>
  <si>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</si>
  <si>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</si>
  <si>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</si>
  <si>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</si>
  <si>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</si>
  <si>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</si>
  <si>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</si>
  <si>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</si>
  <si>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</si>
  <si>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</si>
  <si>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</si>
  <si>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</si>
  <si>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</si>
  <si>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</si>
  <si>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</si>
  <si>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</si>
  <si>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</si>
  <si>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</si>
  <si>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</si>
  <si>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</si>
  <si>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</si>
  <si>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</si>
  <si>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</si>
  <si>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</si>
  <si>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</si>
  <si>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</si>
  <si>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</si>
  <si>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</si>
  <si>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</si>
  <si>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</si>
  <si>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</si>
  <si>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</si>
  <si>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</si>
  <si>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</si>
  <si>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</si>
  <si>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</si>
  <si>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</si>
  <si>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</si>
  <si>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</si>
  <si>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</si>
  <si>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</si>
  <si>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</si>
  <si>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</si>
  <si>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</si>
  <si>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</si>
  <si>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</si>
  <si>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</si>
  <si>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</si>
  <si>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</si>
  <si>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</si>
  <si>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</si>
  <si>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</si>
  <si>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</si>
  <si>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</si>
  <si>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</si>
  <si>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</si>
  <si>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</si>
  <si>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</si>
  <si>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</si>
  <si>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</si>
  <si>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</si>
  <si>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</si>
  <si>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</si>
  <si>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</si>
  <si>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</si>
  <si>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</si>
  <si>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</si>
  <si>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</si>
  <si>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</si>
  <si>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</si>
  <si>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</si>
  <si>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</si>
  <si>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</si>
  <si>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</si>
  <si>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</si>
  <si>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</si>
  <si>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</si>
  <si>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</si>
  <si>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</si>
  <si>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</si>
  <si>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</si>
  <si>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</si>
  <si>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</si>
  <si>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</si>
  <si>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</si>
  <si>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</si>
  <si>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</si>
  <si>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</si>
  <si>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</si>
  <si>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</si>
  <si>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</si>
  <si>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</si>
  <si>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</si>
  <si>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</si>
  <si>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</si>
  <si>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</si>
  <si>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</si>
  <si>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</si>
  <si>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</si>
  <si>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</si>
  <si>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</si>
  <si>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</si>
  <si>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</si>
  <si>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</si>
  <si>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</si>
  <si>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</si>
  <si>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</si>
  <si>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</si>
  <si>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</si>
  <si>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</si>
  <si>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</si>
  <si>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</si>
  <si>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</si>
  <si>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</si>
  <si>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</si>
  <si>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</si>
  <si>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</si>
  <si>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</si>
  <si>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</si>
  <si>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</si>
  <si>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</si>
  <si>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</si>
  <si>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</si>
  <si>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</si>
  <si>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</si>
  <si>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</si>
  <si>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</si>
  <si>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</si>
  <si>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</si>
  <si>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</si>
  <si>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</si>
  <si>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</si>
  <si>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</si>
  <si>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</si>
  <si>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</si>
  <si>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</si>
  <si>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</si>
  <si>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</si>
  <si>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</si>
  <si>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</si>
  <si>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</si>
  <si>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</si>
  <si>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</si>
  <si>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</si>
  <si>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</si>
  <si>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</si>
  <si>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</si>
  <si>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</si>
  <si>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</si>
  <si>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</si>
  <si>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</si>
  <si>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</si>
  <si>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</si>
  <si>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</si>
  <si>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</si>
  <si>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</si>
  <si>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</si>
  <si>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</si>
  <si>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</si>
  <si>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</si>
  <si>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</si>
  <si>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</si>
  <si>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</si>
  <si>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</si>
  <si>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</si>
  <si>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</si>
  <si>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</si>
  <si>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</si>
  <si>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</si>
  <si>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</si>
  <si>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</si>
  <si>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</si>
  <si>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</si>
  <si>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</si>
  <si>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</si>
  <si>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</si>
  <si>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</si>
  <si>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</si>
  <si>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</si>
  <si>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</si>
  <si>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</si>
  <si>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</si>
  <si>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</si>
  <si>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</si>
  <si>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</si>
  <si>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</si>
  <si>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</si>
  <si>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</si>
  <si>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</si>
  <si>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</si>
  <si>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</si>
  <si>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</si>
  <si>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</si>
  <si>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</si>
  <si>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</si>
  <si>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</si>
  <si>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</si>
  <si>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</si>
  <si>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</si>
  <si>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</si>
  <si>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</si>
  <si>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</si>
  <si>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</si>
  <si>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</si>
  <si>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</si>
  <si>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</si>
  <si>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</si>
  <si>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</si>
  <si>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</si>
  <si>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</si>
  <si>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</si>
  <si>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</si>
  <si>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</si>
  <si>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</si>
  <si>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</si>
  <si>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</si>
  <si>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</si>
  <si>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</si>
  <si>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</si>
  <si>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</si>
  <si>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</si>
  <si>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</si>
  <si>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</si>
  <si>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</si>
  <si>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</si>
  <si>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</si>
  <si>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</si>
  <si>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</si>
  <si>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</si>
  <si>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</si>
  <si>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</si>
  <si>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</si>
  <si>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</si>
  <si>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</si>
  <si>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</si>
  <si>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</si>
  <si>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</si>
  <si>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</si>
  <si>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</si>
  <si>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</si>
  <si>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</si>
  <si>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</si>
  <si>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</si>
  <si>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</si>
  <si>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</si>
  <si>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</si>
  <si>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</si>
  <si>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</si>
  <si>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</si>
  <si>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</si>
  <si>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</si>
  <si>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</si>
  <si>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</si>
  <si>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</si>
  <si>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</si>
  <si>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</si>
  <si>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</si>
  <si>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</si>
  <si>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</si>
  <si>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</si>
  <si>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</si>
  <si>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</si>
  <si>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</si>
  <si>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</si>
  <si>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</si>
  <si>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</si>
  <si>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</si>
  <si>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</si>
  <si>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</si>
  <si>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</si>
  <si>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</si>
  <si>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</si>
  <si>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</si>
  <si>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</si>
  <si>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</si>
  <si>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</si>
  <si>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</si>
  <si>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</si>
  <si>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</si>
  <si>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</si>
  <si>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</si>
  <si>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</si>
  <si>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</si>
  <si>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</si>
  <si>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</si>
  <si>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</si>
  <si>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</si>
  <si>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</si>
  <si>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</si>
  <si>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</si>
  <si>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</si>
  <si>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</si>
  <si>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</si>
  <si>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</si>
  <si>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</si>
  <si>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</si>
  <si>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</si>
  <si>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</si>
  <si>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</si>
  <si>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</si>
  <si>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</si>
  <si>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</si>
  <si>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</si>
  <si>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</si>
  <si>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</si>
  <si>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</si>
  <si>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</si>
  <si>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</si>
  <si>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</si>
  <si>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</si>
  <si>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</si>
  <si>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</si>
  <si>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</si>
  <si>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</si>
  <si>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</si>
  <si>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</si>
  <si>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</si>
  <si>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</si>
  <si>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</si>
  <si>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</si>
  <si>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</si>
  <si>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</si>
  <si>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</si>
  <si>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</si>
  <si>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</si>
  <si>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</si>
  <si>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</si>
  <si>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</si>
  <si>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</si>
  <si>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</si>
  <si>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</si>
  <si>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</si>
  <si>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</si>
  <si>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</si>
  <si>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</si>
  <si>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</si>
  <si>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</si>
  <si>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</si>
  <si>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</si>
  <si>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</si>
  <si>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</si>
  <si>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</si>
  <si>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</si>
  <si>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</si>
  <si>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</si>
  <si>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</si>
  <si>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</si>
  <si>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</si>
  <si>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</si>
  <si>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</si>
  <si>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</si>
  <si>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</si>
  <si>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</si>
  <si>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</si>
  <si>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</si>
  <si>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</si>
  <si>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</si>
  <si>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</si>
  <si>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</si>
  <si>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</si>
  <si>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</si>
  <si>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</si>
  <si>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3.0.0</t>
  </si>
  <si>
    <t>EntryID</t>
  </si>
  <si>
    <t>DAOY</t>
  </si>
  <si>
    <t>EG3G</t>
  </si>
  <si>
    <t>HADM</t>
  </si>
  <si>
    <t>HAHU</t>
  </si>
  <si>
    <t>MZTH</t>
  </si>
  <si>
    <t>UCFN</t>
  </si>
  <si>
    <t>VAAM</t>
  </si>
  <si>
    <t>VAND</t>
  </si>
  <si>
    <t>VECX</t>
  </si>
  <si>
    <t>VERW</t>
  </si>
  <si>
    <t>VRCF</t>
  </si>
  <si>
    <t>WAGD</t>
  </si>
  <si>
    <t>WIPU</t>
  </si>
  <si>
    <t>XLMK</t>
  </si>
  <si>
    <t>XUBK</t>
  </si>
  <si>
    <t>El Bayadh</t>
  </si>
  <si>
    <t>Debre Markos</t>
  </si>
  <si>
    <t>Humera</t>
  </si>
  <si>
    <t>Amravati</t>
  </si>
  <si>
    <t>Funadhoo</t>
  </si>
  <si>
    <t>Kirovsk-Apatity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</si>
</sst>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8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27" fillId="10" borderId="65" xfId="0" applyFont="1" applyFill="1" applyBorder="1"/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0" fontId="6" fillId="3" borderId="40" xfId="0" applyFont="1" applyFill="1" applyBorder="1" applyAlignment="1">
      <alignment horizontal="center" vertical="center"/>
    </xf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2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svg"/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295276</xdr:colOff>
      <xdr:row>31</xdr:row>
      <xdr:rowOff>12700</xdr:rowOff>
    </xdr:from>
    <xdr:to>
      <xdr:col>9</xdr:col>
      <xdr:colOff>501649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260032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390524</xdr:colOff>
      <xdr:row>30</xdr:row>
      <xdr:rowOff>167789</xdr:rowOff>
    </xdr:from>
    <xdr:to>
      <xdr:col>13</xdr:col>
      <xdr:colOff>368571</xdr:colOff>
      <xdr:row>34</xdr:row>
      <xdr:rowOff>28237</xdr:rowOff>
    </xdr:to>
    <xdr:grpSp>
      <xdr:nvGrpSpPr>
        <xdr:cNvPr id="18" name="ConnectToElectronicLogbookButton">
          <a:extLst>
            <a:ext uri="{FF2B5EF4-FFF2-40B4-BE49-F238E27FC236}">
              <a16:creationId xmlns:a16="http://schemas.microsoft.com/office/drawing/2014/main" id="{833C7DE1-2A7F-D181-6CF3-D78F92C58D78}"/>
            </a:ext>
          </a:extLst>
        </xdr:cNvPr>
        <xdr:cNvGrpSpPr/>
      </xdr:nvGrpSpPr>
      <xdr:grpSpPr>
        <a:xfrm>
          <a:off x="4752974" y="7282964"/>
          <a:ext cx="1521097" cy="622448"/>
          <a:chOff x="4752974" y="7282964"/>
          <a:chExt cx="1521097" cy="622448"/>
        </a:xfrm>
      </xdr:grpSpPr>
      <xdr:sp macro="ConnectToElectronicLogbook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AE5FD06-2A10-278B-DEE0-A094C398E360}"/>
              </a:ext>
            </a:extLst>
          </xdr:cNvPr>
          <xdr:cNvSpPr/>
        </xdr:nvSpPr>
        <xdr:spPr>
          <a:xfrm>
            <a:off x="4752974" y="7298931"/>
            <a:ext cx="1521097" cy="596899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ConnectToElectronicLogbook">
        <xdr:nvPicPr>
          <xdr:cNvPr id="13" name="Graphic 12" descr="Continuous Improvement outline">
            <a:extLst>
              <a:ext uri="{FF2B5EF4-FFF2-40B4-BE49-F238E27FC236}">
                <a16:creationId xmlns:a16="http://schemas.microsoft.com/office/drawing/2014/main" id="{346BF6EC-4F1C-627D-9F61-21D61D6E2A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4897095" y="7361688"/>
            <a:ext cx="475856" cy="475856"/>
          </a:xfrm>
          <a:prstGeom prst="rect">
            <a:avLst/>
          </a:prstGeom>
        </xdr:spPr>
      </xdr:pic>
      <xdr:sp macro="ConnectToElectronicLogbook" textlink="">
        <xdr:nvSpPr>
          <xdr:cNvPr id="17" name="SuppressWarningButtonText">
            <a:extLst>
              <a:ext uri="{FF2B5EF4-FFF2-40B4-BE49-F238E27FC236}">
                <a16:creationId xmlns:a16="http://schemas.microsoft.com/office/drawing/2014/main" id="{E4606FB8-8C4B-DF79-C1C7-5ECFAA74C5AA}"/>
              </a:ext>
            </a:extLst>
          </xdr:cNvPr>
          <xdr:cNvSpPr txBox="1"/>
        </xdr:nvSpPr>
        <xdr:spPr>
          <a:xfrm>
            <a:off x="5369406" y="7282964"/>
            <a:ext cx="789987" cy="622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Connect</a:t>
            </a:r>
            <a:r>
              <a:rPr lang="en-AU" sz="1100" baseline="0">
                <a:latin typeface="Aptos Narrow" panose="020B0004020202020204" pitchFamily="34" charset="0"/>
              </a:rPr>
              <a:t> to App</a:t>
            </a:r>
            <a:endParaRPr lang="en-AU" sz="1100"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218119</xdr:colOff>
      <xdr:row>1</xdr:row>
      <xdr:rowOff>434340</xdr:rowOff>
    </xdr:from>
    <xdr:to>
      <xdr:col>25</xdr:col>
      <xdr:colOff>124556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594389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32</xdr:col>
      <xdr:colOff>47625</xdr:colOff>
      <xdr:row>1</xdr:row>
      <xdr:rowOff>409575</xdr:rowOff>
    </xdr:from>
    <xdr:to>
      <xdr:col>35</xdr:col>
      <xdr:colOff>254272</xdr:colOff>
      <xdr:row>5</xdr:row>
      <xdr:rowOff>3323</xdr:rowOff>
    </xdr:to>
    <xdr:grpSp>
      <xdr:nvGrpSpPr>
        <xdr:cNvPr id="2" name="ConnectToElectronicLogbookButton">
          <a:extLst>
            <a:ext uri="{FF2B5EF4-FFF2-40B4-BE49-F238E27FC236}">
              <a16:creationId xmlns:a16="http://schemas.microsoft.com/office/drawing/2014/main" id="{B9F44548-8DD7-49E4-99FC-CE68CADE33B4}"/>
            </a:ext>
          </a:extLst>
        </xdr:cNvPr>
        <xdr:cNvGrpSpPr/>
      </xdr:nvGrpSpPr>
      <xdr:grpSpPr>
        <a:xfrm>
          <a:off x="20593050" y="600075"/>
          <a:ext cx="1521097" cy="622448"/>
          <a:chOff x="4752974" y="7282964"/>
          <a:chExt cx="1521097" cy="622448"/>
        </a:xfrm>
      </xdr:grpSpPr>
      <xdr:sp macro="ConnectToElectronicLogbook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4FEF910-5ABA-D5A6-BA38-4339E133B0E9}"/>
              </a:ext>
            </a:extLst>
          </xdr:cNvPr>
          <xdr:cNvSpPr/>
        </xdr:nvSpPr>
        <xdr:spPr>
          <a:xfrm>
            <a:off x="4752974" y="7298931"/>
            <a:ext cx="1521097" cy="596899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ConnectToElectronicLogbook">
        <xdr:nvPicPr>
          <xdr:cNvPr id="10" name="Graphic 9" descr="Continuous Improvement outline">
            <a:extLst>
              <a:ext uri="{FF2B5EF4-FFF2-40B4-BE49-F238E27FC236}">
                <a16:creationId xmlns:a16="http://schemas.microsoft.com/office/drawing/2014/main" id="{5C36E43A-CF03-208B-1160-97EC9D24F9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4897095" y="7361688"/>
            <a:ext cx="475856" cy="475856"/>
          </a:xfrm>
          <a:prstGeom prst="rect">
            <a:avLst/>
          </a:prstGeom>
        </xdr:spPr>
      </xdr:pic>
      <xdr:sp macro="ConnectToElectronicLogbook" textlink="">
        <xdr:nvSpPr>
          <xdr:cNvPr id="19" name="SuppressWarningButtonText">
            <a:extLst>
              <a:ext uri="{FF2B5EF4-FFF2-40B4-BE49-F238E27FC236}">
                <a16:creationId xmlns:a16="http://schemas.microsoft.com/office/drawing/2014/main" id="{F86514AD-019C-6D86-8EF3-E5DB8E29772D}"/>
              </a:ext>
            </a:extLst>
          </xdr:cNvPr>
          <xdr:cNvSpPr txBox="1"/>
        </xdr:nvSpPr>
        <xdr:spPr>
          <a:xfrm>
            <a:off x="5369406" y="7282964"/>
            <a:ext cx="789987" cy="622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Connect</a:t>
            </a:r>
            <a:r>
              <a:rPr lang="en-AU" sz="1100" baseline="0">
                <a:latin typeface="Aptos Narrow" panose="020B0004020202020204" pitchFamily="34" charset="0"/>
              </a:rPr>
              <a:t> to App</a:t>
            </a:r>
            <a:endParaRPr lang="en-AU" sz="1100"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82550</xdr:colOff>
      <xdr:row>8</xdr:row>
      <xdr:rowOff>187325</xdr:rowOff>
    </xdr:from>
    <xdr:to>
      <xdr:col>6</xdr:col>
      <xdr:colOff>269240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177925" y="1730375"/>
          <a:ext cx="1529715" cy="584200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0</xdr:colOff>
      <xdr:row>9</xdr:row>
      <xdr:rowOff>0</xdr:rowOff>
    </xdr:from>
    <xdr:to>
      <xdr:col>13</xdr:col>
      <xdr:colOff>872490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58290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62" type="button" dataOnly="0" labelOnly="1" outline="0" axis="axisRow" fieldPosition="0"/>
    </format>
    <format dxfId="9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-2" type="button" dataOnly="0" labelOnly="1" outline="0" axis="axisRow" fieldPosition="0"/>
    </format>
    <format dxfId="1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5">
      <pivotArea dataOnly="0" labelOnly="1" grandCol="1" outline="0" axis="axisCol" fieldPosition="0"/>
    </format>
    <format dxfId="14">
      <pivotArea outline="0" collapsedLevelsAreSubtotals="1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4" type="button" dataOnly="0" labelOnly="1" outline="0" axis="axisRow" fieldPosition="0"/>
    </format>
    <format dxfId="22">
      <pivotArea dataOnly="0" labelOnly="1" fieldPosition="0">
        <references count="1">
          <reference field="4" count="0"/>
        </references>
      </pivotArea>
    </format>
    <format dxfId="21">
      <pivotArea dataOnly="0" labelOnly="1" outline="0" axis="axisValues" fieldPosition="0"/>
    </format>
    <format dxfId="20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5" type="button" dataOnly="0" labelOnly="1" outline="0" axis="axisRow" fieldPosition="0"/>
    </format>
    <format dxfId="28">
      <pivotArea dataOnly="0" labelOnly="1" fieldPosition="0">
        <references count="1">
          <reference field="5" count="0"/>
        </references>
      </pivotArea>
    </format>
    <format dxfId="27">
      <pivotArea dataOnly="0" labelOnly="1" outline="0" axis="axisValues" fieldPosition="0"/>
    </format>
    <format dxfId="2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1" type="button" dataOnly="0" labelOnly="1" outline="0" axis="axisRow" fieldPosition="0"/>
    </format>
    <format dxfId="84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83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82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81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80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9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8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7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76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75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74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73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72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71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70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9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8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7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66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65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64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63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62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61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60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9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8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7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56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55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54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53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52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51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50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9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8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7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46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45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44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43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42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41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40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9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8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7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36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35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34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33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32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L8" totalsRowCount="1" headerRowDxfId="301" dataDxfId="300" totalsRowDxfId="298" tableBorderDxfId="299" totalsRowBorderDxfId="297">
  <autoFilter ref="B5:BL7" xr:uid="{850553CE-740D-485A-AA62-0CD4E6CBE42E}">
    <filterColumn colId="0" hiddenButton="1"/>
    <filterColumn colId="2" hiddenButton="1"/>
    <filterColumn colId="3" hiddenButton="1"/>
    <filterColumn colId="4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</autoFilter>
  <sortState xmlns:xlrd2="http://schemas.microsoft.com/office/spreadsheetml/2017/richdata2" ref="C6:BL7">
    <sortCondition ref="C6:C7"/>
  </sortState>
  <tableColumns count="63">
    <tableColumn id="56" xr3:uid="{D480B3D9-F0FD-4EFA-B700-B58C42026787}" name="EntryID" dataDxfId="296" totalsRowDxfId="295"/>
    <tableColumn id="1" xr3:uid="{4A9F7973-DB93-445C-A438-9DA51DE4C8E6}" name="Date" dataDxfId="294" totalsRowDxfId="293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92" totalsRowDxfId="291"/>
    <tableColumn id="2" xr3:uid="{7F2FD0DE-1EBD-4A25-9AB2-8B2FD2016437}" name="Month" dataDxfId="290" totalsRowDxfId="289"/>
    <tableColumn id="3" xr3:uid="{C1637A1C-51D7-4EF1-B132-362CD3F92571}" name="Day" dataDxfId="288" totalsRowDxfId="287"/>
    <tableColumn id="4" xr3:uid="{96485EE2-5F0F-4FA0-B939-E32C66C44C7A}" name="Type" dataDxfId="286" totalsRowDxfId="285"/>
    <tableColumn id="5" xr3:uid="{4F0FBA5D-D369-4B9F-89AE-FEDEFC370AFE}" name="Reg" dataDxfId="284" totalsRowDxfId="283"/>
    <tableColumn id="59" xr3:uid="{08CD5548-8146-40A6-94B9-0F79712B2ABF}" name="Flight ID" dataDxfId="282" totalsRowDxfId="281"/>
    <tableColumn id="6" xr3:uid="{0E4DB6A7-0018-4A8F-AFD7-61529B568497}" name="PIC" totalsRowLabel="Grand Total Flying Hours" dataDxfId="280" totalsRowDxfId="279"/>
    <tableColumn id="7" xr3:uid="{7D9307E7-1F1E-42B0-9A4E-D7903D4B651E}" name="Other Pilot or Crew" totalsRowFunction="custom" dataDxfId="278" totalsRowDxfId="277">
      <totalsRowFormula>SUBTOTAL(109,Logbook[TotalHours])</totalsRowFormula>
    </tableColumn>
    <tableColumn id="62" xr3:uid="{35D88777-AA03-4EF0-B227-9E2048B1AA5E}" name="From" dataDxfId="276" totalsRowDxfId="275"/>
    <tableColumn id="60" xr3:uid="{7742768E-54CE-4898-B717-E41D101B8D07}" name="To" dataDxfId="274" totalsRowDxfId="273"/>
    <tableColumn id="64" xr3:uid="{8831D28C-8B2A-4FCF-A3EC-8584D90657FE}" name="Via" dataDxfId="272" totalsRowDxfId="271"/>
    <tableColumn id="63" xr3:uid="{51D1410F-0100-42EB-81DF-35978C12F28B}" name="Remarks" dataDxfId="270" totalsRowDxfId="269"/>
    <tableColumn id="58" xr3:uid="{15C88657-9674-4D76-90C3-DC868F8A7B1B}" name="FR" dataDxfId="268" totalsRowDxfId="267"/>
    <tableColumn id="38" xr3:uid="{17B82195-E8EA-4688-97B0-F2E1AD927F10}" name="IPC" dataDxfId="266" totalsRowDxfId="265"/>
    <tableColumn id="8" xr3:uid="{50C057AA-9B70-4B51-A37B-5531F77284BF}" name="OPC" totalsRowLabel="TOTALS:" dataDxfId="264" totalsRowDxfId="263"/>
    <tableColumn id="9" xr3:uid="{C53B3FE9-B5B3-4FE4-9D2F-CC5CB5F157FB}" name="Custom 1" totalsRowFunction="sum" dataDxfId="262" totalsRowDxfId="261"/>
    <tableColumn id="10" xr3:uid="{D4DF1EA3-5D43-434F-AEBE-A605D9FFD457}" name="Custom 2" totalsRowFunction="sum" dataDxfId="260" totalsRowDxfId="259"/>
    <tableColumn id="11" xr3:uid="{741C7510-6E1A-49A3-9C9E-E42097510CEC}" name="Custom 3" totalsRowFunction="sum" dataDxfId="258" totalsRowDxfId="257"/>
    <tableColumn id="57" xr3:uid="{4E4B2A2B-F980-49E5-9F31-D9E96FB9A587}" name="Custom 4" totalsRowFunction="sum" dataDxfId="256" totalsRowDxfId="255"/>
    <tableColumn id="12" xr3:uid="{EC4A1A18-0A2D-49AC-BFCD-E01030F64888}" name="SeIcusDay" totalsRowFunction="sum" dataDxfId="254" totalsRowDxfId="253"/>
    <tableColumn id="13" xr3:uid="{40EA09A9-61CC-4653-B74B-0553995DCA63}" name="SeIcusNight" totalsRowFunction="sum" dataDxfId="252" totalsRowDxfId="251"/>
    <tableColumn id="14" xr3:uid="{482A4ED7-9580-4817-A603-06ECE9BF848E}" name="SeDualDay" totalsRowFunction="sum" dataDxfId="250" totalsRowDxfId="249"/>
    <tableColumn id="15" xr3:uid="{ECD3AC03-3033-4736-ACF4-108BA4CADCA9}" name="SeDualNight" totalsRowFunction="sum" dataDxfId="248" totalsRowDxfId="247"/>
    <tableColumn id="16" xr3:uid="{0D5B8F94-E65D-4CF8-BCFB-AB7B435439E4}" name="SeCommandDay" totalsRowFunction="sum" dataDxfId="246" totalsRowDxfId="245"/>
    <tableColumn id="17" xr3:uid="{4A01EC43-EE14-4A57-8790-63AD1C10441E}" name="SeCommandNight" totalsRowFunction="sum" dataDxfId="244" totalsRowDxfId="243"/>
    <tableColumn id="18" xr3:uid="{A2239AA3-C2C3-451B-A2A2-60C04EDEE6F8}" name="MeIcusDay" totalsRowFunction="sum" dataDxfId="242" totalsRowDxfId="241"/>
    <tableColumn id="19" xr3:uid="{ECBDA53E-F388-4471-8A51-D64F6CA99F19}" name="MeIcusNight" totalsRowFunction="sum" dataDxfId="240" totalsRowDxfId="239"/>
    <tableColumn id="20" xr3:uid="{27DA3BE1-5062-4E05-9011-130B57ABC06D}" name="MeDualDay" totalsRowFunction="sum" dataDxfId="238" totalsRowDxfId="237"/>
    <tableColumn id="21" xr3:uid="{29820283-7307-4F78-B87D-C36611B4DDD3}" name="MeDualNight" totalsRowFunction="sum" dataDxfId="236" totalsRowDxfId="235"/>
    <tableColumn id="22" xr3:uid="{152C87A1-34A8-4A96-8523-01A7DF8751C5}" name="MeCommandDay" totalsRowFunction="sum" dataDxfId="234" totalsRowDxfId="233"/>
    <tableColumn id="23" xr3:uid="{61E0C9F1-CFD0-42E5-A7DC-2C41309F344C}" name="MeCommandNight" totalsRowFunction="sum" dataDxfId="232" totalsRowDxfId="231"/>
    <tableColumn id="24" xr3:uid="{ADC4E9A8-C2BB-4203-AD5D-C0E8E6DD1FEF}" name="CopilotDay" totalsRowFunction="sum" dataDxfId="230" totalsRowDxfId="229"/>
    <tableColumn id="25" xr3:uid="{FAA08A34-D45C-4AB5-83C7-9DB2A8B0C2E3}" name="CopilotNight" totalsRowFunction="sum" dataDxfId="228" totalsRowDxfId="227"/>
    <tableColumn id="26" xr3:uid="{2C960429-5AF1-4AB6-A6DC-6DA0D3E44FE8}" name="IfrIf" totalsRowFunction="sum" dataDxfId="226" totalsRowDxfId="225"/>
    <tableColumn id="27" xr3:uid="{FADE530A-F0C4-4ADF-96CA-8E4406906F48}" name="IfrSim" totalsRowFunction="sum" dataDxfId="224" totalsRowDxfId="223"/>
    <tableColumn id="28" xr3:uid="{1ABCF964-1A5D-4D44-94AD-A0AEA9405B55}" name="LandingsDay" totalsRowFunction="sum" dataDxfId="222" totalsRowDxfId="221"/>
    <tableColumn id="29" xr3:uid="{402C33EC-355B-4E27-9EDC-61E77D1949DA}" name="LandingsNight" totalsRowFunction="sum" dataDxfId="220" totalsRowDxfId="219"/>
    <tableColumn id="30" xr3:uid="{B49D717E-472F-4145-9125-1A5E9E338FAD}" name="ILS" totalsRowFunction="sum" dataDxfId="218" totalsRowDxfId="217"/>
    <tableColumn id="31" xr3:uid="{3D63FAA1-0E05-4BEC-9D6B-6D9D19465958}" name="VOR" totalsRowFunction="sum" dataDxfId="216" totalsRowDxfId="215"/>
    <tableColumn id="32" xr3:uid="{00BE2531-4BA9-460D-B922-80C609F07A18}" name="RNP" totalsRowFunction="sum" dataDxfId="214" totalsRowDxfId="213"/>
    <tableColumn id="33" xr3:uid="{DCC3F16C-616F-41F1-BA39-755856D47AF1}" name="NDB" totalsRowFunction="sum" dataDxfId="212" totalsRowDxfId="211"/>
    <tableColumn id="34" xr3:uid="{19FB5B5C-450E-4FCD-B6AD-F55217E6EEFE}" name="DGA (CDI)" totalsRowFunction="sum" dataDxfId="210" totalsRowDxfId="209"/>
    <tableColumn id="35" xr3:uid="{6D9A8927-28A8-42D9-8C00-39BDAD87B064}" name="DGA (Azi)" totalsRowFunction="sum" dataDxfId="208" totalsRowDxfId="207"/>
    <tableColumn id="36" xr3:uid="{F52CFC91-2462-4865-A135-E24F1A59D2F9}" name="Circling" totalsRowFunction="sum" dataDxfId="206" totalsRowDxfId="205"/>
    <tableColumn id="54" xr3:uid="{FA8413FA-CA54-4EB0-A142-59A7B4A9BE3A}" name="TotalHours" totalsRowFunction="sum" dataDxfId="204" totalsRowDxfId="203">
      <calculatedColumnFormula>SUM(Logbook[[#This Row],[SeIcusDay]:[CopilotNight]])</calculatedColumnFormula>
    </tableColumn>
    <tableColumn id="37" xr3:uid="{6F315B7F-6161-4654-A259-C403C03FD38C}" name="TotalApps" totalsRowFunction="sum" dataDxfId="202" totalsRowDxfId="201">
      <calculatedColumnFormula>SUM(Logbook[[#This Row],[ILS]:[DGA (Azi)]])</calculatedColumnFormula>
    </tableColumn>
    <tableColumn id="39" xr3:uid="{FC445918-ECBA-41EC-A2CD-AAD3627DAC1A}" name="CumLandingsDay" dataDxfId="200" totalsRowDxfId="199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8" totalsRowDxfId="197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6" totalsRowDxfId="195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4" totalsRowDxfId="193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92" totalsRowDxfId="191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90" totalsRowDxfId="189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8" totalsRowDxfId="187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6" totalsRowDxfId="185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4" totalsRowDxfId="183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82" totalsRowDxfId="181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80" totalsRowDxfId="179">
      <calculatedColumnFormula>SUM(INDEX(Logbook[TotalHours],1):Logbook[[#This Row],[TotalHours]])</calculatedColumnFormula>
    </tableColumn>
    <tableColumn id="50" xr3:uid="{D904A10A-DC61-4EF5-A0A7-8E4E66C716B2}" name="Cum2D" dataDxfId="178" totalsRowDxfId="177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6" totalsRowDxfId="175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4" totalsRowDxfId="173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72" totalsRowDxfId="171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4" dataDxfId="162" headerRowBorderDxfId="163" tableBorderDxfId="161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60"/>
    <tableColumn id="1" xr3:uid="{E612514F-E730-44F3-A950-2114D903D763}" name="Requirement" dataDxfId="159"/>
    <tableColumn id="2" xr3:uid="{338C2481-DDBE-4368-8996-7093D48C30F3}" name="RelevantPeriodTotalSEA" dataDxfId="158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7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6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5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4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53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52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51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50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9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8" dataDxfId="146" headerRowBorderDxfId="147" tableBorderDxfId="145">
  <autoFilter ref="P5:R16" xr:uid="{DEFCE430-3315-4B20-AFA3-D492E529A289}"/>
  <tableColumns count="3">
    <tableColumn id="1" xr3:uid="{F5D0C651-FE9A-480F-A721-1E0A1BB11E45}" name="Metric" dataDxfId="144"/>
    <tableColumn id="2" xr3:uid="{4C506A49-FAB5-49F3-AC5A-65E15BED54EB}" name="Value" dataDxfId="143"/>
    <tableColumn id="3" xr3:uid="{5BBE359D-AAAF-44D6-8AB1-858ECC51E85B}" name="Notes" dataDxfId="14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41" dataDxfId="139" headerRowBorderDxfId="140" tableBorderDxfId="138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7"/>
    <tableColumn id="2" xr3:uid="{D767A1F9-BF22-427B-BE13-44AC18B7D000}" name="Manual Override Date" dataDxfId="13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5" dataDxfId="133" headerRowBorderDxfId="134" tableBorderDxfId="132">
  <autoFilter ref="T5:V12" xr:uid="{EFF60400-83C3-4718-A8CE-C2EC48F70044}"/>
  <tableColumns count="3">
    <tableColumn id="1" xr3:uid="{C0C03FFC-FAC9-4F0C-A19D-C959BFD19EF6}" name="Flight Review" dataDxfId="131"/>
    <tableColumn id="2" xr3:uid="{CED3A314-0EC8-45B6-816A-7786E084B19C}" name="IPC" dataDxfId="130"/>
    <tableColumn id="3" xr3:uid="{82E50908-DF2E-4B0D-976C-DFDCE32326E4}" name="OPC" dataDxfId="12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8" dataDxfId="126" headerRowBorderDxfId="127" tableBorderDxfId="125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4"/>
    <tableColumn id="3" xr3:uid="{7CCA8F66-E743-4C80-9194-DB96C659B0C9}" name="Requirement" dataDxfId="123"/>
    <tableColumn id="4" xr3:uid="{E85AAE1D-5DBC-44DE-81B5-5DADA6498B8B}" name="RelevantPeriodTotal" dataDxfId="122"/>
    <tableColumn id="5" xr3:uid="{81EDC149-EEF6-46E8-901E-1EB65DC53603}" name="Status" dataDxfId="121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20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9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8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71" totalsRowShown="0" headerRowDxfId="99" dataDxfId="98">
  <autoFilter ref="B2:K8271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H27" sqref="H27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289" t="s">
        <v>5429</v>
      </c>
      <c r="N6" s="290"/>
      <c r="O6" s="282" t="s">
        <v>5430</v>
      </c>
      <c r="P6" s="308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286" t="s">
        <v>37</v>
      </c>
      <c r="C9" s="294" t="s">
        <v>5410</v>
      </c>
      <c r="D9" s="275"/>
      <c r="E9" s="281"/>
      <c r="F9" s="291" t="s">
        <v>5409</v>
      </c>
      <c r="G9" s="292"/>
      <c r="H9" s="293"/>
      <c r="I9" s="270" t="s">
        <v>5411</v>
      </c>
      <c r="J9" s="270"/>
      <c r="K9" s="270"/>
      <c r="L9" s="270"/>
      <c r="M9" s="270" t="s">
        <v>16740</v>
      </c>
      <c r="N9" s="270"/>
      <c r="O9" s="298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287"/>
      <c r="C10" s="295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4" t="s">
        <v>16746</v>
      </c>
      <c r="I10" s="271" t="s">
        <v>1</v>
      </c>
      <c r="J10" s="271"/>
      <c r="K10" s="284" t="s">
        <v>5422</v>
      </c>
      <c r="L10" s="284"/>
      <c r="M10" s="277" t="s">
        <v>16741</v>
      </c>
      <c r="N10" s="272" t="s">
        <v>25</v>
      </c>
      <c r="O10" s="304" t="s">
        <v>5344</v>
      </c>
      <c r="P10" s="60"/>
      <c r="Q10" s="91"/>
      <c r="R10" s="309"/>
      <c r="S10" s="309"/>
      <c r="T10" s="60"/>
      <c r="U10" s="60"/>
    </row>
    <row r="11" spans="1:21" x14ac:dyDescent="0.25">
      <c r="A11" s="90"/>
      <c r="B11" s="288"/>
      <c r="C11" s="296"/>
      <c r="D11" s="273"/>
      <c r="E11" s="273"/>
      <c r="F11" s="273"/>
      <c r="G11" s="273"/>
      <c r="H11" s="284"/>
      <c r="I11" s="271"/>
      <c r="J11" s="271"/>
      <c r="K11" s="284"/>
      <c r="L11" s="284"/>
      <c r="M11" s="278"/>
      <c r="N11" s="273"/>
      <c r="O11" s="305"/>
      <c r="P11" s="60"/>
      <c r="Q11" s="91"/>
      <c r="R11" s="309"/>
      <c r="S11" s="309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06" t="s">
        <v>21</v>
      </c>
      <c r="J12" s="306"/>
      <c r="K12" s="312"/>
      <c r="L12" s="312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97" t="s">
        <v>5421</v>
      </c>
      <c r="D15" s="270"/>
      <c r="E15" s="270"/>
      <c r="F15" s="270"/>
      <c r="G15" s="270"/>
      <c r="H15" s="270"/>
      <c r="I15" s="270"/>
      <c r="J15" s="270"/>
      <c r="K15" s="270"/>
      <c r="L15" s="270"/>
      <c r="M15" s="270"/>
      <c r="N15" s="298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302" t="s">
        <v>16737</v>
      </c>
      <c r="D16" s="271" t="s">
        <v>16738</v>
      </c>
      <c r="E16" s="271" t="s">
        <v>16752</v>
      </c>
      <c r="F16" s="271"/>
      <c r="G16" s="271"/>
      <c r="H16" s="271"/>
      <c r="I16" s="271"/>
      <c r="J16" s="271" t="s">
        <v>16739</v>
      </c>
      <c r="K16" s="271"/>
      <c r="L16" s="271"/>
      <c r="M16" s="271"/>
      <c r="N16" s="303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302"/>
      <c r="D17" s="271"/>
      <c r="E17" s="271"/>
      <c r="F17" s="271"/>
      <c r="G17" s="271"/>
      <c r="H17" s="271"/>
      <c r="I17" s="271"/>
      <c r="J17" s="271"/>
      <c r="K17" s="271"/>
      <c r="L17" s="271"/>
      <c r="M17" s="271"/>
      <c r="N17" s="303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306"/>
      <c r="F18" s="306"/>
      <c r="G18" s="306"/>
      <c r="H18" s="306"/>
      <c r="I18" s="306"/>
      <c r="J18" s="306"/>
      <c r="K18" s="306"/>
      <c r="L18" s="306"/>
      <c r="M18" s="306"/>
      <c r="N18" s="307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97" t="s">
        <v>5413</v>
      </c>
      <c r="D21" s="270"/>
      <c r="E21" s="270"/>
      <c r="F21" s="270"/>
      <c r="G21" s="270"/>
      <c r="H21" s="270"/>
      <c r="I21" s="270" t="s">
        <v>5414</v>
      </c>
      <c r="J21" s="270"/>
      <c r="K21" s="270"/>
      <c r="L21" s="270"/>
      <c r="M21" s="270"/>
      <c r="N21" s="270"/>
      <c r="O21" s="291" t="s">
        <v>5415</v>
      </c>
      <c r="P21" s="293"/>
      <c r="Q21" s="270" t="s">
        <v>5416</v>
      </c>
      <c r="R21" s="298"/>
      <c r="S21" s="98"/>
      <c r="T21" s="98"/>
      <c r="U21" s="98"/>
    </row>
    <row r="22" spans="2:21" x14ac:dyDescent="0.25">
      <c r="B22" s="95"/>
      <c r="C22" s="302" t="s">
        <v>5</v>
      </c>
      <c r="D22" s="271"/>
      <c r="E22" s="271" t="s">
        <v>6</v>
      </c>
      <c r="F22" s="271"/>
      <c r="G22" s="271" t="s">
        <v>7</v>
      </c>
      <c r="H22" s="271"/>
      <c r="I22" s="271" t="s">
        <v>5</v>
      </c>
      <c r="J22" s="271"/>
      <c r="K22" s="271" t="s">
        <v>6</v>
      </c>
      <c r="L22" s="271"/>
      <c r="M22" s="271" t="s">
        <v>7</v>
      </c>
      <c r="N22" s="271"/>
      <c r="O22" s="310"/>
      <c r="P22" s="311"/>
      <c r="Q22" s="284" t="s">
        <v>8</v>
      </c>
      <c r="R22" s="303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84"/>
      <c r="R23" s="303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97" t="s">
        <v>5412</v>
      </c>
      <c r="D27" s="270"/>
      <c r="E27" s="270"/>
      <c r="F27" s="298"/>
      <c r="G27" s="93"/>
      <c r="H27" s="93"/>
      <c r="I27" s="93"/>
      <c r="J27" s="297" t="s">
        <v>5417</v>
      </c>
      <c r="K27" s="270"/>
      <c r="L27" s="274" t="s">
        <v>5418</v>
      </c>
      <c r="M27" s="275"/>
      <c r="N27" s="275"/>
      <c r="O27" s="275"/>
      <c r="P27" s="275"/>
      <c r="Q27" s="275"/>
      <c r="R27" s="276"/>
      <c r="S27" s="60"/>
      <c r="T27" s="60"/>
      <c r="U27" s="91"/>
    </row>
    <row r="28" spans="2:21" x14ac:dyDescent="0.25">
      <c r="B28" s="95"/>
      <c r="C28" s="299" t="str">
        <f>Logbook[[#Headers],[Custom 1]]</f>
        <v>Custom 1</v>
      </c>
      <c r="D28" s="300" t="str">
        <f>Logbook[[#Headers],[Custom 2]]</f>
        <v>Custom 2</v>
      </c>
      <c r="E28" s="300" t="str">
        <f>Logbook[[#Headers],[Custom 3]]</f>
        <v>Custom 3</v>
      </c>
      <c r="F28" s="301" t="str">
        <f>Logbook[[#Headers],[Custom 4]]</f>
        <v>Custom 4</v>
      </c>
      <c r="G28" s="93"/>
      <c r="H28" s="93"/>
      <c r="I28" s="93"/>
      <c r="J28" s="302" t="s">
        <v>11</v>
      </c>
      <c r="K28" s="271" t="s">
        <v>14</v>
      </c>
      <c r="L28" s="271" t="s">
        <v>15</v>
      </c>
      <c r="M28" s="271" t="s">
        <v>16</v>
      </c>
      <c r="N28" s="271" t="s">
        <v>16742</v>
      </c>
      <c r="O28" s="271" t="s">
        <v>17</v>
      </c>
      <c r="P28" s="284" t="s">
        <v>18</v>
      </c>
      <c r="Q28" s="284" t="s">
        <v>19</v>
      </c>
      <c r="R28" s="304" t="s">
        <v>20</v>
      </c>
      <c r="S28" s="60"/>
      <c r="T28" s="60"/>
      <c r="U28" s="91"/>
    </row>
    <row r="29" spans="2:21" x14ac:dyDescent="0.25">
      <c r="B29" s="95"/>
      <c r="C29" s="299"/>
      <c r="D29" s="300"/>
      <c r="E29" s="300"/>
      <c r="F29" s="301"/>
      <c r="H29" s="101"/>
      <c r="J29" s="302"/>
      <c r="K29" s="271"/>
      <c r="L29" s="271"/>
      <c r="M29" s="271"/>
      <c r="N29" s="271"/>
      <c r="O29" s="271"/>
      <c r="P29" s="284"/>
      <c r="Q29" s="284"/>
      <c r="R29" s="305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tabSelected="1" zoomScaleNormal="100" workbookViewId="0">
      <selection activeCell="AE2" sqref="AE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289" t="s">
        <v>5429</v>
      </c>
      <c r="L6" s="290"/>
      <c r="M6" s="282" t="s">
        <v>5430</v>
      </c>
      <c r="N6" s="283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286" t="s">
        <v>37</v>
      </c>
      <c r="C9" s="294" t="s">
        <v>5410</v>
      </c>
      <c r="D9" s="275"/>
      <c r="E9" s="281"/>
      <c r="F9" s="291" t="s">
        <v>5409</v>
      </c>
      <c r="G9" s="292"/>
      <c r="H9" s="293"/>
      <c r="I9" s="270" t="s">
        <v>5411</v>
      </c>
      <c r="J9" s="270"/>
      <c r="K9" s="270" t="s">
        <v>16740</v>
      </c>
      <c r="L9" s="270"/>
      <c r="M9" s="270"/>
      <c r="N9" s="270" t="s">
        <v>5421</v>
      </c>
      <c r="O9" s="270"/>
      <c r="P9" s="270"/>
      <c r="Q9" s="270"/>
      <c r="R9" s="274" t="s">
        <v>5412</v>
      </c>
      <c r="S9" s="275"/>
      <c r="T9" s="275"/>
      <c r="U9" s="281"/>
      <c r="V9" s="270" t="s">
        <v>5413</v>
      </c>
      <c r="W9" s="270"/>
      <c r="X9" s="270"/>
      <c r="Y9" s="270"/>
      <c r="Z9" s="270"/>
      <c r="AA9" s="270"/>
      <c r="AB9" s="270" t="s">
        <v>5414</v>
      </c>
      <c r="AC9" s="270"/>
      <c r="AD9" s="270"/>
      <c r="AE9" s="270"/>
      <c r="AF9" s="270"/>
      <c r="AG9" s="270"/>
      <c r="AH9" s="270" t="s">
        <v>5415</v>
      </c>
      <c r="AI9" s="270"/>
      <c r="AJ9" s="270" t="s">
        <v>5416</v>
      </c>
      <c r="AK9" s="270"/>
      <c r="AL9" s="274" t="s">
        <v>5417</v>
      </c>
      <c r="AM9" s="281"/>
      <c r="AN9" s="274" t="s">
        <v>5418</v>
      </c>
      <c r="AO9" s="275"/>
      <c r="AP9" s="275"/>
      <c r="AQ9" s="275"/>
      <c r="AR9" s="275"/>
      <c r="AS9" s="275"/>
      <c r="AT9" s="276"/>
    </row>
    <row r="10" spans="1:46" x14ac:dyDescent="0.25">
      <c r="A10" s="90"/>
      <c r="B10" s="287"/>
      <c r="C10" s="295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4" t="s">
        <v>16746</v>
      </c>
      <c r="I10" s="271" t="s">
        <v>1</v>
      </c>
      <c r="J10" s="284" t="s">
        <v>5422</v>
      </c>
      <c r="K10" s="284" t="s">
        <v>5366</v>
      </c>
      <c r="L10" s="284" t="s">
        <v>25</v>
      </c>
      <c r="M10" s="285" t="s">
        <v>5344</v>
      </c>
      <c r="N10" s="271" t="s">
        <v>16737</v>
      </c>
      <c r="O10" s="271" t="s">
        <v>16738</v>
      </c>
      <c r="P10" s="271" t="s">
        <v>16752</v>
      </c>
      <c r="Q10" s="271" t="s">
        <v>16739</v>
      </c>
      <c r="R10" s="268" t="str">
        <f>Logbook[[#Headers],[Custom 1]]</f>
        <v>Custom 1</v>
      </c>
      <c r="S10" s="268" t="str">
        <f>Logbook[[#Headers],[Custom 2]]</f>
        <v>Custom 2</v>
      </c>
      <c r="T10" s="268" t="str">
        <f>Logbook[[#Headers],[Custom 3]]</f>
        <v>Custom 3</v>
      </c>
      <c r="U10" s="268" t="str">
        <f>Logbook[[#Headers],[Custom 4]]</f>
        <v>Custom 4</v>
      </c>
      <c r="V10" s="271" t="s">
        <v>5</v>
      </c>
      <c r="W10" s="271"/>
      <c r="X10" s="271" t="s">
        <v>6</v>
      </c>
      <c r="Y10" s="271"/>
      <c r="Z10" s="271" t="s">
        <v>7</v>
      </c>
      <c r="AA10" s="271"/>
      <c r="AB10" s="271" t="s">
        <v>5</v>
      </c>
      <c r="AC10" s="271"/>
      <c r="AD10" s="271" t="s">
        <v>6</v>
      </c>
      <c r="AE10" s="271"/>
      <c r="AF10" s="271" t="s">
        <v>7</v>
      </c>
      <c r="AG10" s="271"/>
      <c r="AH10" s="271"/>
      <c r="AI10" s="271"/>
      <c r="AJ10" s="284" t="s">
        <v>8</v>
      </c>
      <c r="AK10" s="271" t="s">
        <v>9</v>
      </c>
      <c r="AL10" s="272" t="s">
        <v>11</v>
      </c>
      <c r="AM10" s="272" t="s">
        <v>14</v>
      </c>
      <c r="AN10" s="277" t="s">
        <v>15</v>
      </c>
      <c r="AO10" s="277" t="s">
        <v>16</v>
      </c>
      <c r="AP10" s="277" t="s">
        <v>16742</v>
      </c>
      <c r="AQ10" s="277" t="s">
        <v>17</v>
      </c>
      <c r="AR10" s="277" t="s">
        <v>18</v>
      </c>
      <c r="AS10" s="277" t="s">
        <v>19</v>
      </c>
      <c r="AT10" s="279" t="s">
        <v>20</v>
      </c>
    </row>
    <row r="11" spans="1:46" x14ac:dyDescent="0.25">
      <c r="A11" s="90"/>
      <c r="B11" s="288"/>
      <c r="C11" s="296"/>
      <c r="D11" s="273"/>
      <c r="E11" s="273"/>
      <c r="F11" s="273"/>
      <c r="G11" s="273"/>
      <c r="H11" s="284"/>
      <c r="I11" s="271"/>
      <c r="J11" s="284"/>
      <c r="K11" s="284"/>
      <c r="L11" s="284"/>
      <c r="M11" s="285"/>
      <c r="N11" s="271"/>
      <c r="O11" s="271"/>
      <c r="P11" s="271"/>
      <c r="Q11" s="271"/>
      <c r="R11" s="269"/>
      <c r="S11" s="269"/>
      <c r="T11" s="269"/>
      <c r="U11" s="269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84"/>
      <c r="AK11" s="271"/>
      <c r="AL11" s="273"/>
      <c r="AM11" s="273"/>
      <c r="AN11" s="278"/>
      <c r="AO11" s="278"/>
      <c r="AP11" s="278"/>
      <c r="AQ11" s="278"/>
      <c r="AR11" s="278"/>
      <c r="AS11" s="278"/>
      <c r="AT11" s="280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V19"/>
  <sheetViews>
    <sheetView showGridLines="0" zoomScaleNormal="100" workbookViewId="0">
      <pane ySplit="5" topLeftCell="A6" activePane="bottomLeft" state="frozen"/>
      <selection pane="bottomLeft" activeCell="N10" sqref="N10"/>
    </sheetView>
  </sheetViews>
  <sheetFormatPr defaultColWidth="0" defaultRowHeight="15" zeroHeight="1" x14ac:dyDescent="0.25"/>
  <cols>
    <col min="1" max="1" width="3.7109375" style="112" customWidth="1"/>
    <col min="2" max="2" width="7.7109375" style="112" hidden="1" customWidth="1"/>
    <col min="3" max="3" width="12.7109375" style="113" customWidth="1"/>
    <col min="4" max="4" width="6.7109375" style="114" customWidth="1"/>
    <col min="5" max="5" width="6.7109375" style="115" customWidth="1"/>
    <col min="6" max="6" width="6.7109375" style="116" customWidth="1"/>
    <col min="7" max="8" width="9.7109375" style="112" customWidth="1"/>
    <col min="9" max="9" width="13" style="112" bestFit="1" customWidth="1"/>
    <col min="10" max="10" width="19" style="112" customWidth="1"/>
    <col min="11" max="11" width="22.7109375" style="112" bestFit="1" customWidth="1"/>
    <col min="12" max="12" width="10.28515625" style="112" bestFit="1" customWidth="1"/>
    <col min="13" max="13" width="10.28515625" style="112" customWidth="1"/>
    <col min="14" max="15" width="35.7109375" style="112" customWidth="1"/>
    <col min="16" max="18" width="9.5703125" style="112" customWidth="1"/>
    <col min="19" max="20" width="14.28515625" style="117" customWidth="1"/>
    <col min="21" max="22" width="14.28515625" style="114" customWidth="1"/>
    <col min="23" max="40" width="6.28515625" style="112" customWidth="1"/>
    <col min="41" max="47" width="7.7109375" style="112" customWidth="1"/>
    <col min="48" max="48" width="15.28515625" style="117" hidden="1" customWidth="1"/>
    <col min="49" max="49" width="14.42578125" style="118" hidden="1" customWidth="1"/>
    <col min="50" max="50" width="16.28515625" style="112" hidden="1" customWidth="1"/>
    <col min="51" max="51" width="17.7109375" style="112" hidden="1" customWidth="1"/>
    <col min="52" max="52" width="7.42578125" style="112" hidden="1" customWidth="1"/>
    <col min="53" max="53" width="8.7109375" style="112" hidden="1" customWidth="1"/>
    <col min="54" max="54" width="10.28515625" style="112" hidden="1" customWidth="1"/>
    <col min="55" max="55" width="8.7109375" style="112" hidden="1" customWidth="1"/>
    <col min="56" max="56" width="11.28515625" style="112" hidden="1" customWidth="1"/>
    <col min="57" max="57" width="11" style="112" hidden="1" customWidth="1"/>
    <col min="58" max="58" width="8.28515625" style="112" hidden="1" customWidth="1"/>
    <col min="59" max="59" width="14" style="112" hidden="1" customWidth="1"/>
    <col min="60" max="60" width="14.7109375" style="112" hidden="1" customWidth="1"/>
    <col min="61" max="62" width="7.42578125" style="112" hidden="1" customWidth="1"/>
    <col min="63" max="63" width="8" style="114" hidden="1" customWidth="1"/>
    <col min="64" max="64" width="8.42578125" style="112" hidden="1" customWidth="1"/>
    <col min="65" max="65" width="3.7109375" style="112" customWidth="1"/>
    <col min="66" max="66" width="0" style="112" hidden="1" customWidth="1"/>
    <col min="67" max="67" width="8" style="112" hidden="1" customWidth="1"/>
    <col min="68" max="68" width="8.42578125" style="112" hidden="1" customWidth="1"/>
    <col min="69" max="70" width="0" style="112" hidden="1" customWidth="1"/>
    <col min="71" max="71" width="8.42578125" style="112" hidden="1" customWidth="1"/>
    <col min="72" max="74" width="0" style="112" hidden="1" customWidth="1"/>
    <col min="75" max="16384" width="9.28515625" style="112" hidden="1"/>
  </cols>
  <sheetData>
    <row r="1" spans="1:65" x14ac:dyDescent="0.25"/>
    <row r="2" spans="1:65" s="119" customFormat="1" ht="15" customHeight="1" x14ac:dyDescent="0.25">
      <c r="A2" s="112"/>
      <c r="B2" s="112"/>
      <c r="C2" s="322" t="s">
        <v>5410</v>
      </c>
      <c r="D2" s="323"/>
      <c r="E2" s="323"/>
      <c r="F2" s="324"/>
      <c r="G2" s="330" t="s">
        <v>5409</v>
      </c>
      <c r="H2" s="334"/>
      <c r="I2" s="331"/>
      <c r="J2" s="330" t="s">
        <v>5411</v>
      </c>
      <c r="K2" s="331"/>
      <c r="L2" s="334" t="s">
        <v>5421</v>
      </c>
      <c r="M2" s="334"/>
      <c r="N2" s="334"/>
      <c r="O2" s="331"/>
      <c r="P2" s="338" t="s">
        <v>16740</v>
      </c>
      <c r="Q2" s="338"/>
      <c r="R2" s="338"/>
      <c r="S2" s="330" t="s">
        <v>5412</v>
      </c>
      <c r="T2" s="334"/>
      <c r="U2" s="334"/>
      <c r="V2" s="331"/>
      <c r="W2" s="338" t="s">
        <v>5413</v>
      </c>
      <c r="X2" s="338"/>
      <c r="Y2" s="338"/>
      <c r="Z2" s="338"/>
      <c r="AA2" s="338"/>
      <c r="AB2" s="338"/>
      <c r="AC2" s="338" t="s">
        <v>5414</v>
      </c>
      <c r="AD2" s="338"/>
      <c r="AE2" s="338"/>
      <c r="AF2" s="338"/>
      <c r="AG2" s="338"/>
      <c r="AH2" s="338"/>
      <c r="AI2" s="330" t="s">
        <v>5415</v>
      </c>
      <c r="AJ2" s="331"/>
      <c r="AK2" s="338" t="s">
        <v>5416</v>
      </c>
      <c r="AL2" s="338"/>
      <c r="AM2" s="347" t="s">
        <v>5417</v>
      </c>
      <c r="AN2" s="348"/>
      <c r="AO2" s="338" t="s">
        <v>5418</v>
      </c>
      <c r="AP2" s="338"/>
      <c r="AQ2" s="338"/>
      <c r="AR2" s="338"/>
      <c r="AS2" s="338"/>
      <c r="AT2" s="338"/>
      <c r="AU2" s="345"/>
      <c r="AV2" s="339" t="s">
        <v>73</v>
      </c>
      <c r="AW2" s="340"/>
      <c r="AX2" s="314" t="s">
        <v>26</v>
      </c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6"/>
      <c r="BM2" s="112"/>
    </row>
    <row r="3" spans="1:65" s="119" customFormat="1" x14ac:dyDescent="0.25">
      <c r="A3" s="112"/>
      <c r="B3" s="112"/>
      <c r="C3" s="325"/>
      <c r="D3" s="326"/>
      <c r="E3" s="326"/>
      <c r="F3" s="327"/>
      <c r="G3" s="332"/>
      <c r="H3" s="335"/>
      <c r="I3" s="333"/>
      <c r="J3" s="332"/>
      <c r="K3" s="333"/>
      <c r="L3" s="335"/>
      <c r="M3" s="335"/>
      <c r="N3" s="335"/>
      <c r="O3" s="333"/>
      <c r="P3" s="337"/>
      <c r="Q3" s="337"/>
      <c r="R3" s="337"/>
      <c r="S3" s="332"/>
      <c r="T3" s="335"/>
      <c r="U3" s="335"/>
      <c r="V3" s="333"/>
      <c r="W3" s="337" t="s">
        <v>5</v>
      </c>
      <c r="X3" s="337"/>
      <c r="Y3" s="337" t="s">
        <v>6</v>
      </c>
      <c r="Z3" s="337"/>
      <c r="AA3" s="337" t="s">
        <v>7</v>
      </c>
      <c r="AB3" s="337"/>
      <c r="AC3" s="337" t="s">
        <v>5</v>
      </c>
      <c r="AD3" s="337"/>
      <c r="AE3" s="337" t="s">
        <v>6</v>
      </c>
      <c r="AF3" s="337"/>
      <c r="AG3" s="337" t="s">
        <v>7</v>
      </c>
      <c r="AH3" s="337"/>
      <c r="AI3" s="319"/>
      <c r="AJ3" s="320"/>
      <c r="AK3" s="337" t="s">
        <v>8</v>
      </c>
      <c r="AL3" s="337" t="s">
        <v>9</v>
      </c>
      <c r="AM3" s="349" t="s">
        <v>11</v>
      </c>
      <c r="AN3" s="349" t="s">
        <v>14</v>
      </c>
      <c r="AO3" s="337" t="s">
        <v>15</v>
      </c>
      <c r="AP3" s="337" t="s">
        <v>16</v>
      </c>
      <c r="AQ3" s="337" t="s">
        <v>16742</v>
      </c>
      <c r="AR3" s="337" t="s">
        <v>17</v>
      </c>
      <c r="AS3" s="337" t="s">
        <v>18</v>
      </c>
      <c r="AT3" s="337" t="s">
        <v>19</v>
      </c>
      <c r="AU3" s="346" t="s">
        <v>20</v>
      </c>
      <c r="AV3" s="341"/>
      <c r="AW3" s="342"/>
      <c r="AX3" s="314" t="s">
        <v>3</v>
      </c>
      <c r="AY3" s="316"/>
      <c r="AZ3" s="314" t="s">
        <v>4</v>
      </c>
      <c r="BA3" s="315"/>
      <c r="BB3" s="315"/>
      <c r="BC3" s="315"/>
      <c r="BD3" s="315"/>
      <c r="BE3" s="315"/>
      <c r="BF3" s="316"/>
      <c r="BG3" s="317" t="s">
        <v>73</v>
      </c>
      <c r="BH3" s="318"/>
      <c r="BI3" s="321" t="s">
        <v>27</v>
      </c>
      <c r="BJ3" s="321" t="s">
        <v>28</v>
      </c>
      <c r="BK3" s="321" t="s">
        <v>29</v>
      </c>
      <c r="BL3" s="313" t="s">
        <v>30</v>
      </c>
      <c r="BM3" s="112"/>
    </row>
    <row r="4" spans="1:65" s="119" customFormat="1" ht="15" customHeight="1" x14ac:dyDescent="0.25">
      <c r="A4" s="112"/>
      <c r="B4" s="112"/>
      <c r="C4" s="122" t="s">
        <v>5313</v>
      </c>
      <c r="D4" s="328" t="s">
        <v>16747</v>
      </c>
      <c r="E4" s="328"/>
      <c r="F4" s="329"/>
      <c r="G4" s="319"/>
      <c r="H4" s="336"/>
      <c r="I4" s="320"/>
      <c r="J4" s="319"/>
      <c r="K4" s="320"/>
      <c r="L4" s="336"/>
      <c r="M4" s="336"/>
      <c r="N4" s="336"/>
      <c r="O4" s="320"/>
      <c r="P4" s="337"/>
      <c r="Q4" s="337"/>
      <c r="R4" s="337"/>
      <c r="S4" s="319"/>
      <c r="T4" s="336"/>
      <c r="U4" s="336"/>
      <c r="V4" s="320"/>
      <c r="W4" s="120" t="s">
        <v>11</v>
      </c>
      <c r="X4" s="120" t="s">
        <v>14</v>
      </c>
      <c r="Y4" s="120" t="s">
        <v>11</v>
      </c>
      <c r="Z4" s="120" t="s">
        <v>14</v>
      </c>
      <c r="AA4" s="120" t="s">
        <v>11</v>
      </c>
      <c r="AB4" s="120" t="s">
        <v>14</v>
      </c>
      <c r="AC4" s="120" t="s">
        <v>11</v>
      </c>
      <c r="AD4" s="120" t="s">
        <v>14</v>
      </c>
      <c r="AE4" s="120" t="s">
        <v>11</v>
      </c>
      <c r="AF4" s="120" t="s">
        <v>14</v>
      </c>
      <c r="AG4" s="120" t="s">
        <v>11</v>
      </c>
      <c r="AH4" s="120" t="s">
        <v>14</v>
      </c>
      <c r="AI4" s="120" t="s">
        <v>11</v>
      </c>
      <c r="AJ4" s="120" t="s">
        <v>14</v>
      </c>
      <c r="AK4" s="337"/>
      <c r="AL4" s="337"/>
      <c r="AM4" s="350"/>
      <c r="AN4" s="350"/>
      <c r="AO4" s="337"/>
      <c r="AP4" s="337"/>
      <c r="AQ4" s="337"/>
      <c r="AR4" s="337"/>
      <c r="AS4" s="337"/>
      <c r="AT4" s="337"/>
      <c r="AU4" s="346"/>
      <c r="AV4" s="343"/>
      <c r="AW4" s="344"/>
      <c r="AX4" s="121" t="s">
        <v>11</v>
      </c>
      <c r="AY4" s="121" t="s">
        <v>14</v>
      </c>
      <c r="AZ4" s="121" t="s">
        <v>15</v>
      </c>
      <c r="BA4" s="121" t="s">
        <v>16</v>
      </c>
      <c r="BB4" s="121" t="s">
        <v>16742</v>
      </c>
      <c r="BC4" s="121" t="s">
        <v>17</v>
      </c>
      <c r="BD4" s="121" t="s">
        <v>18</v>
      </c>
      <c r="BE4" s="121" t="s">
        <v>19</v>
      </c>
      <c r="BF4" s="121" t="s">
        <v>20</v>
      </c>
      <c r="BG4" s="319"/>
      <c r="BH4" s="320"/>
      <c r="BI4" s="321"/>
      <c r="BJ4" s="321"/>
      <c r="BK4" s="321"/>
      <c r="BL4" s="313"/>
      <c r="BM4" s="112"/>
    </row>
    <row r="5" spans="1:65" s="119" customFormat="1" ht="15" customHeight="1" x14ac:dyDescent="0.25">
      <c r="A5" s="112"/>
      <c r="B5" s="14" t="s">
        <v>16762</v>
      </c>
      <c r="C5" s="14" t="s">
        <v>37</v>
      </c>
      <c r="D5" s="15" t="s">
        <v>0</v>
      </c>
      <c r="E5" s="16" t="s">
        <v>10</v>
      </c>
      <c r="F5" s="17" t="s">
        <v>11</v>
      </c>
      <c r="G5" s="18" t="s">
        <v>12</v>
      </c>
      <c r="H5" s="18" t="s">
        <v>13</v>
      </c>
      <c r="I5" s="18" t="s">
        <v>16746</v>
      </c>
      <c r="J5" s="18" t="s">
        <v>1</v>
      </c>
      <c r="K5" s="18" t="s">
        <v>2</v>
      </c>
      <c r="L5" s="18" t="s">
        <v>16737</v>
      </c>
      <c r="M5" s="18" t="s">
        <v>16738</v>
      </c>
      <c r="N5" s="18" t="s">
        <v>16752</v>
      </c>
      <c r="O5" s="18" t="s">
        <v>16739</v>
      </c>
      <c r="P5" s="18" t="s">
        <v>5400</v>
      </c>
      <c r="Q5" s="18" t="s">
        <v>25</v>
      </c>
      <c r="R5" s="18" t="s">
        <v>5344</v>
      </c>
      <c r="S5" s="19" t="s">
        <v>5319</v>
      </c>
      <c r="T5" s="19" t="s">
        <v>5320</v>
      </c>
      <c r="U5" s="19" t="s">
        <v>5321</v>
      </c>
      <c r="V5" s="20" t="s">
        <v>5322</v>
      </c>
      <c r="W5" s="45" t="s">
        <v>38</v>
      </c>
      <c r="X5" s="45" t="s">
        <v>39</v>
      </c>
      <c r="Y5" s="45" t="s">
        <v>40</v>
      </c>
      <c r="Z5" s="45" t="s">
        <v>41</v>
      </c>
      <c r="AA5" s="45" t="s">
        <v>42</v>
      </c>
      <c r="AB5" s="45" t="s">
        <v>43</v>
      </c>
      <c r="AC5" s="45" t="s">
        <v>44</v>
      </c>
      <c r="AD5" s="45" t="s">
        <v>45</v>
      </c>
      <c r="AE5" s="45" t="s">
        <v>46</v>
      </c>
      <c r="AF5" s="45" t="s">
        <v>47</v>
      </c>
      <c r="AG5" s="45" t="s">
        <v>48</v>
      </c>
      <c r="AH5" s="45" t="s">
        <v>49</v>
      </c>
      <c r="AI5" s="45" t="s">
        <v>50</v>
      </c>
      <c r="AJ5" s="45" t="s">
        <v>51</v>
      </c>
      <c r="AK5" s="45" t="s">
        <v>52</v>
      </c>
      <c r="AL5" s="45" t="s">
        <v>53</v>
      </c>
      <c r="AM5" s="46" t="s">
        <v>54</v>
      </c>
      <c r="AN5" s="47" t="s">
        <v>55</v>
      </c>
      <c r="AO5" s="52" t="s">
        <v>15</v>
      </c>
      <c r="AP5" s="47" t="s">
        <v>16</v>
      </c>
      <c r="AQ5" s="52" t="s">
        <v>16742</v>
      </c>
      <c r="AR5" s="47" t="s">
        <v>17</v>
      </c>
      <c r="AS5" s="52" t="s">
        <v>18</v>
      </c>
      <c r="AT5" s="47" t="s">
        <v>19</v>
      </c>
      <c r="AU5" s="48" t="s">
        <v>20</v>
      </c>
      <c r="AV5" s="21" t="s">
        <v>74</v>
      </c>
      <c r="AW5" s="22" t="s">
        <v>69</v>
      </c>
      <c r="AX5" s="23" t="s">
        <v>56</v>
      </c>
      <c r="AY5" s="23" t="s">
        <v>57</v>
      </c>
      <c r="AZ5" s="23" t="s">
        <v>58</v>
      </c>
      <c r="BA5" s="23" t="s">
        <v>59</v>
      </c>
      <c r="BB5" s="23" t="s">
        <v>16743</v>
      </c>
      <c r="BC5" s="23" t="s">
        <v>60</v>
      </c>
      <c r="BD5" s="23" t="s">
        <v>61</v>
      </c>
      <c r="BE5" s="23" t="s">
        <v>62</v>
      </c>
      <c r="BF5" s="23" t="s">
        <v>63</v>
      </c>
      <c r="BG5" s="24" t="s">
        <v>64</v>
      </c>
      <c r="BH5" s="25" t="s">
        <v>90</v>
      </c>
      <c r="BI5" s="26" t="s">
        <v>65</v>
      </c>
      <c r="BJ5" s="25" t="s">
        <v>66</v>
      </c>
      <c r="BK5" s="25" t="s">
        <v>67</v>
      </c>
      <c r="BL5" s="27" t="s">
        <v>68</v>
      </c>
      <c r="BM5" s="112"/>
    </row>
    <row r="6" spans="1:65" s="33" customFormat="1" x14ac:dyDescent="0.25">
      <c r="A6" s="32"/>
      <c r="B6" s="32"/>
      <c r="C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D6" s="8">
        <v>2000</v>
      </c>
      <c r="E6" s="53" t="s">
        <v>24</v>
      </c>
      <c r="F6" s="9">
        <v>1</v>
      </c>
      <c r="G6" s="10"/>
      <c r="H6" s="54"/>
      <c r="I6" s="54"/>
      <c r="J6" s="54"/>
      <c r="K6" s="54"/>
      <c r="L6" s="54"/>
      <c r="M6" s="54"/>
      <c r="N6" s="55" t="s">
        <v>5317</v>
      </c>
      <c r="O6" s="54"/>
      <c r="P6" s="56" t="b">
        <v>0</v>
      </c>
      <c r="Q6" s="56" t="b">
        <v>0</v>
      </c>
      <c r="R6" s="56" t="b">
        <v>0</v>
      </c>
      <c r="S6" s="57"/>
      <c r="T6" s="57"/>
      <c r="U6" s="57"/>
      <c r="V6" s="58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4"/>
      <c r="AN6" s="54"/>
      <c r="AO6" s="54"/>
      <c r="AP6" s="54"/>
      <c r="AQ6" s="54"/>
      <c r="AR6" s="54"/>
      <c r="AS6" s="54"/>
      <c r="AT6" s="54"/>
      <c r="AU6" s="59"/>
      <c r="AV6" s="51">
        <f>SUM(Logbook[[#This Row],[SeIcusDay]:[CopilotNight]])</f>
        <v>0</v>
      </c>
      <c r="AW6" s="11">
        <f>SUM(Logbook[[#This Row],[ILS]:[DGA (Azi)]])</f>
        <v>0</v>
      </c>
      <c r="AX6" s="49">
        <f>IF(ROW()-ROW(Logbook[#Headers])=ROWS(Logbook[CumLandingsDay]),Logbook[[#This Row],[LandingsDay]],Logbook[[#This Row],[LandingsDay]]+INDEX(Logbook[CumLandingsDay],ROW()-ROW(Logbook[#Headers])+1))</f>
        <v>0</v>
      </c>
      <c r="AY6" s="49">
        <f>IF(ROW()-ROW(Logbook[#Headers])=ROWS(Logbook[CumLandingsNight]),Logbook[[#This Row],[LandingsNight]],Logbook[[#This Row],[LandingsNight]]+INDEX(Logbook[CumLandingsNight],ROW()-ROW(Logbook[#Headers])+1))</f>
        <v>0</v>
      </c>
      <c r="AZ6" s="49">
        <f>IF(ROW()-ROW(Logbook[#Headers])=ROWS(Logbook[CumILS]),Logbook[[#This Row],[ILS]],Logbook[[#This Row],[ILS]]+INDEX(Logbook[CumILS],ROW()-ROW(Logbook[#Headers])+1))</f>
        <v>0</v>
      </c>
      <c r="BA6" s="49">
        <f>IF(ROW()-ROW(Logbook[#Headers])=ROWS(Logbook[CumVOR]),Logbook[[#This Row],[VOR]],Logbook[[#This Row],[VOR]]+INDEX(Logbook[CumVOR],ROW()-ROW(Logbook[#Headers])+1))</f>
        <v>0</v>
      </c>
      <c r="BB6" s="49">
        <f>IF(ROW()-ROW(Logbook[#Headers])=ROWS(Logbook[CumRNP]),Logbook[[#This Row],[RNP]],Logbook[[#This Row],[RNP]]+INDEX(Logbook[CumRNP],ROW()-ROW(Logbook[#Headers])+1))</f>
        <v>0</v>
      </c>
      <c r="BC6" s="49">
        <f>IF(ROW()-ROW(Logbook[#Headers])=ROWS(Logbook[CumNDB]),Logbook[[#This Row],[NDB]],Logbook[[#This Row],[NDB]]+INDEX(Logbook[CumNDB],ROW()-ROW(Logbook[#Headers])+1))</f>
        <v>0</v>
      </c>
      <c r="BD6" s="49">
        <f>IF(ROW()-ROW(Logbook[#Headers])=ROWS(Logbook[CumDgaCdi]),Logbook[[#This Row],[DGA (CDI)]],Logbook[[#This Row],[DGA (CDI)]]+INDEX(Logbook[CumDgaCdi],ROW()-ROW(Logbook[#Headers])+1))</f>
        <v>0</v>
      </c>
      <c r="BE6" s="49">
        <f>IF(ROW()-ROW(Logbook[#Headers])=ROWS(Logbook[CumDgaAzi]),Logbook[[#This Row],[DGA (Azi)]],Logbook[[#This Row],[DGA (Azi)]]+INDEX(Logbook[CumDgaAzi],ROW()-ROW(Logbook[#Headers])+1))</f>
        <v>0</v>
      </c>
      <c r="BF6" s="49">
        <f>IF(ROW()-ROW(Logbook[#Headers])=ROWS(Logbook[CumCirc]),Logbook[[#This Row],[Circling]],Logbook[[#This Row],[Circling]]+INDEX(Logbook[CumCirc],ROW()-ROW(Logbook[#Headers])+1))</f>
        <v>0</v>
      </c>
      <c r="BG6" s="49">
        <f>IF(ROW()-ROW(Logbook[#Headers])=ROWS(Logbook[CumTotalApps]),Logbook[[#This Row],[TotalApps]],Logbook[[#This Row],[TotalApps]]+INDEX(Logbook[CumTotalApps],ROW()-ROW(Logbook[#Headers])+1))</f>
        <v>0</v>
      </c>
      <c r="BH6" s="12">
        <f>SUM(INDEX(Logbook[TotalHours],1):Logbook[[#This Row],[TotalHours]])</f>
        <v>0</v>
      </c>
      <c r="BI6" s="50">
        <f>IF(ROW()-ROW(Logbook[#Headers])=ROWS(Logbook[Cum2D]),SUM(Logbook[[#This Row],[VOR]:[DGA (Azi)]]),SUM(Logbook[[#This Row],[VOR]:[DGA (Azi)]])+INDEX(Logbook[Cum2D],ROW()-ROW(Logbook[#Headers])+1))</f>
        <v>0</v>
      </c>
      <c r="BJ6" s="49">
        <f>IF(ROW()-ROW(Logbook[#Headers])=ROWS(Logbook[Cum3D]),Logbook[[#This Row],[ILS]],Logbook[[#This Row],[ILS]]+INDEX(Logbook[Cum3D],ROW()-ROW(Logbook[#Headers])+1))</f>
        <v>0</v>
      </c>
      <c r="BK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6" s="32"/>
    </row>
    <row r="7" spans="1:65" s="33" customFormat="1" ht="15.75" thickBot="1" x14ac:dyDescent="0.3">
      <c r="A7" s="32"/>
      <c r="B7" s="32"/>
      <c r="C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D7" s="8">
        <v>2010</v>
      </c>
      <c r="E7" s="53" t="s">
        <v>24</v>
      </c>
      <c r="F7" s="9">
        <v>2</v>
      </c>
      <c r="G7" s="10"/>
      <c r="H7" s="54"/>
      <c r="I7" s="54"/>
      <c r="J7" s="54"/>
      <c r="K7" s="54"/>
      <c r="L7" s="54"/>
      <c r="M7" s="54"/>
      <c r="N7" s="55" t="s">
        <v>5318</v>
      </c>
      <c r="O7" s="54"/>
      <c r="P7" s="56" t="b">
        <v>0</v>
      </c>
      <c r="Q7" s="56" t="b">
        <v>0</v>
      </c>
      <c r="R7" s="56" t="b">
        <v>0</v>
      </c>
      <c r="S7" s="57"/>
      <c r="T7" s="57"/>
      <c r="U7" s="57"/>
      <c r="V7" s="58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4"/>
      <c r="AN7" s="54"/>
      <c r="AO7" s="54"/>
      <c r="AP7" s="54"/>
      <c r="AQ7" s="54"/>
      <c r="AR7" s="54"/>
      <c r="AS7" s="54"/>
      <c r="AT7" s="54"/>
      <c r="AU7" s="59"/>
      <c r="AV7" s="51">
        <f>SUM(Logbook[[#This Row],[SeIcusDay]:[CopilotNight]])</f>
        <v>0</v>
      </c>
      <c r="AW7" s="11">
        <f>SUM(Logbook[[#This Row],[ILS]:[DGA (Azi)]])</f>
        <v>0</v>
      </c>
      <c r="AX7" s="49">
        <f>IF(ROW()-ROW(Logbook[#Headers])=ROWS(Logbook[CumLandingsDay]),Logbook[[#This Row],[LandingsDay]],Logbook[[#This Row],[LandingsDay]]+INDEX(Logbook[CumLandingsDay],ROW()-ROW(Logbook[#Headers])+1))</f>
        <v>0</v>
      </c>
      <c r="AY7" s="49">
        <f>IF(ROW()-ROW(Logbook[#Headers])=ROWS(Logbook[CumLandingsNight]),Logbook[[#This Row],[LandingsNight]],Logbook[[#This Row],[LandingsNight]]+INDEX(Logbook[CumLandingsNight],ROW()-ROW(Logbook[#Headers])+1))</f>
        <v>0</v>
      </c>
      <c r="AZ7" s="49">
        <f>IF(ROW()-ROW(Logbook[#Headers])=ROWS(Logbook[CumILS]),Logbook[[#This Row],[ILS]],Logbook[[#This Row],[ILS]]+INDEX(Logbook[CumILS],ROW()-ROW(Logbook[#Headers])+1))</f>
        <v>0</v>
      </c>
      <c r="BA7" s="49">
        <f>IF(ROW()-ROW(Logbook[#Headers])=ROWS(Logbook[CumVOR]),Logbook[[#This Row],[VOR]],Logbook[[#This Row],[VOR]]+INDEX(Logbook[CumVOR],ROW()-ROW(Logbook[#Headers])+1))</f>
        <v>0</v>
      </c>
      <c r="BB7" s="49">
        <f>IF(ROW()-ROW(Logbook[#Headers])=ROWS(Logbook[CumRNP]),Logbook[[#This Row],[RNP]],Logbook[[#This Row],[RNP]]+INDEX(Logbook[CumRNP],ROW()-ROW(Logbook[#Headers])+1))</f>
        <v>0</v>
      </c>
      <c r="BC7" s="49">
        <f>IF(ROW()-ROW(Logbook[#Headers])=ROWS(Logbook[CumNDB]),Logbook[[#This Row],[NDB]],Logbook[[#This Row],[NDB]]+INDEX(Logbook[CumNDB],ROW()-ROW(Logbook[#Headers])+1))</f>
        <v>0</v>
      </c>
      <c r="BD7" s="49">
        <f>IF(ROW()-ROW(Logbook[#Headers])=ROWS(Logbook[CumDgaCdi]),Logbook[[#This Row],[DGA (CDI)]],Logbook[[#This Row],[DGA (CDI)]]+INDEX(Logbook[CumDgaCdi],ROW()-ROW(Logbook[#Headers])+1))</f>
        <v>0</v>
      </c>
      <c r="BE7" s="49">
        <f>IF(ROW()-ROW(Logbook[#Headers])=ROWS(Logbook[CumDgaAzi]),Logbook[[#This Row],[DGA (Azi)]],Logbook[[#This Row],[DGA (Azi)]]+INDEX(Logbook[CumDgaAzi],ROW()-ROW(Logbook[#Headers])+1))</f>
        <v>0</v>
      </c>
      <c r="BF7" s="49">
        <f>IF(ROW()-ROW(Logbook[#Headers])=ROWS(Logbook[CumCirc]),Logbook[[#This Row],[Circling]],Logbook[[#This Row],[Circling]]+INDEX(Logbook[CumCirc],ROW()-ROW(Logbook[#Headers])+1))</f>
        <v>0</v>
      </c>
      <c r="BG7" s="49">
        <f>IF(ROW()-ROW(Logbook[#Headers])=ROWS(Logbook[CumTotalApps]),Logbook[[#This Row],[TotalApps]],Logbook[[#This Row],[TotalApps]]+INDEX(Logbook[CumTotalApps],ROW()-ROW(Logbook[#Headers])+1))</f>
        <v>0</v>
      </c>
      <c r="BH7" s="12">
        <f>SUM(INDEX(Logbook[TotalHours],1):Logbook[[#This Row],[TotalHours]])</f>
        <v>0</v>
      </c>
      <c r="BI7" s="50">
        <f>IF(ROW()-ROW(Logbook[#Headers])=ROWS(Logbook[Cum2D]),SUM(Logbook[[#This Row],[VOR]:[DGA (Azi)]]),SUM(Logbook[[#This Row],[VOR]:[DGA (Azi)]])+INDEX(Logbook[Cum2D],ROW()-ROW(Logbook[#Headers])+1))</f>
        <v>0</v>
      </c>
      <c r="BJ7" s="49">
        <f>IF(ROW()-ROW(Logbook[#Headers])=ROWS(Logbook[Cum3D]),Logbook[[#This Row],[ILS]],Logbook[[#This Row],[ILS]]+INDEX(Logbook[Cum3D],ROW()-ROW(Logbook[#Headers])+1))</f>
        <v>0</v>
      </c>
      <c r="BK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7" s="32"/>
    </row>
    <row r="8" spans="1:65" s="119" customFormat="1" ht="15.75" thickTop="1" x14ac:dyDescent="0.25">
      <c r="A8" s="112"/>
      <c r="B8" s="267"/>
      <c r="C8" s="124"/>
      <c r="D8" s="125"/>
      <c r="E8" s="126"/>
      <c r="F8" s="127"/>
      <c r="G8" s="128"/>
      <c r="H8" s="129"/>
      <c r="I8" s="130"/>
      <c r="J8" s="131" t="s">
        <v>22</v>
      </c>
      <c r="K8" s="132">
        <f>SUBTOTAL(109,Logbook[TotalHours])</f>
        <v>0</v>
      </c>
      <c r="L8" s="133"/>
      <c r="M8" s="134"/>
      <c r="N8" s="134"/>
      <c r="O8" s="134"/>
      <c r="P8" s="135"/>
      <c r="Q8" s="135"/>
      <c r="R8" s="134" t="s">
        <v>71</v>
      </c>
      <c r="S8" s="136">
        <f>SUBTOTAL(109,Logbook[Custom 1])</f>
        <v>0</v>
      </c>
      <c r="T8" s="136">
        <f>SUBTOTAL(109,Logbook[Custom 2])</f>
        <v>0</v>
      </c>
      <c r="U8" s="136">
        <f>SUBTOTAL(109,Logbook[Custom 3])</f>
        <v>0</v>
      </c>
      <c r="V8" s="137">
        <f>SUBTOTAL(109,Logbook[Custom 4])</f>
        <v>0</v>
      </c>
      <c r="W8" s="136">
        <f>SUBTOTAL(109,Logbook[SeIcusDay])</f>
        <v>0</v>
      </c>
      <c r="X8" s="136">
        <f>SUBTOTAL(109,Logbook[SeIcusNight])</f>
        <v>0</v>
      </c>
      <c r="Y8" s="136">
        <f>SUBTOTAL(109,Logbook[SeDualDay])</f>
        <v>0</v>
      </c>
      <c r="Z8" s="136">
        <f>SUBTOTAL(109,Logbook[SeDualNight])</f>
        <v>0</v>
      </c>
      <c r="AA8" s="136">
        <f>SUBTOTAL(109,Logbook[SeCommandDay])</f>
        <v>0</v>
      </c>
      <c r="AB8" s="136">
        <f>SUBTOTAL(109,Logbook[SeCommandNight])</f>
        <v>0</v>
      </c>
      <c r="AC8" s="136">
        <f>SUBTOTAL(109,Logbook[MeIcusDay])</f>
        <v>0</v>
      </c>
      <c r="AD8" s="136">
        <f>SUBTOTAL(109,Logbook[MeIcusNight])</f>
        <v>0</v>
      </c>
      <c r="AE8" s="136">
        <f>SUBTOTAL(109,Logbook[MeDualDay])</f>
        <v>0</v>
      </c>
      <c r="AF8" s="136">
        <f>SUBTOTAL(109,Logbook[MeDualNight])</f>
        <v>0</v>
      </c>
      <c r="AG8" s="136">
        <f>SUBTOTAL(109,Logbook[MeCommandDay])</f>
        <v>0</v>
      </c>
      <c r="AH8" s="136">
        <f>SUBTOTAL(109,Logbook[MeCommandNight])</f>
        <v>0</v>
      </c>
      <c r="AI8" s="136">
        <f>SUBTOTAL(109,Logbook[CopilotDay])</f>
        <v>0</v>
      </c>
      <c r="AJ8" s="136">
        <f>SUBTOTAL(109,Logbook[CopilotNight])</f>
        <v>0</v>
      </c>
      <c r="AK8" s="136">
        <f>SUBTOTAL(109,Logbook[IfrIf])</f>
        <v>0</v>
      </c>
      <c r="AL8" s="136">
        <f>SUBTOTAL(109,Logbook[IfrSim])</f>
        <v>0</v>
      </c>
      <c r="AM8" s="137">
        <f>SUBTOTAL(109,Logbook[LandingsDay])</f>
        <v>0</v>
      </c>
      <c r="AN8" s="137">
        <f>SUBTOTAL(109,Logbook[LandingsNight])</f>
        <v>0</v>
      </c>
      <c r="AO8" s="137">
        <f>SUBTOTAL(109,Logbook[ILS])</f>
        <v>0</v>
      </c>
      <c r="AP8" s="137">
        <f>SUBTOTAL(109,Logbook[VOR])</f>
        <v>0</v>
      </c>
      <c r="AQ8" s="137">
        <f>SUBTOTAL(109,Logbook[RNP])</f>
        <v>0</v>
      </c>
      <c r="AR8" s="137">
        <f>SUBTOTAL(109,Logbook[NDB])</f>
        <v>0</v>
      </c>
      <c r="AS8" s="137">
        <f>SUBTOTAL(109,Logbook[DGA (CDI)])</f>
        <v>0</v>
      </c>
      <c r="AT8" s="137">
        <f>SUBTOTAL(109,Logbook[DGA (Azi)])</f>
        <v>0</v>
      </c>
      <c r="AU8" s="137">
        <f>SUBTOTAL(109,Logbook[Circling])</f>
        <v>0</v>
      </c>
      <c r="AV8" s="138">
        <f>SUBTOTAL(109,Logbook[TotalHours])</f>
        <v>0</v>
      </c>
      <c r="AW8" s="139">
        <f>SUBTOTAL(109,Logbook[TotalApps])</f>
        <v>0</v>
      </c>
      <c r="AX8" s="140"/>
      <c r="AY8" s="140"/>
      <c r="AZ8" s="140"/>
      <c r="BA8" s="140"/>
      <c r="BB8" s="140"/>
      <c r="BC8" s="140"/>
      <c r="BD8" s="140"/>
      <c r="BE8" s="140"/>
      <c r="BF8" s="140"/>
      <c r="BG8" s="141"/>
      <c r="BH8" s="140"/>
      <c r="BI8" s="140"/>
      <c r="BJ8" s="140"/>
      <c r="BK8" s="140"/>
      <c r="BL8" s="142"/>
      <c r="BM8" s="112"/>
    </row>
    <row r="9" spans="1:65" ht="15.75" thickBot="1" x14ac:dyDescent="0.3">
      <c r="G9" s="143"/>
      <c r="H9" s="144"/>
      <c r="I9" s="145"/>
      <c r="J9" s="146" t="s">
        <v>23</v>
      </c>
      <c r="K9" s="147">
        <f>SUBTOTAL(109,Logbook[TotalHours])+SUBTOTAL(109,Logbook[IfrSim])</f>
        <v>0</v>
      </c>
      <c r="L9" s="143"/>
      <c r="M9" s="143"/>
      <c r="N9" s="143"/>
      <c r="O9" s="143"/>
      <c r="P9" s="143"/>
      <c r="Q9" s="143"/>
      <c r="R9" s="143"/>
      <c r="S9" s="148"/>
      <c r="T9" s="148"/>
      <c r="U9" s="149"/>
      <c r="V9" s="149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L9" s="150"/>
      <c r="AV9" s="151"/>
      <c r="AW9" s="152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3"/>
      <c r="BK9" s="154"/>
      <c r="BL9" s="153"/>
    </row>
    <row r="10" spans="1:65" x14ac:dyDescent="0.25">
      <c r="L10" s="155"/>
      <c r="M10" s="155"/>
      <c r="N10" s="155"/>
      <c r="O10" s="155"/>
      <c r="P10" s="155"/>
      <c r="Q10" s="155"/>
      <c r="R10" s="155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</row>
    <row r="11" spans="1:65" x14ac:dyDescent="0.25">
      <c r="L11" s="155"/>
      <c r="M11" s="155"/>
      <c r="N11" s="155"/>
      <c r="O11" s="155"/>
      <c r="P11" s="155"/>
      <c r="Q11" s="155"/>
      <c r="R11" s="155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  <c r="AL11" s="156"/>
    </row>
    <row r="12" spans="1:65" x14ac:dyDescent="0.25">
      <c r="L12" s="155"/>
      <c r="M12" s="155"/>
      <c r="N12" s="155"/>
      <c r="O12" s="155"/>
      <c r="P12" s="155"/>
      <c r="Q12" s="155"/>
      <c r="R12" s="155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  <c r="AL12" s="156"/>
    </row>
    <row r="13" spans="1:65" x14ac:dyDescent="0.25">
      <c r="L13" s="155"/>
      <c r="M13" s="155"/>
      <c r="N13" s="155"/>
      <c r="O13" s="155"/>
      <c r="P13" s="155"/>
      <c r="Q13" s="155"/>
      <c r="R13" s="155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  <c r="AL13" s="156"/>
    </row>
    <row r="14" spans="1:65" hidden="1" x14ac:dyDescent="0.25">
      <c r="L14" s="157"/>
      <c r="M14" s="157"/>
      <c r="N14" s="157"/>
      <c r="O14" s="157"/>
      <c r="P14" s="157"/>
      <c r="Q14" s="157"/>
      <c r="R14" s="157"/>
      <c r="S14" s="157"/>
      <c r="T14" s="157"/>
      <c r="U14" s="158"/>
      <c r="V14" s="158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</row>
    <row r="15" spans="1:65" hidden="1" x14ac:dyDescent="0.25">
      <c r="E15" s="159"/>
      <c r="F15" s="160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8"/>
      <c r="V15" s="158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  <c r="AM15" s="157"/>
    </row>
    <row r="16" spans="1:65" hidden="1" x14ac:dyDescent="0.25">
      <c r="E16" s="159"/>
      <c r="F16" s="160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8"/>
      <c r="V16" s="158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  <c r="AM16" s="157"/>
    </row>
    <row r="17" spans="5:39" hidden="1" x14ac:dyDescent="0.25">
      <c r="E17" s="159"/>
      <c r="F17" s="160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8"/>
      <c r="V17" s="158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</row>
    <row r="18" spans="5:39" hidden="1" x14ac:dyDescent="0.25">
      <c r="E18" s="159"/>
      <c r="F18" s="160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8"/>
      <c r="V18" s="158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  <c r="AM18" s="157"/>
    </row>
    <row r="19" spans="5:39" hidden="1" x14ac:dyDescent="0.25">
      <c r="E19" s="159"/>
      <c r="F19" s="160"/>
      <c r="G19" s="157"/>
      <c r="H19" s="157"/>
      <c r="I19" s="157"/>
      <c r="J19" s="157"/>
      <c r="K19" s="157"/>
    </row>
  </sheetData>
  <sheetProtection formatCells="0" formatColumns="0" formatRows="0" insertRows="0" deleteRows="0" sort="0" autoFilter="0" pivotTables="0"/>
  <mergeCells count="39">
    <mergeCell ref="P2:R4"/>
    <mergeCell ref="AV2:AW4"/>
    <mergeCell ref="AK2:AL2"/>
    <mergeCell ref="AK3:AK4"/>
    <mergeCell ref="AL3:AL4"/>
    <mergeCell ref="AO2:AU2"/>
    <mergeCell ref="AO3:AO4"/>
    <mergeCell ref="AP3:AP4"/>
    <mergeCell ref="AQ3:AQ4"/>
    <mergeCell ref="AR3:AR4"/>
    <mergeCell ref="AS3:AS4"/>
    <mergeCell ref="AT3:AT4"/>
    <mergeCell ref="AU3:AU4"/>
    <mergeCell ref="AM2:AN2"/>
    <mergeCell ref="AM3:AM4"/>
    <mergeCell ref="AN3:AN4"/>
    <mergeCell ref="AE3:AF3"/>
    <mergeCell ref="W2:AB2"/>
    <mergeCell ref="AC2:AH2"/>
    <mergeCell ref="AG3:AH3"/>
    <mergeCell ref="AI2:AJ3"/>
    <mergeCell ref="S2:V4"/>
    <mergeCell ref="W3:X3"/>
    <mergeCell ref="Y3:Z3"/>
    <mergeCell ref="AA3:AB3"/>
    <mergeCell ref="AC3:AD3"/>
    <mergeCell ref="C2:F3"/>
    <mergeCell ref="D4:F4"/>
    <mergeCell ref="J2:K4"/>
    <mergeCell ref="L2:O4"/>
    <mergeCell ref="G2:I4"/>
    <mergeCell ref="BL3:BL4"/>
    <mergeCell ref="AX2:BL2"/>
    <mergeCell ref="AX3:AY3"/>
    <mergeCell ref="AZ3:BF3"/>
    <mergeCell ref="BG3:BH4"/>
    <mergeCell ref="BI3:BI4"/>
    <mergeCell ref="BJ3:BJ4"/>
    <mergeCell ref="BK3:BK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353" t="s">
        <v>5387</v>
      </c>
      <c r="F2" s="354"/>
      <c r="G2" s="355"/>
      <c r="H2" s="356"/>
      <c r="I2" s="163"/>
      <c r="J2" s="357" t="s">
        <v>5388</v>
      </c>
      <c r="K2" s="358"/>
      <c r="L2" s="358"/>
      <c r="M2" s="358"/>
      <c r="N2" s="359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351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352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46249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363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364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360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361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362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360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361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361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361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361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361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362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70" priority="1" stopIfTrue="1">
      <formula>INDEX($G:$G,ROW())=0</formula>
    </cfRule>
  </conditionalFormatting>
  <conditionalFormatting sqref="F5:F6 F10:F21">
    <cfRule type="expression" dxfId="169" priority="2" stopIfTrue="1">
      <formula>AND(INDEX($G:$G,ROW())&gt;=1,INDEX($G:$G,ROW())&lt;=30)</formula>
    </cfRule>
  </conditionalFormatting>
  <conditionalFormatting sqref="F5:F6 F10:F21">
    <cfRule type="expression" dxfId="168" priority="3" stopIfTrue="1">
      <formula>INDEX($G:$G,ROW())&gt;30</formula>
    </cfRule>
  </conditionalFormatting>
  <conditionalFormatting sqref="K5:K6">
    <cfRule type="expression" dxfId="167" priority="4" stopIfTrue="1">
      <formula>INDEX($L:$L,ROW())=0</formula>
    </cfRule>
  </conditionalFormatting>
  <conditionalFormatting sqref="K5:K6">
    <cfRule type="expression" dxfId="166" priority="5" stopIfTrue="1">
      <formula>AND(INDEX($L:$L,ROW())&gt;=1,INDEX($L:$L,ROW())&lt;=30)</formula>
    </cfRule>
  </conditionalFormatting>
  <conditionalFormatting sqref="K5:K6">
    <cfRule type="expression" dxfId="165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4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5" t="s">
        <v>5305</v>
      </c>
      <c r="C1" s="365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6" t="s">
        <v>5309</v>
      </c>
      <c r="C3" s="366"/>
    </row>
    <row r="4" spans="1:3" ht="40.15" customHeight="1" x14ac:dyDescent="0.25">
      <c r="A4" s="238" t="s">
        <v>5307</v>
      </c>
      <c r="B4" s="365" t="s">
        <v>5310</v>
      </c>
      <c r="C4" s="365"/>
    </row>
    <row r="5" spans="1:3" ht="40.15" customHeight="1" x14ac:dyDescent="0.25">
      <c r="A5" s="238" t="s">
        <v>5308</v>
      </c>
      <c r="B5" s="365" t="s">
        <v>5311</v>
      </c>
      <c r="C5" s="365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1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1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5328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71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-7.0099200000000002</v>
      </c>
      <c r="E53" s="176">
        <v>141.49400299999999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33.535899999999998</v>
      </c>
      <c r="E484" s="176">
        <v>-0.24235300000000001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16763</v>
      </c>
      <c r="C499" s="176" t="s">
        <v>16778</v>
      </c>
      <c r="D499" s="176">
        <v>33.721666999999997</v>
      </c>
      <c r="E499" s="176">
        <v>1.0925</v>
      </c>
    </row>
    <row r="500" spans="2:5" x14ac:dyDescent="0.25">
      <c r="B500" s="176" t="s">
        <v>5929</v>
      </c>
      <c r="C500" s="176" t="s">
        <v>11954</v>
      </c>
      <c r="D500" s="176">
        <v>21.377800000000001</v>
      </c>
      <c r="E500" s="176">
        <v>0.92698000000000003</v>
      </c>
    </row>
    <row r="501" spans="2:5" x14ac:dyDescent="0.25">
      <c r="B501" s="176" t="s">
        <v>5930</v>
      </c>
      <c r="C501" s="176" t="s">
        <v>11955</v>
      </c>
      <c r="D501" s="176">
        <v>27.837600999999999</v>
      </c>
      <c r="E501" s="176">
        <v>-0.186414</v>
      </c>
    </row>
    <row r="502" spans="2:5" x14ac:dyDescent="0.25">
      <c r="B502" s="176" t="s">
        <v>5931</v>
      </c>
      <c r="C502" s="176" t="s">
        <v>11956</v>
      </c>
      <c r="D502" s="176">
        <v>34.79318</v>
      </c>
      <c r="E502" s="176">
        <v>5.738899</v>
      </c>
    </row>
    <row r="503" spans="2:5" x14ac:dyDescent="0.25">
      <c r="B503" s="176" t="s">
        <v>5932</v>
      </c>
      <c r="C503" s="176" t="s">
        <v>11957</v>
      </c>
      <c r="D503" s="176">
        <v>30.580732000000001</v>
      </c>
      <c r="E503" s="176">
        <v>2.8615949999999999</v>
      </c>
    </row>
    <row r="504" spans="2:5" x14ac:dyDescent="0.25">
      <c r="B504" s="176" t="s">
        <v>5933</v>
      </c>
      <c r="C504" s="176" t="s">
        <v>11958</v>
      </c>
      <c r="D504" s="176">
        <v>32.384101999999999</v>
      </c>
      <c r="E504" s="176">
        <v>3.7941099999999999</v>
      </c>
    </row>
    <row r="505" spans="2:5" x14ac:dyDescent="0.25">
      <c r="B505" s="176" t="s">
        <v>5934</v>
      </c>
      <c r="C505" s="176" t="s">
        <v>11959</v>
      </c>
      <c r="D505" s="176">
        <v>31.672999999999998</v>
      </c>
      <c r="E505" s="176">
        <v>6.1404399999999999</v>
      </c>
    </row>
    <row r="506" spans="2:5" x14ac:dyDescent="0.25">
      <c r="B506" s="176" t="s">
        <v>5935</v>
      </c>
      <c r="C506" s="176" t="s">
        <v>11960</v>
      </c>
      <c r="D506" s="176">
        <v>27.250999</v>
      </c>
      <c r="E506" s="176">
        <v>2.5120200000000001</v>
      </c>
    </row>
    <row r="507" spans="2:5" x14ac:dyDescent="0.25">
      <c r="B507" s="176" t="s">
        <v>5936</v>
      </c>
      <c r="C507" s="176" t="s">
        <v>11961</v>
      </c>
      <c r="D507" s="176">
        <v>33.067799000000001</v>
      </c>
      <c r="E507" s="176">
        <v>6.0886699999999996</v>
      </c>
    </row>
    <row r="508" spans="2:5" x14ac:dyDescent="0.25">
      <c r="B508" s="176" t="s">
        <v>5937</v>
      </c>
      <c r="C508" s="176" t="s">
        <v>11962</v>
      </c>
      <c r="D508" s="176">
        <v>33.764400000000002</v>
      </c>
      <c r="E508" s="176">
        <v>2.9283399999999999</v>
      </c>
    </row>
    <row r="509" spans="2:5" x14ac:dyDescent="0.25">
      <c r="B509" s="176" t="s">
        <v>5938</v>
      </c>
      <c r="C509" s="176" t="s">
        <v>11107</v>
      </c>
      <c r="D509" s="176">
        <v>33.511398</v>
      </c>
      <c r="E509" s="176">
        <v>6.7767900000000001</v>
      </c>
    </row>
    <row r="510" spans="2:5" x14ac:dyDescent="0.25">
      <c r="B510" s="176" t="s">
        <v>5939</v>
      </c>
      <c r="C510" s="176" t="s">
        <v>11963</v>
      </c>
      <c r="D510" s="176">
        <v>29.237100999999999</v>
      </c>
      <c r="E510" s="176">
        <v>0.27603299999999997</v>
      </c>
    </row>
    <row r="511" spans="2:5" x14ac:dyDescent="0.25">
      <c r="B511" s="176" t="s">
        <v>5940</v>
      </c>
      <c r="C511" s="176" t="s">
        <v>11964</v>
      </c>
      <c r="D511" s="176">
        <v>31.917200000000001</v>
      </c>
      <c r="E511" s="176">
        <v>5.4127799999999997</v>
      </c>
    </row>
    <row r="512" spans="2:5" x14ac:dyDescent="0.25">
      <c r="B512" s="176" t="s">
        <v>5941</v>
      </c>
      <c r="C512" s="176" t="s">
        <v>11965</v>
      </c>
      <c r="D512" s="176">
        <v>28.051500000000001</v>
      </c>
      <c r="E512" s="176">
        <v>9.6429100000000005</v>
      </c>
    </row>
    <row r="513" spans="2:5" x14ac:dyDescent="0.25">
      <c r="B513" s="176" t="s">
        <v>5942</v>
      </c>
      <c r="C513" s="176" t="s">
        <v>11966</v>
      </c>
      <c r="D513" s="176">
        <v>6.3572300000000004</v>
      </c>
      <c r="E513" s="176">
        <v>2.38435</v>
      </c>
    </row>
    <row r="514" spans="2:5" x14ac:dyDescent="0.25">
      <c r="B514" s="176" t="s">
        <v>5943</v>
      </c>
      <c r="C514" s="176" t="s">
        <v>11967</v>
      </c>
      <c r="D514" s="176">
        <v>12.353199999999999</v>
      </c>
      <c r="E514" s="176">
        <v>-1.5124200000000001</v>
      </c>
    </row>
    <row r="515" spans="2:5" x14ac:dyDescent="0.25">
      <c r="B515" s="176" t="s">
        <v>5944</v>
      </c>
      <c r="C515" s="176" t="s">
        <v>11968</v>
      </c>
      <c r="D515" s="176">
        <v>11.1601</v>
      </c>
      <c r="E515" s="176">
        <v>-4.3309699999999998</v>
      </c>
    </row>
    <row r="516" spans="2:5" x14ac:dyDescent="0.25">
      <c r="B516" s="176" t="s">
        <v>5945</v>
      </c>
      <c r="C516" s="176" t="s">
        <v>11969</v>
      </c>
      <c r="D516" s="176">
        <v>5.6051898002624512</v>
      </c>
      <c r="E516" s="176">
        <v>-0.16678600013256073</v>
      </c>
    </row>
    <row r="517" spans="2:5" x14ac:dyDescent="0.25">
      <c r="B517" s="176" t="s">
        <v>5946</v>
      </c>
      <c r="C517" s="176" t="s">
        <v>11970</v>
      </c>
      <c r="D517" s="176">
        <v>6.5796910000000004</v>
      </c>
      <c r="E517" s="176">
        <v>0.53254699999999999</v>
      </c>
    </row>
    <row r="518" spans="2:5" x14ac:dyDescent="0.25">
      <c r="B518" s="176" t="s">
        <v>5947</v>
      </c>
      <c r="C518" s="176" t="s">
        <v>11971</v>
      </c>
      <c r="D518" s="176">
        <v>9.5539090000000009</v>
      </c>
      <c r="E518" s="176">
        <v>-0.86606000000000005</v>
      </c>
    </row>
    <row r="519" spans="2:5" x14ac:dyDescent="0.25">
      <c r="B519" s="176" t="s">
        <v>5948</v>
      </c>
      <c r="C519" s="176" t="s">
        <v>11972</v>
      </c>
      <c r="D519" s="176">
        <v>6.7145599999999996</v>
      </c>
      <c r="E519" s="176">
        <v>-1.5908199999999999</v>
      </c>
    </row>
    <row r="520" spans="2:5" x14ac:dyDescent="0.25">
      <c r="B520" s="176" t="s">
        <v>5949</v>
      </c>
      <c r="C520" s="176" t="s">
        <v>11973</v>
      </c>
      <c r="D520" s="176">
        <v>7.3618300000000003</v>
      </c>
      <c r="E520" s="176">
        <v>-2.3287599999999999</v>
      </c>
    </row>
    <row r="521" spans="2:5" x14ac:dyDescent="0.25">
      <c r="B521" s="176" t="s">
        <v>5950</v>
      </c>
      <c r="C521" s="176" t="s">
        <v>11974</v>
      </c>
      <c r="D521" s="176">
        <v>4.8960599899291992</v>
      </c>
      <c r="E521" s="176">
        <v>-1.7747600078582764</v>
      </c>
    </row>
    <row r="522" spans="2:5" x14ac:dyDescent="0.25">
      <c r="B522" s="176" t="s">
        <v>5951</v>
      </c>
      <c r="C522" s="176" t="s">
        <v>11975</v>
      </c>
      <c r="D522" s="176">
        <v>5.2613899999999996</v>
      </c>
      <c r="E522" s="176">
        <v>-3.9262899999999998</v>
      </c>
    </row>
    <row r="523" spans="2:5" x14ac:dyDescent="0.25">
      <c r="B523" s="176" t="s">
        <v>5952</v>
      </c>
      <c r="C523" s="176" t="s">
        <v>11976</v>
      </c>
      <c r="D523" s="176">
        <v>7.7388000000000003</v>
      </c>
      <c r="E523" s="176">
        <v>-5.0736699999999999</v>
      </c>
    </row>
    <row r="524" spans="2:5" x14ac:dyDescent="0.25">
      <c r="B524" s="176" t="s">
        <v>5953</v>
      </c>
      <c r="C524" s="176" t="s">
        <v>11977</v>
      </c>
      <c r="D524" s="176">
        <v>6.7928100000000002</v>
      </c>
      <c r="E524" s="176">
        <v>-6.4731899999999998</v>
      </c>
    </row>
    <row r="525" spans="2:5" x14ac:dyDescent="0.25">
      <c r="B525" s="176" t="s">
        <v>5954</v>
      </c>
      <c r="C525" s="176" t="s">
        <v>11978</v>
      </c>
      <c r="D525" s="176">
        <v>9.3871800000000007</v>
      </c>
      <c r="E525" s="176">
        <v>-5.5566599999999999</v>
      </c>
    </row>
    <row r="526" spans="2:5" x14ac:dyDescent="0.25">
      <c r="B526" s="176" t="s">
        <v>5955</v>
      </c>
      <c r="C526" s="176" t="s">
        <v>11979</v>
      </c>
      <c r="D526" s="176">
        <v>7.2720700000000003</v>
      </c>
      <c r="E526" s="176">
        <v>-7.5873600000000003</v>
      </c>
    </row>
    <row r="527" spans="2:5" x14ac:dyDescent="0.25">
      <c r="B527" s="176" t="s">
        <v>5956</v>
      </c>
      <c r="C527" s="176" t="s">
        <v>11980</v>
      </c>
      <c r="D527" s="176">
        <v>4.7467199999999998</v>
      </c>
      <c r="E527" s="176">
        <v>-6.6608200000000002</v>
      </c>
    </row>
    <row r="528" spans="2:5" x14ac:dyDescent="0.25">
      <c r="B528" s="176" t="s">
        <v>5957</v>
      </c>
      <c r="C528" s="176" t="s">
        <v>11981</v>
      </c>
      <c r="D528" s="176">
        <v>6.9031700000000003</v>
      </c>
      <c r="E528" s="176">
        <v>-5.3655799999999996</v>
      </c>
    </row>
    <row r="529" spans="2:5" x14ac:dyDescent="0.25">
      <c r="B529" s="176" t="s">
        <v>5958</v>
      </c>
      <c r="C529" s="176" t="s">
        <v>11982</v>
      </c>
      <c r="D529" s="176">
        <v>9.0067900000000005</v>
      </c>
      <c r="E529" s="176">
        <v>7.2631699999999997</v>
      </c>
    </row>
    <row r="530" spans="2:5" x14ac:dyDescent="0.25">
      <c r="B530" s="176" t="s">
        <v>5959</v>
      </c>
      <c r="C530" s="176" t="s">
        <v>11983</v>
      </c>
      <c r="D530" s="176">
        <v>4.8724999999999996</v>
      </c>
      <c r="E530" s="176">
        <v>8.093</v>
      </c>
    </row>
    <row r="531" spans="2:5" x14ac:dyDescent="0.25">
      <c r="B531" s="176" t="s">
        <v>5960</v>
      </c>
      <c r="C531" s="176" t="s">
        <v>11984</v>
      </c>
      <c r="D531" s="176">
        <v>7.2467398643493652</v>
      </c>
      <c r="E531" s="176">
        <v>5.3010101318359375</v>
      </c>
    </row>
    <row r="532" spans="2:5" x14ac:dyDescent="0.25">
      <c r="B532" s="176" t="s">
        <v>5961</v>
      </c>
      <c r="C532" s="176" t="s">
        <v>11985</v>
      </c>
      <c r="D532" s="176">
        <v>6.2671669999999997</v>
      </c>
      <c r="E532" s="176">
        <v>6.8713329999999999</v>
      </c>
    </row>
    <row r="533" spans="2:5" x14ac:dyDescent="0.25">
      <c r="B533" s="176" t="s">
        <v>5962</v>
      </c>
      <c r="C533" s="176" t="s">
        <v>11986</v>
      </c>
      <c r="D533" s="176">
        <v>6.204167</v>
      </c>
      <c r="E533" s="176">
        <v>6.6652779999999998</v>
      </c>
    </row>
    <row r="534" spans="2:5" x14ac:dyDescent="0.25">
      <c r="B534" s="176" t="s">
        <v>5963</v>
      </c>
      <c r="C534" s="176" t="s">
        <v>11987</v>
      </c>
      <c r="D534" s="176">
        <v>10.482832999999999</v>
      </c>
      <c r="E534" s="176">
        <v>9.7439999999999998</v>
      </c>
    </row>
    <row r="535" spans="2:5" x14ac:dyDescent="0.25">
      <c r="B535" s="176" t="s">
        <v>5964</v>
      </c>
      <c r="C535" s="176" t="s">
        <v>11988</v>
      </c>
      <c r="D535" s="176">
        <v>6.3169798851013184</v>
      </c>
      <c r="E535" s="176">
        <v>5.5995001792907715</v>
      </c>
    </row>
    <row r="536" spans="2:5" x14ac:dyDescent="0.25">
      <c r="B536" s="176" t="s">
        <v>5965</v>
      </c>
      <c r="C536" s="176" t="s">
        <v>11989</v>
      </c>
      <c r="D536" s="176">
        <v>12.479048000000001</v>
      </c>
      <c r="E536" s="176">
        <v>4.3691319999999996</v>
      </c>
    </row>
    <row r="537" spans="2:5" x14ac:dyDescent="0.25">
      <c r="B537" s="176" t="s">
        <v>5966</v>
      </c>
      <c r="C537" s="176" t="s">
        <v>11990</v>
      </c>
      <c r="D537" s="176">
        <v>4.9575899999999997</v>
      </c>
      <c r="E537" s="176">
        <v>6.2033269999999998</v>
      </c>
    </row>
    <row r="538" spans="2:5" x14ac:dyDescent="0.25">
      <c r="B538" s="176" t="s">
        <v>5967</v>
      </c>
      <c r="C538" s="176" t="s">
        <v>11991</v>
      </c>
      <c r="D538" s="176">
        <v>4.9760198593139648</v>
      </c>
      <c r="E538" s="176">
        <v>8.3472003936767578</v>
      </c>
    </row>
    <row r="539" spans="2:5" x14ac:dyDescent="0.25">
      <c r="B539" s="176" t="s">
        <v>5968</v>
      </c>
      <c r="C539" s="176" t="s">
        <v>11992</v>
      </c>
      <c r="D539" s="176">
        <v>6.4737179999999999</v>
      </c>
      <c r="E539" s="176">
        <v>7.5604630000000004</v>
      </c>
    </row>
    <row r="540" spans="2:5" x14ac:dyDescent="0.25">
      <c r="B540" s="176" t="s">
        <v>5969</v>
      </c>
      <c r="C540" s="176" t="s">
        <v>11993</v>
      </c>
      <c r="D540" s="176">
        <v>10.298889000000001</v>
      </c>
      <c r="E540" s="176">
        <v>10.9</v>
      </c>
    </row>
    <row r="541" spans="2:5" x14ac:dyDescent="0.25">
      <c r="B541" s="176" t="s">
        <v>5970</v>
      </c>
      <c r="C541" s="176" t="s">
        <v>11994</v>
      </c>
      <c r="D541" s="176">
        <v>12.17286</v>
      </c>
      <c r="E541" s="176">
        <v>6.6961360000000001</v>
      </c>
    </row>
    <row r="542" spans="2:5" x14ac:dyDescent="0.25">
      <c r="B542" s="176" t="s">
        <v>5971</v>
      </c>
      <c r="C542" s="176" t="s">
        <v>11995</v>
      </c>
      <c r="D542" s="176">
        <v>7.3624601364135742</v>
      </c>
      <c r="E542" s="176">
        <v>3.9783298969268799</v>
      </c>
    </row>
    <row r="543" spans="2:5" x14ac:dyDescent="0.25">
      <c r="B543" s="176" t="s">
        <v>5972</v>
      </c>
      <c r="C543" s="176" t="s">
        <v>11996</v>
      </c>
      <c r="D543" s="176">
        <v>8.4402100000000004</v>
      </c>
      <c r="E543" s="176">
        <v>4.4939200000000001</v>
      </c>
    </row>
    <row r="544" spans="2:5" x14ac:dyDescent="0.25">
      <c r="B544" s="176" t="s">
        <v>5973</v>
      </c>
      <c r="C544" s="176" t="s">
        <v>11997</v>
      </c>
      <c r="D544" s="176">
        <v>5.42706</v>
      </c>
      <c r="E544" s="176">
        <v>7.2060300000000002</v>
      </c>
    </row>
    <row r="545" spans="2:5" x14ac:dyDescent="0.25">
      <c r="B545" s="176" t="s">
        <v>5974</v>
      </c>
      <c r="C545" s="176" t="s">
        <v>11998</v>
      </c>
      <c r="D545" s="176">
        <v>9.6398296356201172</v>
      </c>
      <c r="E545" s="176">
        <v>8.8690500259399414</v>
      </c>
    </row>
    <row r="546" spans="2:5" x14ac:dyDescent="0.25">
      <c r="B546" s="176" t="s">
        <v>5975</v>
      </c>
      <c r="C546" s="176" t="s">
        <v>11999</v>
      </c>
      <c r="D546" s="176">
        <v>10.696</v>
      </c>
      <c r="E546" s="176">
        <v>7.3201099999999997</v>
      </c>
    </row>
    <row r="547" spans="2:5" x14ac:dyDescent="0.25">
      <c r="B547" s="176" t="s">
        <v>5976</v>
      </c>
      <c r="C547" s="176" t="s">
        <v>12000</v>
      </c>
      <c r="D547" s="176">
        <v>12.045612999999999</v>
      </c>
      <c r="E547" s="176">
        <v>8.5235660000000006</v>
      </c>
    </row>
    <row r="548" spans="2:5" x14ac:dyDescent="0.25">
      <c r="B548" s="176" t="s">
        <v>5977</v>
      </c>
      <c r="C548" s="176" t="s">
        <v>12001</v>
      </c>
      <c r="D548" s="176">
        <v>13.0078</v>
      </c>
      <c r="E548" s="176">
        <v>7.66045</v>
      </c>
    </row>
    <row r="549" spans="2:5" x14ac:dyDescent="0.25">
      <c r="B549" s="176" t="s">
        <v>5978</v>
      </c>
      <c r="C549" s="176" t="s">
        <v>12002</v>
      </c>
      <c r="D549" s="176">
        <v>11.854163</v>
      </c>
      <c r="E549" s="176">
        <v>13.080702</v>
      </c>
    </row>
    <row r="550" spans="2:5" x14ac:dyDescent="0.25">
      <c r="B550" s="176" t="s">
        <v>5979</v>
      </c>
      <c r="C550" s="176" t="s">
        <v>12003</v>
      </c>
      <c r="D550" s="176">
        <v>7.7038799999999998</v>
      </c>
      <c r="E550" s="176">
        <v>8.6139399999999995</v>
      </c>
    </row>
    <row r="551" spans="2:5" x14ac:dyDescent="0.25">
      <c r="B551" s="176" t="s">
        <v>5980</v>
      </c>
      <c r="C551" s="176" t="s">
        <v>12004</v>
      </c>
      <c r="D551" s="176">
        <v>6.5773700000000002</v>
      </c>
      <c r="E551" s="176">
        <v>3.3211599999999999</v>
      </c>
    </row>
    <row r="552" spans="2:5" x14ac:dyDescent="0.25">
      <c r="B552" s="176" t="s">
        <v>5981</v>
      </c>
      <c r="C552" s="176" t="s">
        <v>12005</v>
      </c>
      <c r="D552" s="176">
        <v>9.6521701812744141</v>
      </c>
      <c r="E552" s="176">
        <v>6.4622597694396973</v>
      </c>
    </row>
    <row r="553" spans="2:5" x14ac:dyDescent="0.25">
      <c r="B553" s="176" t="s">
        <v>5982</v>
      </c>
      <c r="C553" s="176" t="s">
        <v>11108</v>
      </c>
      <c r="D553" s="176">
        <v>4.8461109999999996</v>
      </c>
      <c r="E553" s="176">
        <v>7.0213890000000001</v>
      </c>
    </row>
    <row r="554" spans="2:5" x14ac:dyDescent="0.25">
      <c r="B554" s="176" t="s">
        <v>5983</v>
      </c>
      <c r="C554" s="176" t="s">
        <v>12006</v>
      </c>
      <c r="D554" s="176">
        <v>5.0154899999999998</v>
      </c>
      <c r="E554" s="176">
        <v>6.9495899999999997</v>
      </c>
    </row>
    <row r="555" spans="2:5" x14ac:dyDescent="0.25">
      <c r="B555" s="176" t="s">
        <v>5984</v>
      </c>
      <c r="C555" s="176" t="s">
        <v>12007</v>
      </c>
      <c r="D555" s="176">
        <v>12.915729000000001</v>
      </c>
      <c r="E555" s="176">
        <v>5.2075469999999999</v>
      </c>
    </row>
    <row r="556" spans="2:5" x14ac:dyDescent="0.25">
      <c r="B556" s="176" t="s">
        <v>5985</v>
      </c>
      <c r="C556" s="176" t="s">
        <v>12008</v>
      </c>
      <c r="D556" s="176">
        <v>5.5982099999999999</v>
      </c>
      <c r="E556" s="176">
        <v>5.8186999999999998</v>
      </c>
    </row>
    <row r="557" spans="2:5" x14ac:dyDescent="0.25">
      <c r="B557" s="176" t="s">
        <v>5986</v>
      </c>
      <c r="C557" s="176" t="s">
        <v>12009</v>
      </c>
      <c r="D557" s="176">
        <v>9.2575502395629883</v>
      </c>
      <c r="E557" s="176">
        <v>12.430399894714355</v>
      </c>
    </row>
    <row r="558" spans="2:5" x14ac:dyDescent="0.25">
      <c r="B558" s="176" t="s">
        <v>5987</v>
      </c>
      <c r="C558" s="176" t="s">
        <v>12010</v>
      </c>
      <c r="D558" s="176">
        <v>11.1302</v>
      </c>
      <c r="E558" s="176">
        <v>7.68581</v>
      </c>
    </row>
    <row r="559" spans="2:5" x14ac:dyDescent="0.25">
      <c r="B559" s="176" t="s">
        <v>5988</v>
      </c>
      <c r="C559" s="176" t="s">
        <v>12011</v>
      </c>
      <c r="D559" s="176">
        <v>13.5025</v>
      </c>
      <c r="E559" s="176">
        <v>7.1267500000000004</v>
      </c>
    </row>
    <row r="560" spans="2:5" x14ac:dyDescent="0.25">
      <c r="B560" s="176" t="s">
        <v>5989</v>
      </c>
      <c r="C560" s="176" t="s">
        <v>12012</v>
      </c>
      <c r="D560" s="176">
        <v>13.4815</v>
      </c>
      <c r="E560" s="176">
        <v>2.1836099999999998</v>
      </c>
    </row>
    <row r="561" spans="2:5" x14ac:dyDescent="0.25">
      <c r="B561" s="176" t="s">
        <v>5990</v>
      </c>
      <c r="C561" s="176" t="s">
        <v>12013</v>
      </c>
      <c r="D561" s="176">
        <v>14.8757</v>
      </c>
      <c r="E561" s="176">
        <v>5.2653600000000003</v>
      </c>
    </row>
    <row r="562" spans="2:5" x14ac:dyDescent="0.25">
      <c r="B562" s="176" t="s">
        <v>5991</v>
      </c>
      <c r="C562" s="176" t="s">
        <v>12014</v>
      </c>
      <c r="D562" s="176">
        <v>16.966000000000001</v>
      </c>
      <c r="E562" s="176">
        <v>8.0001099999999994</v>
      </c>
    </row>
    <row r="563" spans="2:5" x14ac:dyDescent="0.25">
      <c r="B563" s="176" t="s">
        <v>5992</v>
      </c>
      <c r="C563" s="176" t="s">
        <v>12015</v>
      </c>
      <c r="D563" s="176">
        <v>13.779000282287598</v>
      </c>
      <c r="E563" s="176">
        <v>8.983759880065918</v>
      </c>
    </row>
    <row r="564" spans="2:5" x14ac:dyDescent="0.25">
      <c r="B564" s="176" t="s">
        <v>5993</v>
      </c>
      <c r="C564" s="176" t="s">
        <v>12016</v>
      </c>
      <c r="D564" s="176">
        <v>36.979999999999997</v>
      </c>
      <c r="E564" s="176">
        <v>8.8769399999999994</v>
      </c>
    </row>
    <row r="565" spans="2:5" x14ac:dyDescent="0.25">
      <c r="B565" s="176" t="s">
        <v>5994</v>
      </c>
      <c r="C565" s="176" t="s">
        <v>12017</v>
      </c>
      <c r="D565" s="176">
        <v>35.758098602294922</v>
      </c>
      <c r="E565" s="176">
        <v>10.75469970703125</v>
      </c>
    </row>
    <row r="566" spans="2:5" x14ac:dyDescent="0.25">
      <c r="B566" s="176" t="s">
        <v>5995</v>
      </c>
      <c r="C566" s="176" t="s">
        <v>12018</v>
      </c>
      <c r="D566" s="176">
        <v>36.075833000000003</v>
      </c>
      <c r="E566" s="176">
        <v>10.438611</v>
      </c>
    </row>
    <row r="567" spans="2:5" x14ac:dyDescent="0.25">
      <c r="B567" s="176" t="s">
        <v>5996</v>
      </c>
      <c r="C567" s="176" t="s">
        <v>12019</v>
      </c>
      <c r="D567" s="176">
        <v>36.851002000000001</v>
      </c>
      <c r="E567" s="176">
        <v>10.2272</v>
      </c>
    </row>
    <row r="568" spans="2:5" x14ac:dyDescent="0.25">
      <c r="B568" s="176" t="s">
        <v>5997</v>
      </c>
      <c r="C568" s="176" t="s">
        <v>12020</v>
      </c>
      <c r="D568" s="176">
        <v>37.242356000000001</v>
      </c>
      <c r="E568" s="176">
        <v>9.7870159999999995</v>
      </c>
    </row>
    <row r="569" spans="2:5" x14ac:dyDescent="0.25">
      <c r="B569" s="176" t="s">
        <v>5998</v>
      </c>
      <c r="C569" s="176" t="s">
        <v>12021</v>
      </c>
      <c r="D569" s="176">
        <v>32.306198000000002</v>
      </c>
      <c r="E569" s="176">
        <v>10.382099999999999</v>
      </c>
    </row>
    <row r="570" spans="2:5" x14ac:dyDescent="0.25">
      <c r="B570" s="176" t="s">
        <v>5999</v>
      </c>
      <c r="C570" s="176" t="s">
        <v>12022</v>
      </c>
      <c r="D570" s="176">
        <v>34.422001000000002</v>
      </c>
      <c r="E570" s="176">
        <v>8.8224999999999998</v>
      </c>
    </row>
    <row r="571" spans="2:5" x14ac:dyDescent="0.25">
      <c r="B571" s="176" t="s">
        <v>6000</v>
      </c>
      <c r="C571" s="176" t="s">
        <v>12023</v>
      </c>
      <c r="D571" s="176">
        <v>33.733691</v>
      </c>
      <c r="E571" s="176">
        <v>9.9194099999999992</v>
      </c>
    </row>
    <row r="572" spans="2:5" x14ac:dyDescent="0.25">
      <c r="B572" s="176" t="s">
        <v>6001</v>
      </c>
      <c r="C572" s="176" t="s">
        <v>12024</v>
      </c>
      <c r="D572" s="176">
        <v>33.873719000000001</v>
      </c>
      <c r="E572" s="176">
        <v>10.7773</v>
      </c>
    </row>
    <row r="573" spans="2:5" x14ac:dyDescent="0.25">
      <c r="B573" s="176" t="s">
        <v>6002</v>
      </c>
      <c r="C573" s="176" t="s">
        <v>12025</v>
      </c>
      <c r="D573" s="176">
        <v>31.7043</v>
      </c>
      <c r="E573" s="176">
        <v>9.2546199999999992</v>
      </c>
    </row>
    <row r="574" spans="2:5" x14ac:dyDescent="0.25">
      <c r="B574" s="176" t="s">
        <v>6003</v>
      </c>
      <c r="C574" s="176" t="s">
        <v>12026</v>
      </c>
      <c r="D574" s="176">
        <v>34.717998999999999</v>
      </c>
      <c r="E574" s="176">
        <v>10.691000000000001</v>
      </c>
    </row>
    <row r="575" spans="2:5" x14ac:dyDescent="0.25">
      <c r="B575" s="176" t="s">
        <v>6004</v>
      </c>
      <c r="C575" s="176" t="s">
        <v>12027</v>
      </c>
      <c r="D575" s="176">
        <v>33.939701080322266</v>
      </c>
      <c r="E575" s="176">
        <v>8.110560417175293</v>
      </c>
    </row>
    <row r="576" spans="2:5" x14ac:dyDescent="0.25">
      <c r="B576" s="176" t="s">
        <v>6005</v>
      </c>
      <c r="C576" s="176" t="s">
        <v>12028</v>
      </c>
      <c r="D576" s="176">
        <v>9.7666749999999993</v>
      </c>
      <c r="E576" s="176">
        <v>1.0909439999999999</v>
      </c>
    </row>
    <row r="577" spans="2:5" x14ac:dyDescent="0.25">
      <c r="B577" s="176" t="s">
        <v>6006</v>
      </c>
      <c r="C577" s="176" t="s">
        <v>12029</v>
      </c>
      <c r="D577" s="176">
        <v>6.16561</v>
      </c>
      <c r="E577" s="176">
        <v>1.25451</v>
      </c>
    </row>
    <row r="578" spans="2:5" x14ac:dyDescent="0.25">
      <c r="B578" s="176" t="s">
        <v>6007</v>
      </c>
      <c r="C578" s="176" t="s">
        <v>11109</v>
      </c>
      <c r="D578" s="176">
        <v>51.190666999999998</v>
      </c>
      <c r="E578" s="176">
        <v>4.4631530000000001</v>
      </c>
    </row>
    <row r="579" spans="2:5" x14ac:dyDescent="0.25">
      <c r="B579" s="176" t="s">
        <v>6008</v>
      </c>
      <c r="C579" s="176" t="s">
        <v>12030</v>
      </c>
      <c r="D579" s="176">
        <v>50.758597999999999</v>
      </c>
      <c r="E579" s="176">
        <v>4.7683299999999997</v>
      </c>
    </row>
    <row r="580" spans="2:5" x14ac:dyDescent="0.25">
      <c r="B580" s="176" t="s">
        <v>6009</v>
      </c>
      <c r="C580" s="176" t="s">
        <v>12031</v>
      </c>
      <c r="D580" s="176">
        <v>51.168301</v>
      </c>
      <c r="E580" s="176">
        <v>5.47</v>
      </c>
    </row>
    <row r="581" spans="2:5" x14ac:dyDescent="0.25">
      <c r="B581" s="176" t="s">
        <v>6010</v>
      </c>
      <c r="C581" s="176" t="s">
        <v>12032</v>
      </c>
      <c r="D581" s="176">
        <v>50.901401999999997</v>
      </c>
      <c r="E581" s="176">
        <v>4.4844400000000002</v>
      </c>
    </row>
    <row r="582" spans="2:5" x14ac:dyDescent="0.25">
      <c r="B582" s="176" t="s">
        <v>6011</v>
      </c>
      <c r="C582" s="176" t="s">
        <v>12033</v>
      </c>
      <c r="D582" s="176">
        <v>50.461962999999997</v>
      </c>
      <c r="E582" s="176">
        <v>4.459562</v>
      </c>
    </row>
    <row r="583" spans="2:5" x14ac:dyDescent="0.25">
      <c r="B583" s="176" t="s">
        <v>6012</v>
      </c>
      <c r="C583" s="176" t="s">
        <v>12034</v>
      </c>
      <c r="D583" s="176">
        <v>50.575802000000003</v>
      </c>
      <c r="E583" s="176">
        <v>3.831</v>
      </c>
    </row>
    <row r="584" spans="2:5" x14ac:dyDescent="0.25">
      <c r="B584" s="176" t="s">
        <v>6013</v>
      </c>
      <c r="C584" s="176" t="s">
        <v>12035</v>
      </c>
      <c r="D584" s="176">
        <v>51.090302000000001</v>
      </c>
      <c r="E584" s="176">
        <v>2.6527799999999999</v>
      </c>
    </row>
    <row r="585" spans="2:5" x14ac:dyDescent="0.25">
      <c r="B585" s="176" t="s">
        <v>6014</v>
      </c>
      <c r="C585" s="176" t="s">
        <v>12036</v>
      </c>
      <c r="D585" s="176">
        <v>50.243301391599999</v>
      </c>
      <c r="E585" s="176">
        <v>4.6458301544199996</v>
      </c>
    </row>
    <row r="586" spans="2:5" x14ac:dyDescent="0.25">
      <c r="B586" s="176" t="s">
        <v>6015</v>
      </c>
      <c r="C586" s="176" t="s">
        <v>12037</v>
      </c>
      <c r="D586" s="176">
        <v>50.818877999999998</v>
      </c>
      <c r="E586" s="176">
        <v>3.2095509999999998</v>
      </c>
    </row>
    <row r="587" spans="2:5" x14ac:dyDescent="0.25">
      <c r="B587" s="176" t="s">
        <v>6016</v>
      </c>
      <c r="C587" s="176" t="s">
        <v>12038</v>
      </c>
      <c r="D587" s="176">
        <v>50.638573999999998</v>
      </c>
      <c r="E587" s="176">
        <v>5.4438969999999998</v>
      </c>
    </row>
    <row r="588" spans="2:5" x14ac:dyDescent="0.25">
      <c r="B588" s="176" t="s">
        <v>6017</v>
      </c>
      <c r="C588" s="176" t="s">
        <v>12039</v>
      </c>
      <c r="D588" s="176">
        <v>51.199800000000003</v>
      </c>
      <c r="E588" s="176">
        <v>2.874673</v>
      </c>
    </row>
    <row r="589" spans="2:5" x14ac:dyDescent="0.25">
      <c r="B589" s="176" t="s">
        <v>6018</v>
      </c>
      <c r="C589" s="176" t="s">
        <v>12040</v>
      </c>
      <c r="D589" s="176">
        <v>50.981945000000003</v>
      </c>
      <c r="E589" s="176">
        <v>12.506389</v>
      </c>
    </row>
    <row r="590" spans="2:5" x14ac:dyDescent="0.25">
      <c r="B590" s="176" t="s">
        <v>6019</v>
      </c>
      <c r="C590" s="176" t="s">
        <v>12041</v>
      </c>
      <c r="D590" s="176">
        <v>53.878700000000002</v>
      </c>
      <c r="E590" s="176">
        <v>14.1523</v>
      </c>
    </row>
    <row r="591" spans="2:5" x14ac:dyDescent="0.25">
      <c r="B591" s="176" t="s">
        <v>6020</v>
      </c>
      <c r="C591" s="176" t="s">
        <v>12042</v>
      </c>
      <c r="D591" s="176">
        <v>53.602200000000003</v>
      </c>
      <c r="E591" s="176">
        <v>13.305999999999999</v>
      </c>
    </row>
    <row r="592" spans="2:5" x14ac:dyDescent="0.25">
      <c r="B592" s="176" t="s">
        <v>6021</v>
      </c>
      <c r="C592" s="176" t="s">
        <v>12043</v>
      </c>
      <c r="D592" s="176">
        <v>51.363334999999999</v>
      </c>
      <c r="E592" s="176">
        <v>14.95</v>
      </c>
    </row>
    <row r="593" spans="2:5" x14ac:dyDescent="0.25">
      <c r="B593" s="176" t="s">
        <v>6022</v>
      </c>
      <c r="C593" s="176" t="s">
        <v>12044</v>
      </c>
      <c r="D593" s="176">
        <v>52.361738000000003</v>
      </c>
      <c r="E593" s="176">
        <v>13.502340999999999</v>
      </c>
    </row>
    <row r="594" spans="2:5" x14ac:dyDescent="0.25">
      <c r="B594" s="176" t="s">
        <v>6023</v>
      </c>
      <c r="C594" s="176" t="s">
        <v>12045</v>
      </c>
      <c r="D594" s="176">
        <v>51.134123000000002</v>
      </c>
      <c r="E594" s="176">
        <v>13.767830999999999</v>
      </c>
    </row>
    <row r="595" spans="2:5" x14ac:dyDescent="0.25">
      <c r="B595" s="176" t="s">
        <v>6024</v>
      </c>
      <c r="C595" s="176" t="s">
        <v>12046</v>
      </c>
      <c r="D595" s="176">
        <v>50.978281000000003</v>
      </c>
      <c r="E595" s="176">
        <v>10.960713</v>
      </c>
    </row>
    <row r="596" spans="2:5" x14ac:dyDescent="0.25">
      <c r="B596" s="176" t="s">
        <v>6025</v>
      </c>
      <c r="C596" s="176" t="s">
        <v>12047</v>
      </c>
      <c r="D596" s="176">
        <v>50.026705999999997</v>
      </c>
      <c r="E596" s="176">
        <v>8.5583500000000008</v>
      </c>
    </row>
    <row r="597" spans="2:5" x14ac:dyDescent="0.25">
      <c r="B597" s="176" t="s">
        <v>6026</v>
      </c>
      <c r="C597" s="176" t="s">
        <v>12048</v>
      </c>
      <c r="D597" s="176">
        <v>52.133816000000003</v>
      </c>
      <c r="E597" s="176">
        <v>7.6884819999999996</v>
      </c>
    </row>
    <row r="598" spans="2:5" x14ac:dyDescent="0.25">
      <c r="B598" s="176" t="s">
        <v>6027</v>
      </c>
      <c r="C598" s="176" t="s">
        <v>12049</v>
      </c>
      <c r="D598" s="176">
        <v>53.630401999999997</v>
      </c>
      <c r="E598" s="176">
        <v>9.9882299999999997</v>
      </c>
    </row>
    <row r="599" spans="2:5" x14ac:dyDescent="0.25">
      <c r="B599" s="176" t="s">
        <v>6028</v>
      </c>
      <c r="C599" s="176" t="s">
        <v>12050</v>
      </c>
      <c r="D599" s="176">
        <v>50.865898000000001</v>
      </c>
      <c r="E599" s="176">
        <v>7.1427399999999999</v>
      </c>
    </row>
    <row r="600" spans="2:5" x14ac:dyDescent="0.25">
      <c r="B600" s="176" t="s">
        <v>6029</v>
      </c>
      <c r="C600" s="176" t="s">
        <v>12051</v>
      </c>
      <c r="D600" s="176">
        <v>51.289501000000001</v>
      </c>
      <c r="E600" s="176">
        <v>6.7667799999999998</v>
      </c>
    </row>
    <row r="601" spans="2:5" x14ac:dyDescent="0.25">
      <c r="B601" s="176" t="s">
        <v>6030</v>
      </c>
      <c r="C601" s="176" t="s">
        <v>12052</v>
      </c>
      <c r="D601" s="176">
        <v>48.353802000000002</v>
      </c>
      <c r="E601" s="176">
        <v>11.786099999999999</v>
      </c>
    </row>
    <row r="602" spans="2:5" x14ac:dyDescent="0.25">
      <c r="B602" s="176" t="s">
        <v>6031</v>
      </c>
      <c r="C602" s="176" t="s">
        <v>12053</v>
      </c>
      <c r="D602" s="176">
        <v>49.498699000000002</v>
      </c>
      <c r="E602" s="176">
        <v>11.078056</v>
      </c>
    </row>
    <row r="603" spans="2:5" x14ac:dyDescent="0.25">
      <c r="B603" s="176" t="s">
        <v>6032</v>
      </c>
      <c r="C603" s="176" t="s">
        <v>12054</v>
      </c>
      <c r="D603" s="176">
        <v>51.420656999999999</v>
      </c>
      <c r="E603" s="176">
        <v>12.232704999999999</v>
      </c>
    </row>
    <row r="604" spans="2:5" x14ac:dyDescent="0.25">
      <c r="B604" s="176" t="s">
        <v>6033</v>
      </c>
      <c r="C604" s="176" t="s">
        <v>12055</v>
      </c>
      <c r="D604" s="176">
        <v>49.214545000000001</v>
      </c>
      <c r="E604" s="176">
        <v>7.1097349999999997</v>
      </c>
    </row>
    <row r="605" spans="2:5" x14ac:dyDescent="0.25">
      <c r="B605" s="176" t="s">
        <v>6034</v>
      </c>
      <c r="C605" s="176" t="s">
        <v>12056</v>
      </c>
      <c r="D605" s="176">
        <v>48.689898999999997</v>
      </c>
      <c r="E605" s="176">
        <v>9.2219599999999993</v>
      </c>
    </row>
    <row r="606" spans="2:5" x14ac:dyDescent="0.25">
      <c r="B606" s="176" t="s">
        <v>6035</v>
      </c>
      <c r="C606" s="176" t="s">
        <v>12057</v>
      </c>
      <c r="D606" s="176">
        <v>52.461101999999997</v>
      </c>
      <c r="E606" s="176">
        <v>9.6850799999999992</v>
      </c>
    </row>
    <row r="607" spans="2:5" x14ac:dyDescent="0.25">
      <c r="B607" s="176" t="s">
        <v>6036</v>
      </c>
      <c r="C607" s="176" t="s">
        <v>12058</v>
      </c>
      <c r="D607" s="176">
        <v>53.046785999999997</v>
      </c>
      <c r="E607" s="176">
        <v>8.78932</v>
      </c>
    </row>
    <row r="608" spans="2:5" x14ac:dyDescent="0.25">
      <c r="B608" s="176" t="s">
        <v>6037</v>
      </c>
      <c r="C608" s="176" t="s">
        <v>12059</v>
      </c>
      <c r="D608" s="176">
        <v>49.96</v>
      </c>
      <c r="E608" s="176">
        <v>8.6430430000000005</v>
      </c>
    </row>
    <row r="609" spans="2:5" x14ac:dyDescent="0.25">
      <c r="B609" s="176" t="s">
        <v>6038</v>
      </c>
      <c r="C609" s="176" t="s">
        <v>12060</v>
      </c>
      <c r="D609" s="176">
        <v>49.946353000000002</v>
      </c>
      <c r="E609" s="176">
        <v>7.2617339999999997</v>
      </c>
    </row>
    <row r="610" spans="2:5" x14ac:dyDescent="0.25">
      <c r="B610" s="176" t="s">
        <v>6039</v>
      </c>
      <c r="C610" s="176" t="s">
        <v>12061</v>
      </c>
      <c r="D610" s="176">
        <v>49.473056999999997</v>
      </c>
      <c r="E610" s="176">
        <v>8.5141670000000005</v>
      </c>
    </row>
    <row r="611" spans="2:5" x14ac:dyDescent="0.25">
      <c r="B611" s="176" t="s">
        <v>6040</v>
      </c>
      <c r="C611" s="176" t="s">
        <v>12062</v>
      </c>
      <c r="D611" s="176">
        <v>49.967498999999997</v>
      </c>
      <c r="E611" s="176">
        <v>8.1472219999999993</v>
      </c>
    </row>
    <row r="612" spans="2:5" x14ac:dyDescent="0.25">
      <c r="B612" s="176" t="s">
        <v>6041</v>
      </c>
      <c r="C612" s="176" t="s">
        <v>12063</v>
      </c>
      <c r="D612" s="176">
        <v>50.991604000000002</v>
      </c>
      <c r="E612" s="176">
        <v>10.47973</v>
      </c>
    </row>
    <row r="613" spans="2:5" x14ac:dyDescent="0.25">
      <c r="B613" s="176" t="s">
        <v>6042</v>
      </c>
      <c r="C613" s="176" t="s">
        <v>12064</v>
      </c>
      <c r="D613" s="176">
        <v>50.707698999999998</v>
      </c>
      <c r="E613" s="176">
        <v>8.0829699999999995</v>
      </c>
    </row>
    <row r="614" spans="2:5" x14ac:dyDescent="0.25">
      <c r="B614" s="176" t="s">
        <v>6043</v>
      </c>
      <c r="C614" s="176" t="s">
        <v>12065</v>
      </c>
      <c r="D614" s="176">
        <v>53.645477</v>
      </c>
      <c r="E614" s="176">
        <v>9.7035029999999995</v>
      </c>
    </row>
    <row r="615" spans="2:5" x14ac:dyDescent="0.25">
      <c r="B615" s="176" t="s">
        <v>6044</v>
      </c>
      <c r="C615" s="176" t="s">
        <v>12066</v>
      </c>
      <c r="D615" s="176">
        <v>53.535277999999998</v>
      </c>
      <c r="E615" s="176">
        <v>9.8355560000000004</v>
      </c>
    </row>
    <row r="616" spans="2:5" x14ac:dyDescent="0.25">
      <c r="B616" s="176" t="s">
        <v>6045</v>
      </c>
      <c r="C616" s="176" t="s">
        <v>12067</v>
      </c>
      <c r="D616" s="176">
        <v>54.379570000000001</v>
      </c>
      <c r="E616" s="176">
        <v>10.145265999999999</v>
      </c>
    </row>
    <row r="617" spans="2:5" x14ac:dyDescent="0.25">
      <c r="B617" s="176" t="s">
        <v>6046</v>
      </c>
      <c r="C617" s="176" t="s">
        <v>12068</v>
      </c>
      <c r="D617" s="176">
        <v>53.805401000000003</v>
      </c>
      <c r="E617" s="176">
        <v>10.719200000000001</v>
      </c>
    </row>
    <row r="618" spans="2:5" x14ac:dyDescent="0.25">
      <c r="B618" s="176" t="s">
        <v>6047</v>
      </c>
      <c r="C618" s="176" t="s">
        <v>12069</v>
      </c>
      <c r="D618" s="176">
        <v>47.988092000000002</v>
      </c>
      <c r="E618" s="176">
        <v>10.238248</v>
      </c>
    </row>
    <row r="619" spans="2:5" x14ac:dyDescent="0.25">
      <c r="B619" s="176" t="s">
        <v>6048</v>
      </c>
      <c r="C619" s="176" t="s">
        <v>12070</v>
      </c>
      <c r="D619" s="176">
        <v>51.964722000000002</v>
      </c>
      <c r="E619" s="176">
        <v>8.5444440000000004</v>
      </c>
    </row>
    <row r="620" spans="2:5" x14ac:dyDescent="0.25">
      <c r="B620" s="176" t="s">
        <v>6049</v>
      </c>
      <c r="C620" s="176" t="s">
        <v>12071</v>
      </c>
      <c r="D620" s="176">
        <v>51.230277999999998</v>
      </c>
      <c r="E620" s="176">
        <v>6.5044440000000003</v>
      </c>
    </row>
    <row r="621" spans="2:5" x14ac:dyDescent="0.25">
      <c r="B621" s="176" t="s">
        <v>6050</v>
      </c>
      <c r="C621" s="176" t="s">
        <v>12072</v>
      </c>
      <c r="D621" s="176">
        <v>51.612527</v>
      </c>
      <c r="E621" s="176">
        <v>8.6174590000000002</v>
      </c>
    </row>
    <row r="622" spans="2:5" x14ac:dyDescent="0.25">
      <c r="B622" s="176" t="s">
        <v>6051</v>
      </c>
      <c r="C622" s="176" t="s">
        <v>12073</v>
      </c>
      <c r="D622" s="176">
        <v>51.601362000000002</v>
      </c>
      <c r="E622" s="176">
        <v>6.1412279999999999</v>
      </c>
    </row>
    <row r="623" spans="2:5" x14ac:dyDescent="0.25">
      <c r="B623" s="176" t="s">
        <v>6052</v>
      </c>
      <c r="C623" s="176" t="s">
        <v>12074</v>
      </c>
      <c r="D623" s="176">
        <v>51.518298999999999</v>
      </c>
      <c r="E623" s="176">
        <v>7.6122399999999999</v>
      </c>
    </row>
    <row r="624" spans="2:5" x14ac:dyDescent="0.25">
      <c r="B624" s="176" t="s">
        <v>6053</v>
      </c>
      <c r="C624" s="176" t="s">
        <v>12075</v>
      </c>
      <c r="D624" s="176">
        <v>48.425277999999999</v>
      </c>
      <c r="E624" s="176">
        <v>10.931666999999999</v>
      </c>
    </row>
    <row r="625" spans="2:5" x14ac:dyDescent="0.25">
      <c r="B625" s="176" t="s">
        <v>6054</v>
      </c>
      <c r="C625" s="176" t="s">
        <v>12076</v>
      </c>
      <c r="D625" s="176">
        <v>48.512019000000002</v>
      </c>
      <c r="E625" s="176">
        <v>12.034865</v>
      </c>
    </row>
    <row r="626" spans="2:5" x14ac:dyDescent="0.25">
      <c r="B626" s="176" t="s">
        <v>6055</v>
      </c>
      <c r="C626" s="176" t="s">
        <v>12077</v>
      </c>
      <c r="D626" s="176">
        <v>48.081401999999997</v>
      </c>
      <c r="E626" s="176">
        <v>11.283099999999999</v>
      </c>
    </row>
    <row r="627" spans="2:5" x14ac:dyDescent="0.25">
      <c r="B627" s="176" t="s">
        <v>6056</v>
      </c>
      <c r="C627" s="176" t="s">
        <v>11110</v>
      </c>
      <c r="D627" s="176">
        <v>47.671298999999998</v>
      </c>
      <c r="E627" s="176">
        <v>9.5114900000000002</v>
      </c>
    </row>
    <row r="628" spans="2:5" x14ac:dyDescent="0.25">
      <c r="B628" s="176" t="s">
        <v>6057</v>
      </c>
      <c r="C628" s="176" t="s">
        <v>12078</v>
      </c>
      <c r="D628" s="176">
        <v>49.920403</v>
      </c>
      <c r="E628" s="176">
        <v>10.914232999999999</v>
      </c>
    </row>
    <row r="629" spans="2:5" x14ac:dyDescent="0.25">
      <c r="B629" s="176" t="s">
        <v>6058</v>
      </c>
      <c r="C629" s="176" t="s">
        <v>12079</v>
      </c>
      <c r="D629" s="176">
        <v>49.985000999999997</v>
      </c>
      <c r="E629" s="176">
        <v>11.64</v>
      </c>
    </row>
    <row r="630" spans="2:5" x14ac:dyDescent="0.25">
      <c r="B630" s="176" t="s">
        <v>6059</v>
      </c>
      <c r="C630" s="176" t="s">
        <v>12080</v>
      </c>
      <c r="D630" s="176">
        <v>50.288544000000002</v>
      </c>
      <c r="E630" s="176">
        <v>11.852876</v>
      </c>
    </row>
    <row r="631" spans="2:5" x14ac:dyDescent="0.25">
      <c r="B631" s="176" t="s">
        <v>6060</v>
      </c>
      <c r="C631" s="176" t="s">
        <v>12081</v>
      </c>
      <c r="D631" s="176">
        <v>48.779400000000003</v>
      </c>
      <c r="E631" s="176">
        <v>8.0805000000000007</v>
      </c>
    </row>
    <row r="632" spans="2:5" x14ac:dyDescent="0.25">
      <c r="B632" s="176" t="s">
        <v>6061</v>
      </c>
      <c r="C632" s="176" t="s">
        <v>12082</v>
      </c>
      <c r="D632" s="176">
        <v>47.973331000000002</v>
      </c>
      <c r="E632" s="176">
        <v>8.5222219999999993</v>
      </c>
    </row>
    <row r="633" spans="2:5" x14ac:dyDescent="0.25">
      <c r="B633" s="176" t="s">
        <v>6062</v>
      </c>
      <c r="C633" s="176" t="s">
        <v>12083</v>
      </c>
      <c r="D633" s="176">
        <v>48.369301</v>
      </c>
      <c r="E633" s="176">
        <v>7.8277200000000002</v>
      </c>
    </row>
    <row r="634" spans="2:5" x14ac:dyDescent="0.25">
      <c r="B634" s="176" t="s">
        <v>6063</v>
      </c>
      <c r="C634" s="176" t="s">
        <v>12084</v>
      </c>
      <c r="D634" s="176">
        <v>48.053890000000003</v>
      </c>
      <c r="E634" s="176">
        <v>9.3727780000000003</v>
      </c>
    </row>
    <row r="635" spans="2:5" x14ac:dyDescent="0.25">
      <c r="B635" s="176" t="s">
        <v>6064</v>
      </c>
      <c r="C635" s="176" t="s">
        <v>12085</v>
      </c>
      <c r="D635" s="176">
        <v>49.118332000000002</v>
      </c>
      <c r="E635" s="176">
        <v>9.7838890000000003</v>
      </c>
    </row>
    <row r="636" spans="2:5" x14ac:dyDescent="0.25">
      <c r="B636" s="176" t="s">
        <v>6065</v>
      </c>
      <c r="C636" s="176" t="s">
        <v>12086</v>
      </c>
      <c r="D636" s="176">
        <v>52.000832000000003</v>
      </c>
      <c r="E636" s="176">
        <v>12.148611000000001</v>
      </c>
    </row>
    <row r="637" spans="2:5" x14ac:dyDescent="0.25">
      <c r="B637" s="176" t="s">
        <v>6066</v>
      </c>
      <c r="C637" s="176" t="s">
        <v>12087</v>
      </c>
      <c r="D637" s="176">
        <v>52.319198999999998</v>
      </c>
      <c r="E637" s="176">
        <v>10.556100000000001</v>
      </c>
    </row>
    <row r="638" spans="2:5" x14ac:dyDescent="0.25">
      <c r="B638" s="176" t="s">
        <v>6067</v>
      </c>
      <c r="C638" s="176" t="s">
        <v>12088</v>
      </c>
      <c r="D638" s="176">
        <v>51.418394999999997</v>
      </c>
      <c r="E638" s="176">
        <v>9.3916380000000004</v>
      </c>
    </row>
    <row r="639" spans="2:5" x14ac:dyDescent="0.25">
      <c r="B639" s="176" t="s">
        <v>6068</v>
      </c>
      <c r="C639" s="176" t="s">
        <v>12089</v>
      </c>
      <c r="D639" s="176">
        <v>53.391109</v>
      </c>
      <c r="E639" s="176">
        <v>7.2275</v>
      </c>
    </row>
    <row r="640" spans="2:5" x14ac:dyDescent="0.25">
      <c r="B640" s="176" t="s">
        <v>6069</v>
      </c>
      <c r="C640" s="176" t="s">
        <v>12090</v>
      </c>
      <c r="D640" s="176">
        <v>53.782544000000001</v>
      </c>
      <c r="E640" s="176">
        <v>7.9195840000000004</v>
      </c>
    </row>
    <row r="641" spans="2:5" x14ac:dyDescent="0.25">
      <c r="B641" s="176" t="s">
        <v>6070</v>
      </c>
      <c r="C641" s="176" t="s">
        <v>12091</v>
      </c>
      <c r="D641" s="176">
        <v>53.681421</v>
      </c>
      <c r="E641" s="176">
        <v>7.0563979999999997</v>
      </c>
    </row>
    <row r="642" spans="2:5" x14ac:dyDescent="0.25">
      <c r="B642" s="176" t="s">
        <v>6071</v>
      </c>
      <c r="C642" s="176" t="s">
        <v>12092</v>
      </c>
      <c r="D642" s="176">
        <v>53.59639</v>
      </c>
      <c r="E642" s="176">
        <v>6.7091669999999999</v>
      </c>
    </row>
    <row r="643" spans="2:5" x14ac:dyDescent="0.25">
      <c r="B643" s="176" t="s">
        <v>6072</v>
      </c>
      <c r="C643" s="176" t="s">
        <v>12093</v>
      </c>
      <c r="D643" s="176">
        <v>53.633057000000001</v>
      </c>
      <c r="E643" s="176">
        <v>7.1902780000000002</v>
      </c>
    </row>
    <row r="644" spans="2:5" x14ac:dyDescent="0.25">
      <c r="B644" s="176" t="s">
        <v>6073</v>
      </c>
      <c r="C644" s="176" t="s">
        <v>12094</v>
      </c>
      <c r="D644" s="176">
        <v>53.706944</v>
      </c>
      <c r="E644" s="176">
        <v>7.23</v>
      </c>
    </row>
    <row r="645" spans="2:5" x14ac:dyDescent="0.25">
      <c r="B645" s="176" t="s">
        <v>6074</v>
      </c>
      <c r="C645" s="176" t="s">
        <v>12095</v>
      </c>
      <c r="D645" s="176">
        <v>53.724850000000004</v>
      </c>
      <c r="E645" s="176">
        <v>7.3732569999999997</v>
      </c>
    </row>
    <row r="646" spans="2:5" x14ac:dyDescent="0.25">
      <c r="B646" s="176" t="s">
        <v>6075</v>
      </c>
      <c r="C646" s="176" t="s">
        <v>12096</v>
      </c>
      <c r="D646" s="176">
        <v>54.153331999999999</v>
      </c>
      <c r="E646" s="176">
        <v>8.9016669999999998</v>
      </c>
    </row>
    <row r="647" spans="2:5" x14ac:dyDescent="0.25">
      <c r="B647" s="176" t="s">
        <v>6076</v>
      </c>
      <c r="C647" s="176" t="s">
        <v>12097</v>
      </c>
      <c r="D647" s="176">
        <v>54.185279999999999</v>
      </c>
      <c r="E647" s="176">
        <v>7.9158330000000001</v>
      </c>
    </row>
    <row r="648" spans="2:5" x14ac:dyDescent="0.25">
      <c r="B648" s="176" t="s">
        <v>6077</v>
      </c>
      <c r="C648" s="176" t="s">
        <v>12098</v>
      </c>
      <c r="D648" s="176">
        <v>53.706668999999998</v>
      </c>
      <c r="E648" s="176">
        <v>7.8202780000000001</v>
      </c>
    </row>
    <row r="649" spans="2:5" x14ac:dyDescent="0.25">
      <c r="B649" s="176" t="s">
        <v>6078</v>
      </c>
      <c r="C649" s="176" t="s">
        <v>12099</v>
      </c>
      <c r="D649" s="176">
        <v>54.913200000000003</v>
      </c>
      <c r="E649" s="176">
        <v>8.3404699999999998</v>
      </c>
    </row>
    <row r="650" spans="2:5" x14ac:dyDescent="0.25">
      <c r="B650" s="176" t="s">
        <v>6079</v>
      </c>
      <c r="C650" s="176" t="s">
        <v>12100</v>
      </c>
      <c r="D650" s="176">
        <v>59.259599000000001</v>
      </c>
      <c r="E650" s="176">
        <v>24.204799000000001</v>
      </c>
    </row>
    <row r="651" spans="2:5" x14ac:dyDescent="0.25">
      <c r="B651" s="176" t="s">
        <v>6080</v>
      </c>
      <c r="C651" s="176" t="s">
        <v>12101</v>
      </c>
      <c r="D651" s="176">
        <v>58.990798950195313</v>
      </c>
      <c r="E651" s="176">
        <v>22.830699920654297</v>
      </c>
    </row>
    <row r="652" spans="2:5" x14ac:dyDescent="0.25">
      <c r="B652" s="176" t="s">
        <v>6081</v>
      </c>
      <c r="C652" s="176" t="s">
        <v>12102</v>
      </c>
      <c r="D652" s="176">
        <v>58.229900360107422</v>
      </c>
      <c r="E652" s="176">
        <v>22.509500503540039</v>
      </c>
    </row>
    <row r="653" spans="2:5" x14ac:dyDescent="0.25">
      <c r="B653" s="176" t="s">
        <v>6082</v>
      </c>
      <c r="C653" s="176" t="s">
        <v>12103</v>
      </c>
      <c r="D653" s="176">
        <v>58.418998718261719</v>
      </c>
      <c r="E653" s="176">
        <v>24.472799301147461</v>
      </c>
    </row>
    <row r="654" spans="2:5" x14ac:dyDescent="0.25">
      <c r="B654" s="176" t="s">
        <v>6083</v>
      </c>
      <c r="C654" s="176" t="s">
        <v>12104</v>
      </c>
      <c r="D654" s="176">
        <v>57.785589999999999</v>
      </c>
      <c r="E654" s="176">
        <v>23.262377000000001</v>
      </c>
    </row>
    <row r="655" spans="2:5" x14ac:dyDescent="0.25">
      <c r="B655" s="176" t="s">
        <v>6084</v>
      </c>
      <c r="C655" s="176" t="s">
        <v>12105</v>
      </c>
      <c r="D655" s="176">
        <v>59.413246000000001</v>
      </c>
      <c r="E655" s="176">
        <v>24.832640000000001</v>
      </c>
    </row>
    <row r="656" spans="2:5" x14ac:dyDescent="0.25">
      <c r="B656" s="176" t="s">
        <v>6085</v>
      </c>
      <c r="C656" s="176" t="s">
        <v>12106</v>
      </c>
      <c r="D656" s="176">
        <v>58.307437999999998</v>
      </c>
      <c r="E656" s="176">
        <v>26.686472999999999</v>
      </c>
    </row>
    <row r="657" spans="2:5" x14ac:dyDescent="0.25">
      <c r="B657" s="176" t="s">
        <v>6086</v>
      </c>
      <c r="C657" s="176" t="s">
        <v>12107</v>
      </c>
      <c r="D657" s="176">
        <v>68.362602233887003</v>
      </c>
      <c r="E657" s="176">
        <v>23.424299240111999</v>
      </c>
    </row>
    <row r="658" spans="2:5" x14ac:dyDescent="0.25">
      <c r="B658" s="176" t="s">
        <v>6087</v>
      </c>
      <c r="C658" s="176" t="s">
        <v>12108</v>
      </c>
      <c r="D658" s="176">
        <v>61.856039000000003</v>
      </c>
      <c r="E658" s="176">
        <v>24.786686</v>
      </c>
    </row>
    <row r="659" spans="2:5" x14ac:dyDescent="0.25">
      <c r="B659" s="176" t="s">
        <v>6088</v>
      </c>
      <c r="C659" s="176" t="s">
        <v>12109</v>
      </c>
      <c r="D659" s="176">
        <v>60.318362999999998</v>
      </c>
      <c r="E659" s="176">
        <v>24.963341</v>
      </c>
    </row>
    <row r="660" spans="2:5" x14ac:dyDescent="0.25">
      <c r="B660" s="176" t="s">
        <v>6089</v>
      </c>
      <c r="C660" s="176" t="s">
        <v>12110</v>
      </c>
      <c r="D660" s="176">
        <v>62.1661</v>
      </c>
      <c r="E660" s="176">
        <v>30.073601</v>
      </c>
    </row>
    <row r="661" spans="2:5" x14ac:dyDescent="0.25">
      <c r="B661" s="176" t="s">
        <v>6090</v>
      </c>
      <c r="C661" s="176" t="s">
        <v>12111</v>
      </c>
      <c r="D661" s="176">
        <v>68.607299999999995</v>
      </c>
      <c r="E661" s="176">
        <v>27.4053</v>
      </c>
    </row>
    <row r="662" spans="2:5" x14ac:dyDescent="0.25">
      <c r="B662" s="176" t="s">
        <v>6091</v>
      </c>
      <c r="C662" s="176" t="s">
        <v>12112</v>
      </c>
      <c r="D662" s="176">
        <v>62.658814999999997</v>
      </c>
      <c r="E662" s="176">
        <v>29.619398</v>
      </c>
    </row>
    <row r="663" spans="2:5" x14ac:dyDescent="0.25">
      <c r="B663" s="176" t="s">
        <v>6092</v>
      </c>
      <c r="C663" s="176" t="s">
        <v>12113</v>
      </c>
      <c r="D663" s="176">
        <v>62.399501999999998</v>
      </c>
      <c r="E663" s="176">
        <v>25.678301000000001</v>
      </c>
    </row>
    <row r="664" spans="2:5" x14ac:dyDescent="0.25">
      <c r="B664" s="176" t="s">
        <v>6093</v>
      </c>
      <c r="C664" s="176" t="s">
        <v>12114</v>
      </c>
      <c r="D664" s="176">
        <v>63.127102000000001</v>
      </c>
      <c r="E664" s="176">
        <v>23.051399</v>
      </c>
    </row>
    <row r="665" spans="2:5" x14ac:dyDescent="0.25">
      <c r="B665" s="176" t="s">
        <v>6094</v>
      </c>
      <c r="C665" s="176" t="s">
        <v>12115</v>
      </c>
      <c r="D665" s="176">
        <v>65.778701782227003</v>
      </c>
      <c r="E665" s="176">
        <v>24.582099914551002</v>
      </c>
    </row>
    <row r="666" spans="2:5" x14ac:dyDescent="0.25">
      <c r="B666" s="176" t="s">
        <v>6095</v>
      </c>
      <c r="C666" s="176" t="s">
        <v>12116</v>
      </c>
      <c r="D666" s="176">
        <v>64.285499999999999</v>
      </c>
      <c r="E666" s="176">
        <v>27.692399999999999</v>
      </c>
    </row>
    <row r="667" spans="2:5" x14ac:dyDescent="0.25">
      <c r="B667" s="176" t="s">
        <v>6096</v>
      </c>
      <c r="C667" s="176" t="s">
        <v>12117</v>
      </c>
      <c r="D667" s="176">
        <v>62.463211999999999</v>
      </c>
      <c r="E667" s="176">
        <v>22.390816999999998</v>
      </c>
    </row>
    <row r="668" spans="2:5" x14ac:dyDescent="0.25">
      <c r="B668" s="176" t="s">
        <v>6097</v>
      </c>
      <c r="C668" s="176" t="s">
        <v>12118</v>
      </c>
      <c r="D668" s="176">
        <v>63.721198999999999</v>
      </c>
      <c r="E668" s="176">
        <v>23.143101000000001</v>
      </c>
    </row>
    <row r="669" spans="2:5" x14ac:dyDescent="0.25">
      <c r="B669" s="176" t="s">
        <v>6098</v>
      </c>
      <c r="C669" s="176" t="s">
        <v>12119</v>
      </c>
      <c r="D669" s="176">
        <v>65.987601999999995</v>
      </c>
      <c r="E669" s="176">
        <v>29.239401000000001</v>
      </c>
    </row>
    <row r="670" spans="2:5" x14ac:dyDescent="0.25">
      <c r="B670" s="176" t="s">
        <v>6099</v>
      </c>
      <c r="C670" s="176" t="s">
        <v>12120</v>
      </c>
      <c r="D670" s="176">
        <v>67.700996000000004</v>
      </c>
      <c r="E670" s="176">
        <v>24.846800000000002</v>
      </c>
    </row>
    <row r="671" spans="2:5" x14ac:dyDescent="0.25">
      <c r="B671" s="176" t="s">
        <v>6100</v>
      </c>
      <c r="C671" s="176" t="s">
        <v>12121</v>
      </c>
      <c r="D671" s="176">
        <v>63.007098999999997</v>
      </c>
      <c r="E671" s="176">
        <v>27.797799999999999</v>
      </c>
    </row>
    <row r="672" spans="2:5" x14ac:dyDescent="0.25">
      <c r="B672" s="176" t="s">
        <v>6101</v>
      </c>
      <c r="C672" s="176" t="s">
        <v>12122</v>
      </c>
      <c r="D672" s="176">
        <v>61.044601</v>
      </c>
      <c r="E672" s="176">
        <v>28.144742999999998</v>
      </c>
    </row>
    <row r="673" spans="2:5" x14ac:dyDescent="0.25">
      <c r="B673" s="176" t="s">
        <v>6102</v>
      </c>
      <c r="C673" s="176" t="s">
        <v>12123</v>
      </c>
      <c r="D673" s="176">
        <v>60.122199999999999</v>
      </c>
      <c r="E673" s="176">
        <v>19.898199000000002</v>
      </c>
    </row>
    <row r="674" spans="2:5" x14ac:dyDescent="0.25">
      <c r="B674" s="176" t="s">
        <v>6103</v>
      </c>
      <c r="C674" s="176" t="s">
        <v>12124</v>
      </c>
      <c r="D674" s="176">
        <v>61.686599999999999</v>
      </c>
      <c r="E674" s="176">
        <v>27.201799000000001</v>
      </c>
    </row>
    <row r="675" spans="2:5" x14ac:dyDescent="0.25">
      <c r="B675" s="176" t="s">
        <v>6104</v>
      </c>
      <c r="C675" s="176" t="s">
        <v>12125</v>
      </c>
      <c r="D675" s="176">
        <v>64.930098999999998</v>
      </c>
      <c r="E675" s="176">
        <v>25.354600999999999</v>
      </c>
    </row>
    <row r="676" spans="2:5" x14ac:dyDescent="0.25">
      <c r="B676" s="176" t="s">
        <v>6105</v>
      </c>
      <c r="C676" s="176" t="s">
        <v>12126</v>
      </c>
      <c r="D676" s="176">
        <v>61.4617</v>
      </c>
      <c r="E676" s="176">
        <v>21.799999</v>
      </c>
    </row>
    <row r="677" spans="2:5" x14ac:dyDescent="0.25">
      <c r="B677" s="176" t="s">
        <v>6106</v>
      </c>
      <c r="C677" s="176" t="s">
        <v>12127</v>
      </c>
      <c r="D677" s="176">
        <v>60.479166999999997</v>
      </c>
      <c r="E677" s="176">
        <v>26.593889000000001</v>
      </c>
    </row>
    <row r="678" spans="2:5" x14ac:dyDescent="0.25">
      <c r="B678" s="176" t="s">
        <v>6107</v>
      </c>
      <c r="C678" s="176" t="s">
        <v>12128</v>
      </c>
      <c r="D678" s="176">
        <v>66.563327000000001</v>
      </c>
      <c r="E678" s="176">
        <v>25.829751000000002</v>
      </c>
    </row>
    <row r="679" spans="2:5" x14ac:dyDescent="0.25">
      <c r="B679" s="176" t="s">
        <v>6108</v>
      </c>
      <c r="C679" s="176" t="s">
        <v>12129</v>
      </c>
      <c r="D679" s="176">
        <v>61.943100000000001</v>
      </c>
      <c r="E679" s="176">
        <v>28.945101000000001</v>
      </c>
    </row>
    <row r="680" spans="2:5" x14ac:dyDescent="0.25">
      <c r="B680" s="176" t="s">
        <v>6109</v>
      </c>
      <c r="C680" s="176" t="s">
        <v>12130</v>
      </c>
      <c r="D680" s="176">
        <v>62.692101000000001</v>
      </c>
      <c r="E680" s="176">
        <v>22.8323</v>
      </c>
    </row>
    <row r="681" spans="2:5" x14ac:dyDescent="0.25">
      <c r="B681" s="176" t="s">
        <v>6110</v>
      </c>
      <c r="C681" s="176" t="s">
        <v>12131</v>
      </c>
      <c r="D681" s="176">
        <v>67.394996643100001</v>
      </c>
      <c r="E681" s="176">
        <v>26.619100570699999</v>
      </c>
    </row>
    <row r="682" spans="2:5" x14ac:dyDescent="0.25">
      <c r="B682" s="176" t="s">
        <v>6111</v>
      </c>
      <c r="C682" s="176" t="s">
        <v>12132</v>
      </c>
      <c r="D682" s="176">
        <v>61.414101000000002</v>
      </c>
      <c r="E682" s="176">
        <v>23.604400999999999</v>
      </c>
    </row>
    <row r="683" spans="2:5" x14ac:dyDescent="0.25">
      <c r="B683" s="176" t="s">
        <v>6112</v>
      </c>
      <c r="C683" s="176" t="s">
        <v>12133</v>
      </c>
      <c r="D683" s="176">
        <v>60.514099000000002</v>
      </c>
      <c r="E683" s="176">
        <v>22.262799999999999</v>
      </c>
    </row>
    <row r="684" spans="2:5" x14ac:dyDescent="0.25">
      <c r="B684" s="176" t="s">
        <v>6113</v>
      </c>
      <c r="C684" s="176" t="s">
        <v>12134</v>
      </c>
      <c r="D684" s="176">
        <v>60.8964</v>
      </c>
      <c r="E684" s="176">
        <v>26.938400000000001</v>
      </c>
    </row>
    <row r="685" spans="2:5" x14ac:dyDescent="0.25">
      <c r="B685" s="176" t="s">
        <v>6114</v>
      </c>
      <c r="C685" s="176" t="s">
        <v>12135</v>
      </c>
      <c r="D685" s="176">
        <v>63.050229999999999</v>
      </c>
      <c r="E685" s="176">
        <v>21.762543000000001</v>
      </c>
    </row>
    <row r="686" spans="2:5" x14ac:dyDescent="0.25">
      <c r="B686" s="176" t="s">
        <v>6115</v>
      </c>
      <c r="C686" s="176" t="s">
        <v>12136</v>
      </c>
      <c r="D686" s="176">
        <v>62.171101</v>
      </c>
      <c r="E686" s="176">
        <v>27.868601000000002</v>
      </c>
    </row>
    <row r="687" spans="2:5" x14ac:dyDescent="0.25">
      <c r="B687" s="176" t="s">
        <v>6116</v>
      </c>
      <c r="C687" s="176" t="s">
        <v>12137</v>
      </c>
      <c r="D687" s="176">
        <v>64.054721999999998</v>
      </c>
      <c r="E687" s="176">
        <v>24.725277999999999</v>
      </c>
    </row>
    <row r="688" spans="2:5" x14ac:dyDescent="0.25">
      <c r="B688" s="176" t="s">
        <v>16764</v>
      </c>
      <c r="C688" s="176" t="s">
        <v>12160</v>
      </c>
      <c r="D688" s="176">
        <v>60.121915999999999</v>
      </c>
      <c r="E688" s="176">
        <v>-2.053439</v>
      </c>
    </row>
    <row r="689" spans="2:5" x14ac:dyDescent="0.25">
      <c r="B689" s="176" t="s">
        <v>6117</v>
      </c>
      <c r="C689" s="176" t="s">
        <v>12138</v>
      </c>
      <c r="D689" s="176">
        <v>54.657501220699999</v>
      </c>
      <c r="E689" s="176">
        <v>-6.2158298492399995</v>
      </c>
    </row>
    <row r="690" spans="2:5" x14ac:dyDescent="0.25">
      <c r="B690" s="176" t="s">
        <v>6118</v>
      </c>
      <c r="C690" s="176" t="s">
        <v>12139</v>
      </c>
      <c r="D690" s="176">
        <v>54.398274000000001</v>
      </c>
      <c r="E690" s="176">
        <v>-7.651179</v>
      </c>
    </row>
    <row r="691" spans="2:5" x14ac:dyDescent="0.25">
      <c r="B691" s="176" t="s">
        <v>6119</v>
      </c>
      <c r="C691" s="176" t="s">
        <v>12140</v>
      </c>
      <c r="D691" s="176">
        <v>54.618099000000001</v>
      </c>
      <c r="E691" s="176">
        <v>-5.8724999999999996</v>
      </c>
    </row>
    <row r="692" spans="2:5" x14ac:dyDescent="0.25">
      <c r="B692" s="176" t="s">
        <v>6120</v>
      </c>
      <c r="C692" s="176" t="s">
        <v>12141</v>
      </c>
      <c r="D692" s="176">
        <v>55.042800999999997</v>
      </c>
      <c r="E692" s="176">
        <v>-7.1611099999999999</v>
      </c>
    </row>
    <row r="693" spans="2:5" x14ac:dyDescent="0.25">
      <c r="B693" s="176" t="s">
        <v>6121</v>
      </c>
      <c r="C693" s="176" t="s">
        <v>12142</v>
      </c>
      <c r="D693" s="176">
        <v>52.453899</v>
      </c>
      <c r="E693" s="176">
        <v>-1.74803</v>
      </c>
    </row>
    <row r="694" spans="2:5" x14ac:dyDescent="0.25">
      <c r="B694" s="176" t="s">
        <v>6122</v>
      </c>
      <c r="C694" s="176" t="s">
        <v>12143</v>
      </c>
      <c r="D694" s="176">
        <v>51.894199</v>
      </c>
      <c r="E694" s="176">
        <v>-2.1672199999999999</v>
      </c>
    </row>
    <row r="695" spans="2:5" x14ac:dyDescent="0.25">
      <c r="B695" s="176" t="s">
        <v>6123</v>
      </c>
      <c r="C695" s="176" t="s">
        <v>12144</v>
      </c>
      <c r="D695" s="176">
        <v>52.919998</v>
      </c>
      <c r="E695" s="176">
        <v>-1.07917</v>
      </c>
    </row>
    <row r="696" spans="2:5" x14ac:dyDescent="0.25">
      <c r="B696" s="176" t="s">
        <v>6124</v>
      </c>
      <c r="C696" s="176" t="s">
        <v>12145</v>
      </c>
      <c r="D696" s="176">
        <v>53.349375000000002</v>
      </c>
      <c r="E696" s="176">
        <v>-2.2795209999999999</v>
      </c>
    </row>
    <row r="697" spans="2:5" x14ac:dyDescent="0.25">
      <c r="B697" s="176" t="s">
        <v>6125</v>
      </c>
      <c r="C697" s="176" t="s">
        <v>12146</v>
      </c>
      <c r="D697" s="176">
        <v>53.834747</v>
      </c>
      <c r="E697" s="176">
        <v>-1.1946779999999999</v>
      </c>
    </row>
    <row r="698" spans="2:5" x14ac:dyDescent="0.25">
      <c r="B698" s="176" t="s">
        <v>6126</v>
      </c>
      <c r="C698" s="176" t="s">
        <v>11111</v>
      </c>
      <c r="D698" s="176">
        <v>51.087200000000003</v>
      </c>
      <c r="E698" s="176">
        <v>-4.1503399999999999</v>
      </c>
    </row>
    <row r="699" spans="2:5" x14ac:dyDescent="0.25">
      <c r="B699" s="176" t="s">
        <v>6127</v>
      </c>
      <c r="C699" s="176" t="s">
        <v>11112</v>
      </c>
      <c r="D699" s="176">
        <v>51.152199000000003</v>
      </c>
      <c r="E699" s="176">
        <v>-1.7474099999999999</v>
      </c>
    </row>
    <row r="700" spans="2:5" x14ac:dyDescent="0.25">
      <c r="B700" s="176" t="s">
        <v>6128</v>
      </c>
      <c r="C700" s="176" t="s">
        <v>11113</v>
      </c>
      <c r="D700" s="176">
        <v>50.086101531982422</v>
      </c>
      <c r="E700" s="176">
        <v>-5.2557101249694824</v>
      </c>
    </row>
    <row r="701" spans="2:5" x14ac:dyDescent="0.25">
      <c r="B701" s="176" t="s">
        <v>6129</v>
      </c>
      <c r="C701" s="176" t="s">
        <v>11114</v>
      </c>
      <c r="D701" s="176">
        <v>51.009399000000002</v>
      </c>
      <c r="E701" s="176">
        <v>-2.6388199999999999</v>
      </c>
    </row>
    <row r="702" spans="2:5" x14ac:dyDescent="0.25">
      <c r="B702" s="176" t="s">
        <v>6130</v>
      </c>
      <c r="C702" s="176" t="s">
        <v>12147</v>
      </c>
      <c r="D702" s="176">
        <v>55.437199</v>
      </c>
      <c r="E702" s="176">
        <v>-5.6863900000000003</v>
      </c>
    </row>
    <row r="703" spans="2:5" x14ac:dyDescent="0.25">
      <c r="B703" s="176" t="s">
        <v>6131</v>
      </c>
      <c r="C703" s="176" t="s">
        <v>12148</v>
      </c>
      <c r="D703" s="176">
        <v>59.190601348876953</v>
      </c>
      <c r="E703" s="176">
        <v>-2.7722198963165283</v>
      </c>
    </row>
    <row r="704" spans="2:5" x14ac:dyDescent="0.25">
      <c r="B704" s="176" t="s">
        <v>6132</v>
      </c>
      <c r="C704" s="176" t="s">
        <v>12149</v>
      </c>
      <c r="D704" s="176">
        <v>59.534720999999998</v>
      </c>
      <c r="E704" s="176">
        <v>-1.628509</v>
      </c>
    </row>
    <row r="705" spans="2:5" x14ac:dyDescent="0.25">
      <c r="B705" s="176" t="s">
        <v>6133</v>
      </c>
      <c r="C705" s="176" t="s">
        <v>12150</v>
      </c>
      <c r="D705" s="176">
        <v>56.601897999999998</v>
      </c>
      <c r="E705" s="176">
        <v>-6.6177799999999998</v>
      </c>
    </row>
    <row r="706" spans="2:5" x14ac:dyDescent="0.25">
      <c r="B706" s="176" t="s">
        <v>6134</v>
      </c>
      <c r="C706" s="176" t="s">
        <v>12151</v>
      </c>
      <c r="D706" s="176">
        <v>59.367500305199997</v>
      </c>
      <c r="E706" s="176">
        <v>-2.4344398975399999</v>
      </c>
    </row>
    <row r="707" spans="2:5" x14ac:dyDescent="0.25">
      <c r="B707" s="176" t="s">
        <v>6135</v>
      </c>
      <c r="C707" s="176" t="s">
        <v>3241</v>
      </c>
      <c r="D707" s="176">
        <v>56.463501000000001</v>
      </c>
      <c r="E707" s="176">
        <v>-5.3996700000000004</v>
      </c>
    </row>
    <row r="708" spans="2:5" x14ac:dyDescent="0.25">
      <c r="B708" s="176" t="s">
        <v>6136</v>
      </c>
      <c r="C708" s="176" t="s">
        <v>12152</v>
      </c>
      <c r="D708" s="176">
        <v>59.351011999999997</v>
      </c>
      <c r="E708" s="176">
        <v>-2.900353</v>
      </c>
    </row>
    <row r="709" spans="2:5" x14ac:dyDescent="0.25">
      <c r="B709" s="176" t="s">
        <v>6137</v>
      </c>
      <c r="C709" s="176" t="s">
        <v>12153</v>
      </c>
      <c r="D709" s="176">
        <v>59.155299999999997</v>
      </c>
      <c r="E709" s="176">
        <v>-2.6413899999999999</v>
      </c>
    </row>
    <row r="710" spans="2:5" x14ac:dyDescent="0.25">
      <c r="B710" s="176" t="s">
        <v>6138</v>
      </c>
      <c r="C710" s="176" t="s">
        <v>12154</v>
      </c>
      <c r="D710" s="176">
        <v>59.250301</v>
      </c>
      <c r="E710" s="176">
        <v>-2.57667</v>
      </c>
    </row>
    <row r="711" spans="2:5" x14ac:dyDescent="0.25">
      <c r="B711" s="176" t="s">
        <v>6139</v>
      </c>
      <c r="C711" s="176" t="s">
        <v>12155</v>
      </c>
      <c r="D711" s="176">
        <v>60.1922</v>
      </c>
      <c r="E711" s="176">
        <v>-1.2436100000000001</v>
      </c>
    </row>
    <row r="712" spans="2:5" x14ac:dyDescent="0.25">
      <c r="B712" s="176" t="s">
        <v>6140</v>
      </c>
      <c r="C712" s="176" t="s">
        <v>12156</v>
      </c>
      <c r="D712" s="176">
        <v>59.350475000000003</v>
      </c>
      <c r="E712" s="176">
        <v>-2.950062</v>
      </c>
    </row>
    <row r="713" spans="2:5" x14ac:dyDescent="0.25">
      <c r="B713" s="176" t="s">
        <v>6141</v>
      </c>
      <c r="C713" s="176" t="s">
        <v>943</v>
      </c>
      <c r="D713" s="176">
        <v>56.057499</v>
      </c>
      <c r="E713" s="176">
        <v>-6.2430599999999998</v>
      </c>
    </row>
    <row r="714" spans="2:5" x14ac:dyDescent="0.25">
      <c r="B714" s="176" t="s">
        <v>6142</v>
      </c>
      <c r="C714" s="176" t="s">
        <v>12157</v>
      </c>
      <c r="D714" s="176">
        <v>51.833099365234375</v>
      </c>
      <c r="E714" s="176">
        <v>-4.9611101150512695</v>
      </c>
    </row>
    <row r="715" spans="2:5" x14ac:dyDescent="0.25">
      <c r="B715" s="176" t="s">
        <v>6143</v>
      </c>
      <c r="C715" s="176" t="s">
        <v>12158</v>
      </c>
      <c r="D715" s="176">
        <v>51.396701999999998</v>
      </c>
      <c r="E715" s="176">
        <v>-3.3433299999999999</v>
      </c>
    </row>
    <row r="716" spans="2:5" x14ac:dyDescent="0.25">
      <c r="B716" s="176" t="s">
        <v>6144</v>
      </c>
      <c r="C716" s="176" t="s">
        <v>12159</v>
      </c>
      <c r="D716" s="176">
        <v>51.601365999999999</v>
      </c>
      <c r="E716" s="176">
        <v>-4.0710059999999997</v>
      </c>
    </row>
    <row r="717" spans="2:5" x14ac:dyDescent="0.25">
      <c r="B717" s="176" t="s">
        <v>6145</v>
      </c>
      <c r="C717" s="176" t="s">
        <v>12160</v>
      </c>
      <c r="D717" s="176">
        <v>60.121915999999999</v>
      </c>
      <c r="E717" s="176">
        <v>-2.053439</v>
      </c>
    </row>
    <row r="718" spans="2:5" x14ac:dyDescent="0.25">
      <c r="B718" s="176" t="s">
        <v>6146</v>
      </c>
      <c r="C718" s="176" t="s">
        <v>12161</v>
      </c>
      <c r="D718" s="176">
        <v>51.382325999999999</v>
      </c>
      <c r="E718" s="176">
        <v>-2.716453</v>
      </c>
    </row>
    <row r="719" spans="2:5" x14ac:dyDescent="0.25">
      <c r="B719" s="176" t="s">
        <v>6147</v>
      </c>
      <c r="C719" s="176" t="s">
        <v>12162</v>
      </c>
      <c r="D719" s="176">
        <v>53.334862999999999</v>
      </c>
      <c r="E719" s="176">
        <v>-2.849637</v>
      </c>
    </row>
    <row r="720" spans="2:5" x14ac:dyDescent="0.25">
      <c r="B720" s="176" t="s">
        <v>6148</v>
      </c>
      <c r="C720" s="176" t="s">
        <v>12163</v>
      </c>
      <c r="D720" s="176">
        <v>51.874699</v>
      </c>
      <c r="E720" s="176">
        <v>-0.36833300000000002</v>
      </c>
    </row>
    <row r="721" spans="2:5" x14ac:dyDescent="0.25">
      <c r="B721" s="176" t="s">
        <v>6149</v>
      </c>
      <c r="C721" s="176" t="s">
        <v>12164</v>
      </c>
      <c r="D721" s="176">
        <v>50.102798</v>
      </c>
      <c r="E721" s="176">
        <v>-5.67056</v>
      </c>
    </row>
    <row r="722" spans="2:5" x14ac:dyDescent="0.25">
      <c r="B722" s="176" t="s">
        <v>6150</v>
      </c>
      <c r="C722" s="176" t="s">
        <v>12165</v>
      </c>
      <c r="D722" s="176">
        <v>49.913375000000002</v>
      </c>
      <c r="E722" s="176">
        <v>-6.2918940000000001</v>
      </c>
    </row>
    <row r="723" spans="2:5" x14ac:dyDescent="0.25">
      <c r="B723" s="176" t="s">
        <v>6151</v>
      </c>
      <c r="C723" s="176" t="s">
        <v>12166</v>
      </c>
      <c r="D723" s="176">
        <v>50.780482999999997</v>
      </c>
      <c r="E723" s="176">
        <v>-1.8395760000000001</v>
      </c>
    </row>
    <row r="724" spans="2:5" x14ac:dyDescent="0.25">
      <c r="B724" s="176" t="s">
        <v>6152</v>
      </c>
      <c r="C724" s="176" t="s">
        <v>12167</v>
      </c>
      <c r="D724" s="176">
        <v>50.950297999999997</v>
      </c>
      <c r="E724" s="176">
        <v>-1.3568</v>
      </c>
    </row>
    <row r="725" spans="2:5" x14ac:dyDescent="0.25">
      <c r="B725" s="176" t="s">
        <v>6153</v>
      </c>
      <c r="C725" s="176" t="s">
        <v>12168</v>
      </c>
      <c r="D725" s="176">
        <v>51.187440000000002</v>
      </c>
      <c r="E725" s="176">
        <v>-1.031663</v>
      </c>
    </row>
    <row r="726" spans="2:5" x14ac:dyDescent="0.25">
      <c r="B726" s="176" t="s">
        <v>6154</v>
      </c>
      <c r="C726" s="176" t="s">
        <v>11115</v>
      </c>
      <c r="D726" s="176">
        <v>50.440601000000001</v>
      </c>
      <c r="E726" s="176">
        <v>-4.9954099999999997</v>
      </c>
    </row>
    <row r="727" spans="2:5" x14ac:dyDescent="0.25">
      <c r="B727" s="176" t="s">
        <v>6155</v>
      </c>
      <c r="C727" s="176" t="s">
        <v>12169</v>
      </c>
      <c r="D727" s="176">
        <v>49.706104000000003</v>
      </c>
      <c r="E727" s="176">
        <v>-2.2147199999999998</v>
      </c>
    </row>
    <row r="728" spans="2:5" x14ac:dyDescent="0.25">
      <c r="B728" s="176" t="s">
        <v>6156</v>
      </c>
      <c r="C728" s="176" t="s">
        <v>12170</v>
      </c>
      <c r="D728" s="176">
        <v>49.435001</v>
      </c>
      <c r="E728" s="176">
        <v>-2.6019700000000001</v>
      </c>
    </row>
    <row r="729" spans="2:5" x14ac:dyDescent="0.25">
      <c r="B729" s="176" t="s">
        <v>6157</v>
      </c>
      <c r="C729" s="176" t="s">
        <v>12171</v>
      </c>
      <c r="D729" s="176">
        <v>49.207901</v>
      </c>
      <c r="E729" s="176">
        <v>-2.1955100000000001</v>
      </c>
    </row>
    <row r="730" spans="2:5" x14ac:dyDescent="0.25">
      <c r="B730" s="176" t="s">
        <v>6158</v>
      </c>
      <c r="C730" s="176" t="s">
        <v>12172</v>
      </c>
      <c r="D730" s="176">
        <v>50.835602000000002</v>
      </c>
      <c r="E730" s="176">
        <v>-0.29722199999999999</v>
      </c>
    </row>
    <row r="731" spans="2:5" x14ac:dyDescent="0.25">
      <c r="B731" s="176" t="s">
        <v>6159</v>
      </c>
      <c r="C731" s="176" t="s">
        <v>12173</v>
      </c>
      <c r="D731" s="176">
        <v>51.330799102799993</v>
      </c>
      <c r="E731" s="176">
        <v>3.2499998807899999E-2</v>
      </c>
    </row>
    <row r="732" spans="2:5" x14ac:dyDescent="0.25">
      <c r="B732" s="176" t="s">
        <v>6160</v>
      </c>
      <c r="C732" s="176" t="s">
        <v>12174</v>
      </c>
      <c r="D732" s="176">
        <v>51.148744000000001</v>
      </c>
      <c r="E732" s="176">
        <v>-0.18573899999999999</v>
      </c>
    </row>
    <row r="733" spans="2:5" x14ac:dyDescent="0.25">
      <c r="B733" s="176" t="s">
        <v>6161</v>
      </c>
      <c r="C733" s="176" t="s">
        <v>12175</v>
      </c>
      <c r="D733" s="176">
        <v>51.505299000000001</v>
      </c>
      <c r="E733" s="176">
        <v>5.5278000000000001E-2</v>
      </c>
    </row>
    <row r="734" spans="2:5" x14ac:dyDescent="0.25">
      <c r="B734" s="176" t="s">
        <v>6162</v>
      </c>
      <c r="C734" s="176" t="s">
        <v>12176</v>
      </c>
      <c r="D734" s="176">
        <v>51.275798999999999</v>
      </c>
      <c r="E734" s="176">
        <v>-0.77633300000000005</v>
      </c>
    </row>
    <row r="735" spans="2:5" x14ac:dyDescent="0.25">
      <c r="B735" s="176" t="s">
        <v>6163</v>
      </c>
      <c r="C735" s="176" t="s">
        <v>12177</v>
      </c>
      <c r="D735" s="176">
        <v>51.323898</v>
      </c>
      <c r="E735" s="176">
        <v>-0.84750000000000003</v>
      </c>
    </row>
    <row r="736" spans="2:5" x14ac:dyDescent="0.25">
      <c r="B736" s="176" t="s">
        <v>6164</v>
      </c>
      <c r="C736" s="176" t="s">
        <v>12178</v>
      </c>
      <c r="D736" s="176">
        <v>51.470748</v>
      </c>
      <c r="E736" s="176">
        <v>-0.45990900000000001</v>
      </c>
    </row>
    <row r="737" spans="2:5" x14ac:dyDescent="0.25">
      <c r="B737" s="176" t="s">
        <v>6165</v>
      </c>
      <c r="C737" s="176" t="s">
        <v>12179</v>
      </c>
      <c r="D737" s="176">
        <v>51.570562000000002</v>
      </c>
      <c r="E737" s="176">
        <v>0.69362699999999999</v>
      </c>
    </row>
    <row r="738" spans="2:5" x14ac:dyDescent="0.25">
      <c r="B738" s="176" t="s">
        <v>6166</v>
      </c>
      <c r="C738" s="176" t="s">
        <v>12180</v>
      </c>
      <c r="D738" s="176">
        <v>50.956246</v>
      </c>
      <c r="E738" s="176">
        <v>0.93907399999999996</v>
      </c>
    </row>
    <row r="739" spans="2:5" x14ac:dyDescent="0.25">
      <c r="B739" s="176" t="s">
        <v>6167</v>
      </c>
      <c r="C739" s="176" t="s">
        <v>12181</v>
      </c>
      <c r="D739" s="176">
        <v>54.9375</v>
      </c>
      <c r="E739" s="176">
        <v>-2.8091699999999999</v>
      </c>
    </row>
    <row r="740" spans="2:5" x14ac:dyDescent="0.25">
      <c r="B740" s="176" t="s">
        <v>6168</v>
      </c>
      <c r="C740" s="176" t="s">
        <v>12182</v>
      </c>
      <c r="D740" s="176">
        <v>53.771701999999998</v>
      </c>
      <c r="E740" s="176">
        <v>-3.02861</v>
      </c>
    </row>
    <row r="741" spans="2:5" x14ac:dyDescent="0.25">
      <c r="B741" s="176" t="s">
        <v>6169</v>
      </c>
      <c r="C741" s="176" t="s">
        <v>12183</v>
      </c>
      <c r="D741" s="176">
        <v>53.576152</v>
      </c>
      <c r="E741" s="176">
        <v>-0.34954000000000002</v>
      </c>
    </row>
    <row r="742" spans="2:5" x14ac:dyDescent="0.25">
      <c r="B742" s="176" t="s">
        <v>6170</v>
      </c>
      <c r="C742" s="176" t="s">
        <v>12184</v>
      </c>
      <c r="D742" s="176">
        <v>54.128611100000001</v>
      </c>
      <c r="E742" s="176">
        <v>-3.2675000000000001</v>
      </c>
    </row>
    <row r="743" spans="2:5" x14ac:dyDescent="0.25">
      <c r="B743" s="176" t="s">
        <v>6171</v>
      </c>
      <c r="C743" s="176" t="s">
        <v>12185</v>
      </c>
      <c r="D743" s="176">
        <v>53.865898000000001</v>
      </c>
      <c r="E743" s="176">
        <v>-1.6605700000000001</v>
      </c>
    </row>
    <row r="744" spans="2:5" x14ac:dyDescent="0.25">
      <c r="B744" s="176" t="s">
        <v>6172</v>
      </c>
      <c r="C744" s="176" t="s">
        <v>12186</v>
      </c>
      <c r="D744" s="176">
        <v>53.745097999999999</v>
      </c>
      <c r="E744" s="176">
        <v>-2.88306</v>
      </c>
    </row>
    <row r="745" spans="2:5" x14ac:dyDescent="0.25">
      <c r="B745" s="176" t="s">
        <v>6173</v>
      </c>
      <c r="C745" s="176" t="s">
        <v>12187</v>
      </c>
      <c r="D745" s="176">
        <v>53.178100999999998</v>
      </c>
      <c r="E745" s="176">
        <v>-2.9777800000000001</v>
      </c>
    </row>
    <row r="746" spans="2:5" x14ac:dyDescent="0.25">
      <c r="B746" s="176" t="s">
        <v>6174</v>
      </c>
      <c r="C746" s="176" t="s">
        <v>12188</v>
      </c>
      <c r="D746" s="176">
        <v>54.083081</v>
      </c>
      <c r="E746" s="176">
        <v>-4.6238710000000003</v>
      </c>
    </row>
    <row r="747" spans="2:5" x14ac:dyDescent="0.25">
      <c r="B747" s="176" t="s">
        <v>6175</v>
      </c>
      <c r="C747" s="176" t="s">
        <v>12189</v>
      </c>
      <c r="D747" s="176">
        <v>55.037958000000003</v>
      </c>
      <c r="E747" s="176">
        <v>-1.6895770000000001</v>
      </c>
    </row>
    <row r="748" spans="2:5" x14ac:dyDescent="0.25">
      <c r="B748" s="176" t="s">
        <v>6176</v>
      </c>
      <c r="C748" s="176" t="s">
        <v>12190</v>
      </c>
      <c r="D748" s="176">
        <v>54.509200999999997</v>
      </c>
      <c r="E748" s="176">
        <v>-1.4294100000000001</v>
      </c>
    </row>
    <row r="749" spans="2:5" x14ac:dyDescent="0.25">
      <c r="B749" s="176" t="s">
        <v>6177</v>
      </c>
      <c r="C749" s="176" t="s">
        <v>12191</v>
      </c>
      <c r="D749" s="176">
        <v>52.831099999999999</v>
      </c>
      <c r="E749" s="176">
        <v>-1.32806</v>
      </c>
    </row>
    <row r="750" spans="2:5" x14ac:dyDescent="0.25">
      <c r="B750" s="176" t="s">
        <v>6178</v>
      </c>
      <c r="C750" s="176" t="s">
        <v>11116</v>
      </c>
      <c r="D750" s="176">
        <v>55.049999237100003</v>
      </c>
      <c r="E750" s="176">
        <v>-2.5499999523199999</v>
      </c>
    </row>
    <row r="751" spans="2:5" x14ac:dyDescent="0.25">
      <c r="B751" s="176" t="s">
        <v>6179</v>
      </c>
      <c r="C751" s="176" t="s">
        <v>11117</v>
      </c>
      <c r="D751" s="176">
        <v>52.798198999999997</v>
      </c>
      <c r="E751" s="176">
        <v>-2.66804</v>
      </c>
    </row>
    <row r="752" spans="2:5" x14ac:dyDescent="0.25">
      <c r="B752" s="176" t="s">
        <v>6180</v>
      </c>
      <c r="C752" s="176" t="s">
        <v>12192</v>
      </c>
      <c r="D752" s="176">
        <v>53.248100000000001</v>
      </c>
      <c r="E752" s="176">
        <v>-4.5353399999999997</v>
      </c>
    </row>
    <row r="753" spans="2:5" x14ac:dyDescent="0.25">
      <c r="B753" s="176" t="s">
        <v>6181</v>
      </c>
      <c r="C753" s="176" t="s">
        <v>12193</v>
      </c>
      <c r="D753" s="176">
        <v>58.957903000000002</v>
      </c>
      <c r="E753" s="176">
        <v>-2.9050769999999999</v>
      </c>
    </row>
    <row r="754" spans="2:5" x14ac:dyDescent="0.25">
      <c r="B754" s="176" t="s">
        <v>6182</v>
      </c>
      <c r="C754" s="176" t="s">
        <v>12194</v>
      </c>
      <c r="D754" s="176">
        <v>59.878898999999997</v>
      </c>
      <c r="E754" s="176">
        <v>-1.29556</v>
      </c>
    </row>
    <row r="755" spans="2:5" x14ac:dyDescent="0.25">
      <c r="B755" s="176" t="s">
        <v>6183</v>
      </c>
      <c r="C755" s="176" t="s">
        <v>12195</v>
      </c>
      <c r="D755" s="176">
        <v>58.4589</v>
      </c>
      <c r="E755" s="176">
        <v>-3.0930599999999999</v>
      </c>
    </row>
    <row r="756" spans="2:5" x14ac:dyDescent="0.25">
      <c r="B756" s="176" t="s">
        <v>6184</v>
      </c>
      <c r="C756" s="176" t="s">
        <v>127</v>
      </c>
      <c r="D756" s="176">
        <v>57.201900000000002</v>
      </c>
      <c r="E756" s="176">
        <v>-2.1977799999999998</v>
      </c>
    </row>
    <row r="757" spans="2:5" x14ac:dyDescent="0.25">
      <c r="B757" s="176" t="s">
        <v>6185</v>
      </c>
      <c r="C757" s="176" t="s">
        <v>12196</v>
      </c>
      <c r="D757" s="176">
        <v>57.542499999999997</v>
      </c>
      <c r="E757" s="176">
        <v>-4.0475000000000003</v>
      </c>
    </row>
    <row r="758" spans="2:5" x14ac:dyDescent="0.25">
      <c r="B758" s="176" t="s">
        <v>6186</v>
      </c>
      <c r="C758" s="176" t="s">
        <v>12197</v>
      </c>
      <c r="D758" s="176">
        <v>55.871898999999999</v>
      </c>
      <c r="E758" s="176">
        <v>-4.4330600000000002</v>
      </c>
    </row>
    <row r="759" spans="2:5" x14ac:dyDescent="0.25">
      <c r="B759" s="176" t="s">
        <v>6187</v>
      </c>
      <c r="C759" s="176" t="s">
        <v>3392</v>
      </c>
      <c r="D759" s="176">
        <v>55.950144999999999</v>
      </c>
      <c r="E759" s="176">
        <v>-3.3722880000000002</v>
      </c>
    </row>
    <row r="760" spans="2:5" x14ac:dyDescent="0.25">
      <c r="B760" s="176" t="s">
        <v>6188</v>
      </c>
      <c r="C760" s="176" t="s">
        <v>12198</v>
      </c>
      <c r="D760" s="176">
        <v>55.682707999999998</v>
      </c>
      <c r="E760" s="176">
        <v>-6.2575250000000002</v>
      </c>
    </row>
    <row r="761" spans="2:5" x14ac:dyDescent="0.25">
      <c r="B761" s="176" t="s">
        <v>6189</v>
      </c>
      <c r="C761" s="176" t="s">
        <v>12199</v>
      </c>
      <c r="D761" s="176">
        <v>55.501499000000003</v>
      </c>
      <c r="E761" s="176">
        <v>-4.5771819999999996</v>
      </c>
    </row>
    <row r="762" spans="2:5" x14ac:dyDescent="0.25">
      <c r="B762" s="176" t="s">
        <v>6190</v>
      </c>
      <c r="C762" s="176" t="s">
        <v>12200</v>
      </c>
      <c r="D762" s="176">
        <v>57.481098000000003</v>
      </c>
      <c r="E762" s="176">
        <v>-7.3627799999999999</v>
      </c>
    </row>
    <row r="763" spans="2:5" x14ac:dyDescent="0.25">
      <c r="B763" s="176" t="s">
        <v>6191</v>
      </c>
      <c r="C763" s="176" t="s">
        <v>12201</v>
      </c>
      <c r="D763" s="176">
        <v>56.452499000000003</v>
      </c>
      <c r="E763" s="176">
        <v>-3.02583</v>
      </c>
    </row>
    <row r="764" spans="2:5" x14ac:dyDescent="0.25">
      <c r="B764" s="176" t="s">
        <v>6192</v>
      </c>
      <c r="C764" s="176" t="s">
        <v>12202</v>
      </c>
      <c r="D764" s="176">
        <v>58.215598999999997</v>
      </c>
      <c r="E764" s="176">
        <v>-6.3311099999999998</v>
      </c>
    </row>
    <row r="765" spans="2:5" x14ac:dyDescent="0.25">
      <c r="B765" s="176" t="s">
        <v>6193</v>
      </c>
      <c r="C765" s="176" t="s">
        <v>12203</v>
      </c>
      <c r="D765" s="176">
        <v>57.022799999999997</v>
      </c>
      <c r="E765" s="176">
        <v>-7.44306</v>
      </c>
    </row>
    <row r="766" spans="2:5" x14ac:dyDescent="0.25">
      <c r="B766" s="176" t="s">
        <v>6194</v>
      </c>
      <c r="C766" s="176" t="s">
        <v>12204</v>
      </c>
      <c r="D766" s="176">
        <v>56.499198999999997</v>
      </c>
      <c r="E766" s="176">
        <v>-6.8691700000000004</v>
      </c>
    </row>
    <row r="767" spans="2:5" x14ac:dyDescent="0.25">
      <c r="B767" s="176" t="s">
        <v>6195</v>
      </c>
      <c r="C767" s="176" t="s">
        <v>12205</v>
      </c>
      <c r="D767" s="176">
        <v>56.373980000000003</v>
      </c>
      <c r="E767" s="176">
        <v>-2.868862</v>
      </c>
    </row>
    <row r="768" spans="2:5" x14ac:dyDescent="0.25">
      <c r="B768" s="176" t="s">
        <v>6196</v>
      </c>
      <c r="C768" s="176" t="s">
        <v>11118</v>
      </c>
      <c r="D768" s="176">
        <v>57.705199999999998</v>
      </c>
      <c r="E768" s="176">
        <v>-3.3391700000000002</v>
      </c>
    </row>
    <row r="769" spans="2:5" x14ac:dyDescent="0.25">
      <c r="B769" s="176" t="s">
        <v>6197</v>
      </c>
      <c r="C769" s="176" t="s">
        <v>12206</v>
      </c>
      <c r="D769" s="176">
        <v>52.205002</v>
      </c>
      <c r="E769" s="176">
        <v>0.17499999999999999</v>
      </c>
    </row>
    <row r="770" spans="2:5" x14ac:dyDescent="0.25">
      <c r="B770" s="176" t="s">
        <v>6198</v>
      </c>
      <c r="C770" s="176" t="s">
        <v>12207</v>
      </c>
      <c r="D770" s="176">
        <v>52.675800000000002</v>
      </c>
      <c r="E770" s="176">
        <v>1.28278</v>
      </c>
    </row>
    <row r="771" spans="2:5" x14ac:dyDescent="0.25">
      <c r="B771" s="176" t="s">
        <v>6199</v>
      </c>
      <c r="C771" s="176" t="s">
        <v>12208</v>
      </c>
      <c r="D771" s="176">
        <v>51.884998000000003</v>
      </c>
      <c r="E771" s="176">
        <v>0.23499999999999999</v>
      </c>
    </row>
    <row r="772" spans="2:5" x14ac:dyDescent="0.25">
      <c r="B772" s="176" t="s">
        <v>6200</v>
      </c>
      <c r="C772" s="176" t="s">
        <v>11119</v>
      </c>
      <c r="D772" s="176">
        <v>51.405228999999999</v>
      </c>
      <c r="E772" s="176">
        <v>-3.4332539999999998</v>
      </c>
    </row>
    <row r="773" spans="2:5" x14ac:dyDescent="0.25">
      <c r="B773" s="176" t="s">
        <v>6201</v>
      </c>
      <c r="C773" s="176" t="s">
        <v>12209</v>
      </c>
      <c r="D773" s="176">
        <v>52.072201</v>
      </c>
      <c r="E773" s="176">
        <v>-0.61666699999999997</v>
      </c>
    </row>
    <row r="774" spans="2:5" x14ac:dyDescent="0.25">
      <c r="B774" s="176" t="s">
        <v>6202</v>
      </c>
      <c r="C774" s="176" t="s">
        <v>12210</v>
      </c>
      <c r="D774" s="176">
        <v>50.734260999999996</v>
      </c>
      <c r="E774" s="176">
        <v>-3.4139840000000001</v>
      </c>
    </row>
    <row r="775" spans="2:5" x14ac:dyDescent="0.25">
      <c r="B775" s="176" t="s">
        <v>6203</v>
      </c>
      <c r="C775" s="176" t="s">
        <v>12211</v>
      </c>
      <c r="D775" s="176">
        <v>51.836899000000003</v>
      </c>
      <c r="E775" s="176">
        <v>-1.32</v>
      </c>
    </row>
    <row r="776" spans="2:5" x14ac:dyDescent="0.25">
      <c r="B776" s="176" t="s">
        <v>6204</v>
      </c>
      <c r="C776" s="176" t="s">
        <v>11120</v>
      </c>
      <c r="D776" s="176">
        <v>51.614365999999997</v>
      </c>
      <c r="E776" s="176">
        <v>-1.0959909999999999</v>
      </c>
    </row>
    <row r="777" spans="2:5" x14ac:dyDescent="0.25">
      <c r="B777" s="176" t="s">
        <v>6205</v>
      </c>
      <c r="C777" s="176" t="s">
        <v>11121</v>
      </c>
      <c r="D777" s="176">
        <v>52.40954</v>
      </c>
      <c r="E777" s="176">
        <v>0.56116100000000002</v>
      </c>
    </row>
    <row r="778" spans="2:5" x14ac:dyDescent="0.25">
      <c r="B778" s="176" t="s">
        <v>6206</v>
      </c>
      <c r="C778" s="176" t="s">
        <v>11122</v>
      </c>
      <c r="D778" s="176">
        <v>52.361899999999999</v>
      </c>
      <c r="E778" s="176">
        <v>0.48640600000000001</v>
      </c>
    </row>
    <row r="779" spans="2:5" x14ac:dyDescent="0.25">
      <c r="B779" s="176" t="s">
        <v>6207</v>
      </c>
      <c r="C779" s="176" t="s">
        <v>12212</v>
      </c>
      <c r="D779" s="176">
        <v>52.127451000000001</v>
      </c>
      <c r="E779" s="176">
        <v>0.95618899999999996</v>
      </c>
    </row>
    <row r="780" spans="2:5" x14ac:dyDescent="0.25">
      <c r="B780" s="176" t="s">
        <v>6208</v>
      </c>
      <c r="C780" s="176" t="s">
        <v>11123</v>
      </c>
      <c r="D780" s="176">
        <v>51.683568000000001</v>
      </c>
      <c r="E780" s="176">
        <v>-1.789172</v>
      </c>
    </row>
    <row r="781" spans="2:5" x14ac:dyDescent="0.25">
      <c r="B781" s="176" t="s">
        <v>6209</v>
      </c>
      <c r="C781" s="176" t="s">
        <v>11124</v>
      </c>
      <c r="D781" s="176">
        <v>51.75</v>
      </c>
      <c r="E781" s="176">
        <v>-1.58362</v>
      </c>
    </row>
    <row r="782" spans="2:5" x14ac:dyDescent="0.25">
      <c r="B782" s="176" t="s">
        <v>6210</v>
      </c>
      <c r="C782" s="176" t="s">
        <v>11125</v>
      </c>
      <c r="D782" s="176">
        <v>51.234099999999998</v>
      </c>
      <c r="E782" s="176">
        <v>-0.94282500000000002</v>
      </c>
    </row>
    <row r="783" spans="2:5" x14ac:dyDescent="0.25">
      <c r="B783" s="176" t="s">
        <v>6211</v>
      </c>
      <c r="C783" s="176" t="s">
        <v>11126</v>
      </c>
      <c r="D783" s="176">
        <v>52.640523999999999</v>
      </c>
      <c r="E783" s="176">
        <v>-2.305326</v>
      </c>
    </row>
    <row r="784" spans="2:5" x14ac:dyDescent="0.25">
      <c r="B784" s="176" t="s">
        <v>6212</v>
      </c>
      <c r="C784" s="176" t="s">
        <v>11127</v>
      </c>
      <c r="D784" s="176">
        <v>51.553001000000002</v>
      </c>
      <c r="E784" s="176">
        <v>-0.41816700000000001</v>
      </c>
    </row>
    <row r="785" spans="2:5" x14ac:dyDescent="0.25">
      <c r="B785" s="176" t="s">
        <v>6213</v>
      </c>
      <c r="C785" s="176" t="s">
        <v>11128</v>
      </c>
      <c r="D785" s="176">
        <v>53.092998999999999</v>
      </c>
      <c r="E785" s="176">
        <v>-0.16601399999999999</v>
      </c>
    </row>
    <row r="786" spans="2:5" x14ac:dyDescent="0.25">
      <c r="B786" s="176" t="s">
        <v>6214</v>
      </c>
      <c r="C786" s="176" t="s">
        <v>11129</v>
      </c>
      <c r="D786" s="176">
        <v>54.297190999999998</v>
      </c>
      <c r="E786" s="176">
        <v>-1.5389440000000001</v>
      </c>
    </row>
    <row r="787" spans="2:5" x14ac:dyDescent="0.25">
      <c r="B787" s="176" t="s">
        <v>6215</v>
      </c>
      <c r="C787" s="176" t="s">
        <v>11130</v>
      </c>
      <c r="D787" s="176">
        <v>52.342601999999999</v>
      </c>
      <c r="E787" s="176">
        <v>0.77293900000000004</v>
      </c>
    </row>
    <row r="788" spans="2:5" x14ac:dyDescent="0.25">
      <c r="B788" s="176" t="s">
        <v>6216</v>
      </c>
      <c r="C788" s="176" t="s">
        <v>11131</v>
      </c>
      <c r="D788" s="176">
        <v>52.612597999999998</v>
      </c>
      <c r="E788" s="176">
        <v>-0.47645300000000002</v>
      </c>
    </row>
    <row r="789" spans="2:5" x14ac:dyDescent="0.25">
      <c r="B789" s="176" t="s">
        <v>6217</v>
      </c>
      <c r="C789" s="176" t="s">
        <v>11132</v>
      </c>
      <c r="D789" s="176">
        <v>53.166198999999999</v>
      </c>
      <c r="E789" s="176">
        <v>-0.52381100000000003</v>
      </c>
    </row>
    <row r="790" spans="2:5" x14ac:dyDescent="0.25">
      <c r="B790" s="176" t="s">
        <v>6218</v>
      </c>
      <c r="C790" s="176" t="s">
        <v>11133</v>
      </c>
      <c r="D790" s="176">
        <v>54.204115999999999</v>
      </c>
      <c r="E790" s="176">
        <v>-1.3802650000000001</v>
      </c>
    </row>
    <row r="791" spans="2:5" x14ac:dyDescent="0.25">
      <c r="B791" s="176" t="s">
        <v>6219</v>
      </c>
      <c r="C791" s="176" t="s">
        <v>11134</v>
      </c>
      <c r="D791" s="176">
        <v>53.027307999999998</v>
      </c>
      <c r="E791" s="176">
        <v>-0.49310399999999999</v>
      </c>
    </row>
    <row r="792" spans="2:5" x14ac:dyDescent="0.25">
      <c r="B792" s="176" t="s">
        <v>6220</v>
      </c>
      <c r="C792" s="176" t="s">
        <v>11135</v>
      </c>
      <c r="D792" s="176">
        <v>52.960616000000002</v>
      </c>
      <c r="E792" s="176">
        <v>-0.55942800000000004</v>
      </c>
    </row>
    <row r="793" spans="2:5" x14ac:dyDescent="0.25">
      <c r="B793" s="176" t="s">
        <v>6221</v>
      </c>
      <c r="C793" s="176" t="s">
        <v>11136</v>
      </c>
      <c r="D793" s="176">
        <v>52.648395000000001</v>
      </c>
      <c r="E793" s="176">
        <v>0.55069199999999996</v>
      </c>
    </row>
    <row r="794" spans="2:5" x14ac:dyDescent="0.25">
      <c r="B794" s="176" t="s">
        <v>6222</v>
      </c>
      <c r="C794" s="176" t="s">
        <v>11137</v>
      </c>
      <c r="D794" s="176">
        <v>-51.822642000000002</v>
      </c>
      <c r="E794" s="176">
        <v>-58.445777</v>
      </c>
    </row>
    <row r="795" spans="2:5" x14ac:dyDescent="0.25">
      <c r="B795" s="176" t="s">
        <v>6223</v>
      </c>
      <c r="C795" s="176" t="s">
        <v>11138</v>
      </c>
      <c r="D795" s="176">
        <v>52.308601000000003</v>
      </c>
      <c r="E795" s="176">
        <v>4.76389</v>
      </c>
    </row>
    <row r="796" spans="2:5" x14ac:dyDescent="0.25">
      <c r="B796" s="176" t="s">
        <v>6224</v>
      </c>
      <c r="C796" s="176" t="s">
        <v>11139</v>
      </c>
      <c r="D796" s="176">
        <v>51.255299000000001</v>
      </c>
      <c r="E796" s="176">
        <v>5.6013900000000003</v>
      </c>
    </row>
    <row r="797" spans="2:5" x14ac:dyDescent="0.25">
      <c r="B797" s="176" t="s">
        <v>6225</v>
      </c>
      <c r="C797" s="176" t="s">
        <v>12213</v>
      </c>
      <c r="D797" s="176">
        <v>50.911087000000002</v>
      </c>
      <c r="E797" s="176">
        <v>5.7694010000000002</v>
      </c>
    </row>
    <row r="798" spans="2:5" x14ac:dyDescent="0.25">
      <c r="B798" s="176" t="s">
        <v>6226</v>
      </c>
      <c r="C798" s="176" t="s">
        <v>12214</v>
      </c>
      <c r="D798" s="176">
        <v>52.060600000000001</v>
      </c>
      <c r="E798" s="176">
        <v>5.8730599999999997</v>
      </c>
    </row>
    <row r="799" spans="2:5" x14ac:dyDescent="0.25">
      <c r="B799" s="176" t="s">
        <v>6227</v>
      </c>
      <c r="C799" s="176" t="s">
        <v>12215</v>
      </c>
      <c r="D799" s="176">
        <v>51.4500999451</v>
      </c>
      <c r="E799" s="176">
        <v>5.37452983856</v>
      </c>
    </row>
    <row r="800" spans="2:5" x14ac:dyDescent="0.25">
      <c r="B800" s="176" t="s">
        <v>6228</v>
      </c>
      <c r="C800" s="176" t="s">
        <v>11140</v>
      </c>
      <c r="D800" s="176">
        <v>53.119107</v>
      </c>
      <c r="E800" s="176">
        <v>6.5776519999999996</v>
      </c>
    </row>
    <row r="801" spans="2:5" x14ac:dyDescent="0.25">
      <c r="B801" s="176" t="s">
        <v>6229</v>
      </c>
      <c r="C801" s="176" t="s">
        <v>12216</v>
      </c>
      <c r="D801" s="176">
        <v>51.567402000000001</v>
      </c>
      <c r="E801" s="176">
        <v>4.9318299999999997</v>
      </c>
    </row>
    <row r="802" spans="2:5" x14ac:dyDescent="0.25">
      <c r="B802" s="176" t="s">
        <v>6230</v>
      </c>
      <c r="C802" s="176" t="s">
        <v>11141</v>
      </c>
      <c r="D802" s="176">
        <v>52.923400999999998</v>
      </c>
      <c r="E802" s="176">
        <v>4.7806199999999999</v>
      </c>
    </row>
    <row r="803" spans="2:5" x14ac:dyDescent="0.25">
      <c r="B803" s="176" t="s">
        <v>6231</v>
      </c>
      <c r="C803" s="176" t="s">
        <v>12217</v>
      </c>
      <c r="D803" s="176">
        <v>52.453187999999997</v>
      </c>
      <c r="E803" s="176">
        <v>5.5146220000000001</v>
      </c>
    </row>
    <row r="804" spans="2:5" x14ac:dyDescent="0.25">
      <c r="B804" s="176" t="s">
        <v>6232</v>
      </c>
      <c r="C804" s="176" t="s">
        <v>12218</v>
      </c>
      <c r="D804" s="176">
        <v>53.228599548339844</v>
      </c>
      <c r="E804" s="176">
        <v>5.7605600357055664</v>
      </c>
    </row>
    <row r="805" spans="2:5" x14ac:dyDescent="0.25">
      <c r="B805" s="176" t="s">
        <v>6233</v>
      </c>
      <c r="C805" s="176" t="s">
        <v>12219</v>
      </c>
      <c r="D805" s="176">
        <v>51.956901999999999</v>
      </c>
      <c r="E805" s="176">
        <v>4.4372199999999999</v>
      </c>
    </row>
    <row r="806" spans="2:5" x14ac:dyDescent="0.25">
      <c r="B806" s="176" t="s">
        <v>6234</v>
      </c>
      <c r="C806" s="176" t="s">
        <v>12220</v>
      </c>
      <c r="D806" s="176">
        <v>52.275832999999999</v>
      </c>
      <c r="E806" s="176">
        <v>6.8891669999999996</v>
      </c>
    </row>
    <row r="807" spans="2:5" x14ac:dyDescent="0.25">
      <c r="B807" s="176" t="s">
        <v>6235</v>
      </c>
      <c r="C807" s="176" t="s">
        <v>12221</v>
      </c>
      <c r="D807" s="176">
        <v>51.657221999999997</v>
      </c>
      <c r="E807" s="176">
        <v>5.7077780000000002</v>
      </c>
    </row>
    <row r="808" spans="2:5" x14ac:dyDescent="0.25">
      <c r="B808" s="176" t="s">
        <v>6236</v>
      </c>
      <c r="C808" s="176" t="s">
        <v>12222</v>
      </c>
      <c r="D808" s="176">
        <v>51.449100000000001</v>
      </c>
      <c r="E808" s="176">
        <v>4.3420300000000003</v>
      </c>
    </row>
    <row r="809" spans="2:5" x14ac:dyDescent="0.25">
      <c r="B809" s="176" t="s">
        <v>6237</v>
      </c>
      <c r="C809" s="176" t="s">
        <v>12223</v>
      </c>
      <c r="D809" s="176">
        <v>53.230300903320313</v>
      </c>
      <c r="E809" s="176">
        <v>-9.4677801132202148</v>
      </c>
    </row>
    <row r="810" spans="2:5" x14ac:dyDescent="0.25">
      <c r="B810" s="176" t="s">
        <v>6238</v>
      </c>
      <c r="C810" s="176" t="s">
        <v>12224</v>
      </c>
      <c r="D810" s="176">
        <v>51.841301000000001</v>
      </c>
      <c r="E810" s="176">
        <v>-8.4911100000000008</v>
      </c>
    </row>
    <row r="811" spans="2:5" x14ac:dyDescent="0.25">
      <c r="B811" s="176" t="s">
        <v>6239</v>
      </c>
      <c r="C811" s="176" t="s">
        <v>12225</v>
      </c>
      <c r="D811" s="176">
        <v>55.044200897216797</v>
      </c>
      <c r="E811" s="176">
        <v>-8.3409996032714844</v>
      </c>
    </row>
    <row r="812" spans="2:5" x14ac:dyDescent="0.25">
      <c r="B812" s="176" t="s">
        <v>6240</v>
      </c>
      <c r="C812" s="176" t="s">
        <v>12226</v>
      </c>
      <c r="D812" s="176">
        <v>53.428713000000002</v>
      </c>
      <c r="E812" s="176">
        <v>-6.2621209999999996</v>
      </c>
    </row>
    <row r="813" spans="2:5" x14ac:dyDescent="0.25">
      <c r="B813" s="176" t="s">
        <v>6241</v>
      </c>
      <c r="C813" s="176" t="s">
        <v>12227</v>
      </c>
      <c r="D813" s="176">
        <v>53.106700897216797</v>
      </c>
      <c r="E813" s="176">
        <v>-9.6536102294921875</v>
      </c>
    </row>
    <row r="814" spans="2:5" x14ac:dyDescent="0.25">
      <c r="B814" s="176" t="s">
        <v>6242</v>
      </c>
      <c r="C814" s="176" t="s">
        <v>12228</v>
      </c>
      <c r="D814" s="176">
        <v>53.064700999999999</v>
      </c>
      <c r="E814" s="176">
        <v>-9.5108999999999995</v>
      </c>
    </row>
    <row r="815" spans="2:5" x14ac:dyDescent="0.25">
      <c r="B815" s="176" t="s">
        <v>6243</v>
      </c>
      <c r="C815" s="176" t="s">
        <v>11142</v>
      </c>
      <c r="D815" s="176">
        <v>53.910438999999997</v>
      </c>
      <c r="E815" s="176">
        <v>-8.8170020000000005</v>
      </c>
    </row>
    <row r="816" spans="2:5" x14ac:dyDescent="0.25">
      <c r="B816" s="176" t="s">
        <v>6244</v>
      </c>
      <c r="C816" s="176" t="s">
        <v>12229</v>
      </c>
      <c r="D816" s="176">
        <v>52.180900999999999</v>
      </c>
      <c r="E816" s="176">
        <v>-9.5237800000000004</v>
      </c>
    </row>
    <row r="817" spans="2:5" x14ac:dyDescent="0.25">
      <c r="B817" s="176" t="s">
        <v>6245</v>
      </c>
      <c r="C817" s="176" t="s">
        <v>12230</v>
      </c>
      <c r="D817" s="176">
        <v>53.301700592000003</v>
      </c>
      <c r="E817" s="176">
        <v>-6.4513301849400007</v>
      </c>
    </row>
    <row r="818" spans="2:5" x14ac:dyDescent="0.25">
      <c r="B818" s="176" t="s">
        <v>6246</v>
      </c>
      <c r="C818" s="176" t="s">
        <v>12231</v>
      </c>
      <c r="D818" s="176">
        <v>53.092998999999999</v>
      </c>
      <c r="E818" s="176">
        <v>-9.5680599999999991</v>
      </c>
    </row>
    <row r="819" spans="2:5" x14ac:dyDescent="0.25">
      <c r="B819" s="176" t="s">
        <v>6247</v>
      </c>
      <c r="C819" s="176" t="s">
        <v>3853</v>
      </c>
      <c r="D819" s="176">
        <v>52.701999999999998</v>
      </c>
      <c r="E819" s="176">
        <v>-8.9248200000000004</v>
      </c>
    </row>
    <row r="820" spans="2:5" x14ac:dyDescent="0.25">
      <c r="B820" s="176" t="s">
        <v>6248</v>
      </c>
      <c r="C820" s="176" t="s">
        <v>12232</v>
      </c>
      <c r="D820" s="176">
        <v>54.280200958252003</v>
      </c>
      <c r="E820" s="176">
        <v>-8.5992097854613991</v>
      </c>
    </row>
    <row r="821" spans="2:5" x14ac:dyDescent="0.25">
      <c r="B821" s="176" t="s">
        <v>6249</v>
      </c>
      <c r="C821" s="176" t="s">
        <v>12233</v>
      </c>
      <c r="D821" s="176">
        <v>52.187199</v>
      </c>
      <c r="E821" s="176">
        <v>-7.0869600000000004</v>
      </c>
    </row>
    <row r="822" spans="2:5" x14ac:dyDescent="0.25">
      <c r="B822" s="176" t="s">
        <v>6250</v>
      </c>
      <c r="C822" s="176" t="s">
        <v>12234</v>
      </c>
      <c r="D822" s="176">
        <v>53.351621999999999</v>
      </c>
      <c r="E822" s="176">
        <v>-6.4903570000000004</v>
      </c>
    </row>
    <row r="823" spans="2:5" x14ac:dyDescent="0.25">
      <c r="B823" s="176" t="s">
        <v>6251</v>
      </c>
      <c r="C823" s="176" t="s">
        <v>12235</v>
      </c>
      <c r="D823" s="176">
        <v>54.852798</v>
      </c>
      <c r="E823" s="176">
        <v>10.4564</v>
      </c>
    </row>
    <row r="824" spans="2:5" x14ac:dyDescent="0.25">
      <c r="B824" s="176" t="s">
        <v>6252</v>
      </c>
      <c r="C824" s="176" t="s">
        <v>12236</v>
      </c>
      <c r="D824" s="176">
        <v>56.303331</v>
      </c>
      <c r="E824" s="176">
        <v>10.618285999999999</v>
      </c>
    </row>
    <row r="825" spans="2:5" x14ac:dyDescent="0.25">
      <c r="B825" s="176" t="s">
        <v>6253</v>
      </c>
      <c r="C825" s="176" t="s">
        <v>12237</v>
      </c>
      <c r="D825" s="176">
        <v>56.698346999999998</v>
      </c>
      <c r="E825" s="176">
        <v>11.555718000000001</v>
      </c>
    </row>
    <row r="826" spans="2:5" x14ac:dyDescent="0.25">
      <c r="B826" s="176" t="s">
        <v>6254</v>
      </c>
      <c r="C826" s="176" t="s">
        <v>12238</v>
      </c>
      <c r="D826" s="176">
        <v>55.740335000000002</v>
      </c>
      <c r="E826" s="176">
        <v>9.157019</v>
      </c>
    </row>
    <row r="827" spans="2:5" x14ac:dyDescent="0.25">
      <c r="B827" s="176" t="s">
        <v>6255</v>
      </c>
      <c r="C827" s="176" t="s">
        <v>12239</v>
      </c>
      <c r="D827" s="176">
        <v>55.617900848388999</v>
      </c>
      <c r="E827" s="176">
        <v>12.656000137329</v>
      </c>
    </row>
    <row r="828" spans="2:5" x14ac:dyDescent="0.25">
      <c r="B828" s="176" t="s">
        <v>6256</v>
      </c>
      <c r="C828" s="176" t="s">
        <v>12240</v>
      </c>
      <c r="D828" s="176">
        <v>55.525902000000002</v>
      </c>
      <c r="E828" s="176">
        <v>8.5533999999999999</v>
      </c>
    </row>
    <row r="829" spans="2:5" x14ac:dyDescent="0.25">
      <c r="B829" s="176" t="s">
        <v>6257</v>
      </c>
      <c r="C829" s="176" t="s">
        <v>11143</v>
      </c>
      <c r="D829" s="176">
        <v>56.297139000000001</v>
      </c>
      <c r="E829" s="176">
        <v>9.1043109999999992</v>
      </c>
    </row>
    <row r="830" spans="2:5" x14ac:dyDescent="0.25">
      <c r="B830" s="176" t="s">
        <v>6258</v>
      </c>
      <c r="C830" s="176" t="s">
        <v>12241</v>
      </c>
      <c r="D830" s="176">
        <v>57.277199000000003</v>
      </c>
      <c r="E830" s="176">
        <v>11.0001</v>
      </c>
    </row>
    <row r="831" spans="2:5" x14ac:dyDescent="0.25">
      <c r="B831" s="176" t="s">
        <v>6259</v>
      </c>
      <c r="C831" s="176" t="s">
        <v>12242</v>
      </c>
      <c r="D831" s="176">
        <v>54.699446999999999</v>
      </c>
      <c r="E831" s="176">
        <v>11.438162999999999</v>
      </c>
    </row>
    <row r="832" spans="2:5" x14ac:dyDescent="0.25">
      <c r="B832" s="176" t="s">
        <v>6260</v>
      </c>
      <c r="C832" s="176" t="s">
        <v>12243</v>
      </c>
      <c r="D832" s="176">
        <v>55.475307000000001</v>
      </c>
      <c r="E832" s="176">
        <v>10.327206</v>
      </c>
    </row>
    <row r="833" spans="2:5" x14ac:dyDescent="0.25">
      <c r="B833" s="176" t="s">
        <v>6261</v>
      </c>
      <c r="C833" s="176" t="s">
        <v>12244</v>
      </c>
      <c r="D833" s="176">
        <v>55.585602000000002</v>
      </c>
      <c r="E833" s="176">
        <v>12.131399999999999</v>
      </c>
    </row>
    <row r="834" spans="2:5" x14ac:dyDescent="0.25">
      <c r="B834" s="176" t="s">
        <v>6262</v>
      </c>
      <c r="C834" s="176" t="s">
        <v>12245</v>
      </c>
      <c r="D834" s="176">
        <v>55.063301000000003</v>
      </c>
      <c r="E834" s="176">
        <v>14.759600000000001</v>
      </c>
    </row>
    <row r="835" spans="2:5" x14ac:dyDescent="0.25">
      <c r="B835" s="176" t="s">
        <v>6263</v>
      </c>
      <c r="C835" s="176" t="s">
        <v>12246</v>
      </c>
      <c r="D835" s="176">
        <v>54.964401245117188</v>
      </c>
      <c r="E835" s="176">
        <v>9.7917299270629883</v>
      </c>
    </row>
    <row r="836" spans="2:5" x14ac:dyDescent="0.25">
      <c r="B836" s="176" t="s">
        <v>6264</v>
      </c>
      <c r="C836" s="176" t="s">
        <v>12247</v>
      </c>
      <c r="D836" s="176">
        <v>57.503501999999997</v>
      </c>
      <c r="E836" s="176">
        <v>10.2294</v>
      </c>
    </row>
    <row r="837" spans="2:5" x14ac:dyDescent="0.25">
      <c r="B837" s="176" t="s">
        <v>6265</v>
      </c>
      <c r="C837" s="176" t="s">
        <v>12248</v>
      </c>
      <c r="D837" s="176">
        <v>55.221048000000003</v>
      </c>
      <c r="E837" s="176">
        <v>9.2670200000000005</v>
      </c>
    </row>
    <row r="838" spans="2:5" x14ac:dyDescent="0.25">
      <c r="B838" s="176" t="s">
        <v>6266</v>
      </c>
      <c r="C838" s="176" t="s">
        <v>12249</v>
      </c>
      <c r="D838" s="176">
        <v>55.016601999999999</v>
      </c>
      <c r="E838" s="176">
        <v>10.5633</v>
      </c>
    </row>
    <row r="839" spans="2:5" x14ac:dyDescent="0.25">
      <c r="B839" s="176" t="s">
        <v>6267</v>
      </c>
      <c r="C839" s="176" t="s">
        <v>12250</v>
      </c>
      <c r="D839" s="176">
        <v>56.550201000000001</v>
      </c>
      <c r="E839" s="176">
        <v>9.1729800000000008</v>
      </c>
    </row>
    <row r="840" spans="2:5" x14ac:dyDescent="0.25">
      <c r="B840" s="176" t="s">
        <v>6268</v>
      </c>
      <c r="C840" s="176" t="s">
        <v>12251</v>
      </c>
      <c r="D840" s="176">
        <v>57.068801999999998</v>
      </c>
      <c r="E840" s="176">
        <v>8.7052200000000006</v>
      </c>
    </row>
    <row r="841" spans="2:5" x14ac:dyDescent="0.25">
      <c r="B841" s="176" t="s">
        <v>6269</v>
      </c>
      <c r="C841" s="176" t="s">
        <v>12252</v>
      </c>
      <c r="D841" s="176">
        <v>55.436298000000001</v>
      </c>
      <c r="E841" s="176">
        <v>9.3309200000000008</v>
      </c>
    </row>
    <row r="842" spans="2:5" x14ac:dyDescent="0.25">
      <c r="B842" s="176" t="s">
        <v>6270</v>
      </c>
      <c r="C842" s="176" t="s">
        <v>12253</v>
      </c>
      <c r="D842" s="176">
        <v>62.063256000000003</v>
      </c>
      <c r="E842" s="176">
        <v>-7.2757820000000004</v>
      </c>
    </row>
    <row r="843" spans="2:5" x14ac:dyDescent="0.25">
      <c r="B843" s="176" t="s">
        <v>6271</v>
      </c>
      <c r="C843" s="176" t="s">
        <v>12254</v>
      </c>
      <c r="D843" s="176">
        <v>55.990101000000003</v>
      </c>
      <c r="E843" s="176">
        <v>8.3539100000000008</v>
      </c>
    </row>
    <row r="844" spans="2:5" x14ac:dyDescent="0.25">
      <c r="B844" s="176" t="s">
        <v>6272</v>
      </c>
      <c r="C844" s="176" t="s">
        <v>12255</v>
      </c>
      <c r="D844" s="176">
        <v>57.094763</v>
      </c>
      <c r="E844" s="176">
        <v>9.8499300000000005</v>
      </c>
    </row>
    <row r="845" spans="2:5" x14ac:dyDescent="0.25">
      <c r="B845" s="176" t="s">
        <v>6273</v>
      </c>
      <c r="C845" s="176" t="s">
        <v>12256</v>
      </c>
      <c r="D845" s="176">
        <v>49.626845000000003</v>
      </c>
      <c r="E845" s="176">
        <v>6.2121339999999998</v>
      </c>
    </row>
    <row r="846" spans="2:5" x14ac:dyDescent="0.25">
      <c r="B846" s="176" t="s">
        <v>6274</v>
      </c>
      <c r="C846" s="176" t="s">
        <v>12257</v>
      </c>
      <c r="D846" s="176">
        <v>62.560442999999999</v>
      </c>
      <c r="E846" s="176">
        <v>6.1108450000000003</v>
      </c>
    </row>
    <row r="847" spans="2:5" x14ac:dyDescent="0.25">
      <c r="B847" s="176" t="s">
        <v>6275</v>
      </c>
      <c r="C847" s="176" t="s">
        <v>11144</v>
      </c>
      <c r="D847" s="176">
        <v>69.295192999999998</v>
      </c>
      <c r="E847" s="176">
        <v>16.139379000000002</v>
      </c>
    </row>
    <row r="848" spans="2:5" x14ac:dyDescent="0.25">
      <c r="B848" s="176" t="s">
        <v>6276</v>
      </c>
      <c r="C848" s="176" t="s">
        <v>12258</v>
      </c>
      <c r="D848" s="176">
        <v>69.976096999999996</v>
      </c>
      <c r="E848" s="176">
        <v>23.371700000000001</v>
      </c>
    </row>
    <row r="849" spans="2:5" x14ac:dyDescent="0.25">
      <c r="B849" s="176" t="s">
        <v>6277</v>
      </c>
      <c r="C849" s="176" t="s">
        <v>11145</v>
      </c>
      <c r="D849" s="176">
        <v>61.391101999999997</v>
      </c>
      <c r="E849" s="176">
        <v>5.7569400000000002</v>
      </c>
    </row>
    <row r="850" spans="2:5" x14ac:dyDescent="0.25">
      <c r="B850" s="176" t="s">
        <v>6278</v>
      </c>
      <c r="C850" s="176" t="s">
        <v>11146</v>
      </c>
      <c r="D850" s="176">
        <v>65.461098000000007</v>
      </c>
      <c r="E850" s="176">
        <v>12.217499999999999</v>
      </c>
    </row>
    <row r="851" spans="2:5" x14ac:dyDescent="0.25">
      <c r="B851" s="176" t="s">
        <v>6279</v>
      </c>
      <c r="C851" s="176" t="s">
        <v>12259</v>
      </c>
      <c r="D851" s="176">
        <v>67.269203000000005</v>
      </c>
      <c r="E851" s="176">
        <v>14.3653</v>
      </c>
    </row>
    <row r="852" spans="2:5" x14ac:dyDescent="0.25">
      <c r="B852" s="176" t="s">
        <v>6280</v>
      </c>
      <c r="C852" s="176" t="s">
        <v>11147</v>
      </c>
      <c r="D852" s="176">
        <v>60.293399999999998</v>
      </c>
      <c r="E852" s="176">
        <v>5.21814</v>
      </c>
    </row>
    <row r="853" spans="2:5" x14ac:dyDescent="0.25">
      <c r="B853" s="176" t="s">
        <v>6281</v>
      </c>
      <c r="C853" s="176" t="s">
        <v>12260</v>
      </c>
      <c r="D853" s="176">
        <v>70.600250000000003</v>
      </c>
      <c r="E853" s="176">
        <v>29.692612</v>
      </c>
    </row>
    <row r="854" spans="2:5" x14ac:dyDescent="0.25">
      <c r="B854" s="176" t="s">
        <v>6282</v>
      </c>
      <c r="C854" s="176" t="s">
        <v>12261</v>
      </c>
      <c r="D854" s="176">
        <v>70.871516999999997</v>
      </c>
      <c r="E854" s="176">
        <v>29.034096999999999</v>
      </c>
    </row>
    <row r="855" spans="2:5" x14ac:dyDescent="0.25">
      <c r="B855" s="176" t="s">
        <v>6283</v>
      </c>
      <c r="C855" s="176" t="s">
        <v>12262</v>
      </c>
      <c r="D855" s="176">
        <v>58.204200999999998</v>
      </c>
      <c r="E855" s="176">
        <v>8.0853699999999993</v>
      </c>
    </row>
    <row r="856" spans="2:5" x14ac:dyDescent="0.25">
      <c r="B856" s="176" t="s">
        <v>6284</v>
      </c>
      <c r="C856" s="176" t="s">
        <v>12263</v>
      </c>
      <c r="D856" s="176">
        <v>69.055801000000002</v>
      </c>
      <c r="E856" s="176">
        <v>18.540400000000002</v>
      </c>
    </row>
    <row r="857" spans="2:5" x14ac:dyDescent="0.25">
      <c r="B857" s="176" t="s">
        <v>6285</v>
      </c>
      <c r="C857" s="176" t="s">
        <v>12264</v>
      </c>
      <c r="D857" s="176">
        <v>68.491302000000005</v>
      </c>
      <c r="E857" s="176">
        <v>16.678101000000002</v>
      </c>
    </row>
    <row r="858" spans="2:5" x14ac:dyDescent="0.25">
      <c r="B858" s="176" t="s">
        <v>6286</v>
      </c>
      <c r="C858" s="176" t="s">
        <v>12265</v>
      </c>
      <c r="D858" s="176">
        <v>61.583599090576001</v>
      </c>
      <c r="E858" s="176">
        <v>5.0247201919556002</v>
      </c>
    </row>
    <row r="859" spans="2:5" x14ac:dyDescent="0.25">
      <c r="B859" s="176" t="s">
        <v>6287</v>
      </c>
      <c r="C859" s="176" t="s">
        <v>12266</v>
      </c>
      <c r="D859" s="176">
        <v>60.193900999999997</v>
      </c>
      <c r="E859" s="176">
        <v>11.1004</v>
      </c>
    </row>
    <row r="860" spans="2:5" x14ac:dyDescent="0.25">
      <c r="B860" s="176" t="s">
        <v>6288</v>
      </c>
      <c r="C860" s="176" t="s">
        <v>11148</v>
      </c>
      <c r="D860" s="176">
        <v>59.345298999999997</v>
      </c>
      <c r="E860" s="176">
        <v>5.2083599999999999</v>
      </c>
    </row>
    <row r="861" spans="2:5" x14ac:dyDescent="0.25">
      <c r="B861" s="176" t="s">
        <v>6289</v>
      </c>
      <c r="C861" s="176" t="s">
        <v>12267</v>
      </c>
      <c r="D861" s="176">
        <v>70.679703000000003</v>
      </c>
      <c r="E861" s="176">
        <v>23.668600000000001</v>
      </c>
    </row>
    <row r="862" spans="2:5" x14ac:dyDescent="0.25">
      <c r="B862" s="176" t="s">
        <v>6290</v>
      </c>
      <c r="C862" s="176" t="s">
        <v>12268</v>
      </c>
      <c r="D862" s="176">
        <v>70.486701999999994</v>
      </c>
      <c r="E862" s="176">
        <v>22.139700000000001</v>
      </c>
    </row>
    <row r="863" spans="2:5" x14ac:dyDescent="0.25">
      <c r="B863" s="176" t="s">
        <v>6291</v>
      </c>
      <c r="C863" s="176" t="s">
        <v>11149</v>
      </c>
      <c r="D863" s="176">
        <v>71.009697000000003</v>
      </c>
      <c r="E863" s="176">
        <v>25.983601</v>
      </c>
    </row>
    <row r="864" spans="2:5" x14ac:dyDescent="0.25">
      <c r="B864" s="176" t="s">
        <v>6292</v>
      </c>
      <c r="C864" s="176" t="s">
        <v>11150</v>
      </c>
      <c r="D864" s="176">
        <v>63.111801</v>
      </c>
      <c r="E864" s="176">
        <v>7.8245199999999997</v>
      </c>
    </row>
    <row r="865" spans="2:5" x14ac:dyDescent="0.25">
      <c r="B865" s="176" t="s">
        <v>6293</v>
      </c>
      <c r="C865" s="176" t="s">
        <v>11151</v>
      </c>
      <c r="D865" s="176">
        <v>69.725800000000007</v>
      </c>
      <c r="E865" s="176">
        <v>29.891300000000001</v>
      </c>
    </row>
    <row r="866" spans="2:5" x14ac:dyDescent="0.25">
      <c r="B866" s="176" t="s">
        <v>6294</v>
      </c>
      <c r="C866" s="176" t="s">
        <v>12269</v>
      </c>
      <c r="D866" s="176">
        <v>68.152496337890994</v>
      </c>
      <c r="E866" s="176">
        <v>13.609399795531999</v>
      </c>
    </row>
    <row r="867" spans="2:5" x14ac:dyDescent="0.25">
      <c r="B867" s="176" t="s">
        <v>6295</v>
      </c>
      <c r="C867" s="176" t="s">
        <v>12270</v>
      </c>
      <c r="D867" s="176">
        <v>71.029701000000003</v>
      </c>
      <c r="E867" s="176">
        <v>27.826699999999999</v>
      </c>
    </row>
    <row r="868" spans="2:5" x14ac:dyDescent="0.25">
      <c r="B868" s="176" t="s">
        <v>6296</v>
      </c>
      <c r="C868" s="176" t="s">
        <v>11152</v>
      </c>
      <c r="D868" s="176">
        <v>62.744700999999999</v>
      </c>
      <c r="E868" s="176">
        <v>7.2625000000000002</v>
      </c>
    </row>
    <row r="869" spans="2:5" x14ac:dyDescent="0.25">
      <c r="B869" s="176" t="s">
        <v>6297</v>
      </c>
      <c r="C869" s="176" t="s">
        <v>11153</v>
      </c>
      <c r="D869" s="176">
        <v>65.783996999999999</v>
      </c>
      <c r="E869" s="176">
        <v>13.2149</v>
      </c>
    </row>
    <row r="870" spans="2:5" x14ac:dyDescent="0.25">
      <c r="B870" s="176" t="s">
        <v>6298</v>
      </c>
      <c r="C870" s="176" t="s">
        <v>11154</v>
      </c>
      <c r="D870" s="176">
        <v>70.068802000000005</v>
      </c>
      <c r="E870" s="176">
        <v>24.973499</v>
      </c>
    </row>
    <row r="871" spans="2:5" x14ac:dyDescent="0.25">
      <c r="B871" s="176" t="s">
        <v>6299</v>
      </c>
      <c r="C871" s="176" t="s">
        <v>12271</v>
      </c>
      <c r="D871" s="176">
        <v>64.472198000000006</v>
      </c>
      <c r="E871" s="176">
        <v>11.5786</v>
      </c>
    </row>
    <row r="872" spans="2:5" x14ac:dyDescent="0.25">
      <c r="B872" s="176" t="s">
        <v>6300</v>
      </c>
      <c r="C872" s="176" t="s">
        <v>12272</v>
      </c>
      <c r="D872" s="176">
        <v>59.565071000000003</v>
      </c>
      <c r="E872" s="176">
        <v>9.2131519999999991</v>
      </c>
    </row>
    <row r="873" spans="2:5" x14ac:dyDescent="0.25">
      <c r="B873" s="176" t="s">
        <v>6301</v>
      </c>
      <c r="C873" s="176" t="s">
        <v>12273</v>
      </c>
      <c r="D873" s="176">
        <v>63.698898315429688</v>
      </c>
      <c r="E873" s="176">
        <v>9.6040000915527344</v>
      </c>
    </row>
    <row r="874" spans="2:5" x14ac:dyDescent="0.25">
      <c r="B874" s="176" t="s">
        <v>6302</v>
      </c>
      <c r="C874" s="176" t="s">
        <v>11155</v>
      </c>
      <c r="D874" s="176">
        <v>62.180000305176002</v>
      </c>
      <c r="E874" s="176">
        <v>6.0741000175476003</v>
      </c>
    </row>
    <row r="875" spans="2:5" x14ac:dyDescent="0.25">
      <c r="B875" s="176" t="s">
        <v>6303</v>
      </c>
      <c r="C875" s="176" t="s">
        <v>11156</v>
      </c>
      <c r="D875" s="176">
        <v>66.363899230957003</v>
      </c>
      <c r="E875" s="176">
        <v>14.301400184630999</v>
      </c>
    </row>
    <row r="876" spans="2:5" x14ac:dyDescent="0.25">
      <c r="B876" s="176" t="s">
        <v>6304</v>
      </c>
      <c r="C876" s="176" t="s">
        <v>11157</v>
      </c>
      <c r="D876" s="176">
        <v>64.838302612305</v>
      </c>
      <c r="E876" s="176">
        <v>11.14610004425</v>
      </c>
    </row>
    <row r="877" spans="2:5" x14ac:dyDescent="0.25">
      <c r="B877" s="176" t="s">
        <v>6305</v>
      </c>
      <c r="C877" s="176" t="s">
        <v>12274</v>
      </c>
      <c r="D877" s="176">
        <v>62.578399658202997</v>
      </c>
      <c r="E877" s="176">
        <v>11.342300415039</v>
      </c>
    </row>
    <row r="878" spans="2:5" x14ac:dyDescent="0.25">
      <c r="B878" s="176" t="s">
        <v>6306</v>
      </c>
      <c r="C878" s="176" t="s">
        <v>12275</v>
      </c>
      <c r="D878" s="176">
        <v>67.526482000000001</v>
      </c>
      <c r="E878" s="176">
        <v>12.101575</v>
      </c>
    </row>
    <row r="879" spans="2:5" x14ac:dyDescent="0.25">
      <c r="B879" s="176" t="s">
        <v>6307</v>
      </c>
      <c r="C879" s="176" t="s">
        <v>11158</v>
      </c>
      <c r="D879" s="176">
        <v>59.378816999999998</v>
      </c>
      <c r="E879" s="176">
        <v>10.785439</v>
      </c>
    </row>
    <row r="880" spans="2:5" x14ac:dyDescent="0.25">
      <c r="B880" s="176" t="s">
        <v>6308</v>
      </c>
      <c r="C880" s="176" t="s">
        <v>11159</v>
      </c>
      <c r="D880" s="176">
        <v>78.246100999999996</v>
      </c>
      <c r="E880" s="176">
        <v>15.4656</v>
      </c>
    </row>
    <row r="881" spans="2:5" x14ac:dyDescent="0.25">
      <c r="B881" s="176" t="s">
        <v>6309</v>
      </c>
      <c r="C881" s="176" t="s">
        <v>11160</v>
      </c>
      <c r="D881" s="176">
        <v>61.830002</v>
      </c>
      <c r="E881" s="176">
        <v>6.1058300000000001</v>
      </c>
    </row>
    <row r="882" spans="2:5" x14ac:dyDescent="0.25">
      <c r="B882" s="176" t="s">
        <v>6310</v>
      </c>
      <c r="C882" s="176" t="s">
        <v>11161</v>
      </c>
      <c r="D882" s="176">
        <v>61.156101</v>
      </c>
      <c r="E882" s="176">
        <v>7.1377800000000002</v>
      </c>
    </row>
    <row r="883" spans="2:5" x14ac:dyDescent="0.25">
      <c r="B883" s="176" t="s">
        <v>6311</v>
      </c>
      <c r="C883" s="176" t="s">
        <v>11162</v>
      </c>
      <c r="D883" s="176">
        <v>68.243301000000002</v>
      </c>
      <c r="E883" s="176">
        <v>14.6692</v>
      </c>
    </row>
    <row r="884" spans="2:5" x14ac:dyDescent="0.25">
      <c r="B884" s="176" t="s">
        <v>6312</v>
      </c>
      <c r="C884" s="176" t="s">
        <v>11163</v>
      </c>
      <c r="D884" s="176">
        <v>68.578827000000004</v>
      </c>
      <c r="E884" s="176">
        <v>15.033417</v>
      </c>
    </row>
    <row r="885" spans="2:5" x14ac:dyDescent="0.25">
      <c r="B885" s="176" t="s">
        <v>6313</v>
      </c>
      <c r="C885" s="176" t="s">
        <v>12276</v>
      </c>
      <c r="D885" s="176">
        <v>59.185001</v>
      </c>
      <c r="E885" s="176">
        <v>9.5669400000000007</v>
      </c>
    </row>
    <row r="886" spans="2:5" x14ac:dyDescent="0.25">
      <c r="B886" s="176" t="s">
        <v>6314</v>
      </c>
      <c r="C886" s="176" t="s">
        <v>11164</v>
      </c>
      <c r="D886" s="176">
        <v>59.791901000000003</v>
      </c>
      <c r="E886" s="176">
        <v>5.3408499999999997</v>
      </c>
    </row>
    <row r="887" spans="2:5" x14ac:dyDescent="0.25">
      <c r="B887" s="176" t="s">
        <v>6315</v>
      </c>
      <c r="C887" s="176" t="s">
        <v>12277</v>
      </c>
      <c r="D887" s="176">
        <v>69.786797000000007</v>
      </c>
      <c r="E887" s="176">
        <v>20.959399999999999</v>
      </c>
    </row>
    <row r="888" spans="2:5" x14ac:dyDescent="0.25">
      <c r="B888" s="176" t="s">
        <v>6316</v>
      </c>
      <c r="C888" s="176" t="s">
        <v>11165</v>
      </c>
      <c r="D888" s="176">
        <v>70.355400000000003</v>
      </c>
      <c r="E888" s="176">
        <v>31.044900999999999</v>
      </c>
    </row>
    <row r="889" spans="2:5" x14ac:dyDescent="0.25">
      <c r="B889" s="176" t="s">
        <v>6317</v>
      </c>
      <c r="C889" s="176" t="s">
        <v>11166</v>
      </c>
      <c r="D889" s="176">
        <v>65.956801999999996</v>
      </c>
      <c r="E889" s="176">
        <v>12.4689</v>
      </c>
    </row>
    <row r="890" spans="2:5" x14ac:dyDescent="0.25">
      <c r="B890" s="176" t="s">
        <v>6318</v>
      </c>
      <c r="C890" s="176" t="s">
        <v>12278</v>
      </c>
      <c r="D890" s="176">
        <v>69.683295999999999</v>
      </c>
      <c r="E890" s="176">
        <v>18.918900000000001</v>
      </c>
    </row>
    <row r="891" spans="2:5" x14ac:dyDescent="0.25">
      <c r="B891" s="176" t="s">
        <v>6319</v>
      </c>
      <c r="C891" s="176" t="s">
        <v>11167</v>
      </c>
      <c r="D891" s="176">
        <v>59.186698999999997</v>
      </c>
      <c r="E891" s="176">
        <v>10.258599999999999</v>
      </c>
    </row>
    <row r="892" spans="2:5" x14ac:dyDescent="0.25">
      <c r="B892" s="176" t="s">
        <v>6320</v>
      </c>
      <c r="C892" s="176" t="s">
        <v>11168</v>
      </c>
      <c r="D892" s="176">
        <v>63.457802000000001</v>
      </c>
      <c r="E892" s="176">
        <v>10.923999999999999</v>
      </c>
    </row>
    <row r="893" spans="2:5" x14ac:dyDescent="0.25">
      <c r="B893" s="176" t="s">
        <v>6321</v>
      </c>
      <c r="C893" s="176" t="s">
        <v>12279</v>
      </c>
      <c r="D893" s="176">
        <v>70.065299999999993</v>
      </c>
      <c r="E893" s="176">
        <v>29.8447</v>
      </c>
    </row>
    <row r="894" spans="2:5" x14ac:dyDescent="0.25">
      <c r="B894" s="176" t="s">
        <v>6322</v>
      </c>
      <c r="C894" s="176" t="s">
        <v>11169</v>
      </c>
      <c r="D894" s="176">
        <v>58.876700999999997</v>
      </c>
      <c r="E894" s="176">
        <v>5.6377800000000002</v>
      </c>
    </row>
    <row r="895" spans="2:5" x14ac:dyDescent="0.25">
      <c r="B895" s="176" t="s">
        <v>6323</v>
      </c>
      <c r="C895" s="176" t="s">
        <v>12280</v>
      </c>
      <c r="D895" s="176">
        <v>53.096801999999997</v>
      </c>
      <c r="E895" s="176">
        <v>17.977699000000001</v>
      </c>
    </row>
    <row r="896" spans="2:5" x14ac:dyDescent="0.25">
      <c r="B896" s="176" t="s">
        <v>6324</v>
      </c>
      <c r="C896" s="176" t="s">
        <v>12281</v>
      </c>
      <c r="D896" s="176">
        <v>54.416525</v>
      </c>
      <c r="E896" s="176">
        <v>17.765733999999998</v>
      </c>
    </row>
    <row r="897" spans="2:5" x14ac:dyDescent="0.25">
      <c r="B897" s="176" t="s">
        <v>6325</v>
      </c>
      <c r="C897" s="176" t="s">
        <v>12282</v>
      </c>
      <c r="D897" s="176">
        <v>51.551020999999999</v>
      </c>
      <c r="E897" s="176">
        <v>21.892322</v>
      </c>
    </row>
    <row r="898" spans="2:5" x14ac:dyDescent="0.25">
      <c r="B898" s="176" t="s">
        <v>6326</v>
      </c>
      <c r="C898" s="176" t="s">
        <v>12283</v>
      </c>
      <c r="D898" s="176">
        <v>54.377602000000003</v>
      </c>
      <c r="E898" s="176">
        <v>18.466200000000001</v>
      </c>
    </row>
    <row r="899" spans="2:5" x14ac:dyDescent="0.25">
      <c r="B899" s="176" t="s">
        <v>6327</v>
      </c>
      <c r="C899" s="176" t="s">
        <v>12284</v>
      </c>
      <c r="D899" s="176">
        <v>52.829399000000002</v>
      </c>
      <c r="E899" s="176">
        <v>18.330601000000001</v>
      </c>
    </row>
    <row r="900" spans="2:5" x14ac:dyDescent="0.25">
      <c r="B900" s="176" t="s">
        <v>6328</v>
      </c>
      <c r="C900" s="176" t="s">
        <v>12285</v>
      </c>
      <c r="D900" s="176">
        <v>50.077702000000002</v>
      </c>
      <c r="E900" s="176">
        <v>19.784800000000001</v>
      </c>
    </row>
    <row r="901" spans="2:5" x14ac:dyDescent="0.25">
      <c r="B901" s="176" t="s">
        <v>6329</v>
      </c>
      <c r="C901" s="176" t="s">
        <v>12286</v>
      </c>
      <c r="D901" s="176">
        <v>52.331699</v>
      </c>
      <c r="E901" s="176">
        <v>16.9664</v>
      </c>
    </row>
    <row r="902" spans="2:5" x14ac:dyDescent="0.25">
      <c r="B902" s="176" t="s">
        <v>6330</v>
      </c>
      <c r="C902" s="176" t="s">
        <v>12287</v>
      </c>
      <c r="D902" s="176">
        <v>50.476014999999997</v>
      </c>
      <c r="E902" s="176">
        <v>19.080704999999998</v>
      </c>
    </row>
    <row r="903" spans="2:5" x14ac:dyDescent="0.25">
      <c r="B903" s="176" t="s">
        <v>6331</v>
      </c>
      <c r="C903" s="176" t="s">
        <v>12288</v>
      </c>
      <c r="D903" s="176">
        <v>51.240157000000004</v>
      </c>
      <c r="E903" s="176">
        <v>22.713460999999999</v>
      </c>
    </row>
    <row r="904" spans="2:5" x14ac:dyDescent="0.25">
      <c r="B904" s="176" t="s">
        <v>6332</v>
      </c>
      <c r="C904" s="176" t="s">
        <v>12289</v>
      </c>
      <c r="D904" s="176">
        <v>51.551701000000001</v>
      </c>
      <c r="E904" s="176">
        <v>19.179099999999998</v>
      </c>
    </row>
    <row r="905" spans="2:5" x14ac:dyDescent="0.25">
      <c r="B905" s="176" t="s">
        <v>6333</v>
      </c>
      <c r="C905" s="176" t="s">
        <v>12290</v>
      </c>
      <c r="D905" s="176">
        <v>51.721901000000003</v>
      </c>
      <c r="E905" s="176">
        <v>19.398099999999999</v>
      </c>
    </row>
    <row r="906" spans="2:5" x14ac:dyDescent="0.25">
      <c r="B906" s="176" t="s">
        <v>6334</v>
      </c>
      <c r="C906" s="176" t="s">
        <v>12291</v>
      </c>
      <c r="D906" s="176">
        <v>52.004944999999999</v>
      </c>
      <c r="E906" s="176">
        <v>19.143792000000001</v>
      </c>
    </row>
    <row r="907" spans="2:5" x14ac:dyDescent="0.25">
      <c r="B907" s="176" t="s">
        <v>6335</v>
      </c>
      <c r="C907" s="176" t="s">
        <v>12292</v>
      </c>
      <c r="D907" s="176">
        <v>54.026598</v>
      </c>
      <c r="E907" s="176">
        <v>19.135718000000001</v>
      </c>
    </row>
    <row r="908" spans="2:5" x14ac:dyDescent="0.25">
      <c r="B908" s="176" t="s">
        <v>6336</v>
      </c>
      <c r="C908" s="176" t="s">
        <v>12293</v>
      </c>
      <c r="D908" s="176">
        <v>53.395099999999999</v>
      </c>
      <c r="E908" s="176">
        <v>16.082799999999999</v>
      </c>
    </row>
    <row r="909" spans="2:5" x14ac:dyDescent="0.25">
      <c r="B909" s="176" t="s">
        <v>6337</v>
      </c>
      <c r="C909" s="176" t="s">
        <v>12294</v>
      </c>
      <c r="D909" s="176">
        <v>52.195499420200001</v>
      </c>
      <c r="E909" s="176">
        <v>21.6558990479</v>
      </c>
    </row>
    <row r="910" spans="2:5" x14ac:dyDescent="0.25">
      <c r="B910" s="176" t="s">
        <v>6338</v>
      </c>
      <c r="C910" s="176" t="s">
        <v>12295</v>
      </c>
      <c r="D910" s="176">
        <v>52.451098999999999</v>
      </c>
      <c r="E910" s="176">
        <v>20.651800000000001</v>
      </c>
    </row>
    <row r="911" spans="2:5" x14ac:dyDescent="0.25">
      <c r="B911" s="176" t="s">
        <v>6339</v>
      </c>
      <c r="C911" s="176" t="s">
        <v>12296</v>
      </c>
      <c r="D911" s="176">
        <v>52.421598000000003</v>
      </c>
      <c r="E911" s="176">
        <v>16.823359</v>
      </c>
    </row>
    <row r="912" spans="2:5" x14ac:dyDescent="0.25">
      <c r="B912" s="176" t="s">
        <v>6340</v>
      </c>
      <c r="C912" s="176" t="s">
        <v>12297</v>
      </c>
      <c r="D912" s="176">
        <v>52.380087000000003</v>
      </c>
      <c r="E912" s="176">
        <v>17.853155000000001</v>
      </c>
    </row>
    <row r="913" spans="2:5" x14ac:dyDescent="0.25">
      <c r="B913" s="176" t="s">
        <v>6341</v>
      </c>
      <c r="C913" s="176" t="s">
        <v>12298</v>
      </c>
      <c r="D913" s="176">
        <v>51.38937</v>
      </c>
      <c r="E913" s="176">
        <v>21.214742000000001</v>
      </c>
    </row>
    <row r="914" spans="2:5" x14ac:dyDescent="0.25">
      <c r="B914" s="176" t="s">
        <v>6342</v>
      </c>
      <c r="C914" s="176" t="s">
        <v>12299</v>
      </c>
      <c r="D914" s="176">
        <v>50.109791000000001</v>
      </c>
      <c r="E914" s="176">
        <v>22.024155</v>
      </c>
    </row>
    <row r="915" spans="2:5" x14ac:dyDescent="0.25">
      <c r="B915" s="176" t="s">
        <v>6343</v>
      </c>
      <c r="C915" s="176" t="s">
        <v>12300</v>
      </c>
      <c r="D915" s="176">
        <v>53.584702</v>
      </c>
      <c r="E915" s="176">
        <v>14.902200000000001</v>
      </c>
    </row>
    <row r="916" spans="2:5" x14ac:dyDescent="0.25">
      <c r="B916" s="176" t="s">
        <v>6344</v>
      </c>
      <c r="C916" s="176" t="s">
        <v>12301</v>
      </c>
      <c r="D916" s="176">
        <v>53.790599999999998</v>
      </c>
      <c r="E916" s="176">
        <v>15.8263</v>
      </c>
    </row>
    <row r="917" spans="2:5" x14ac:dyDescent="0.25">
      <c r="B917" s="176" t="s">
        <v>6345</v>
      </c>
      <c r="C917" s="176" t="s">
        <v>12302</v>
      </c>
      <c r="D917" s="176">
        <v>53.481898999999999</v>
      </c>
      <c r="E917" s="176">
        <v>20.9377</v>
      </c>
    </row>
    <row r="918" spans="2:5" x14ac:dyDescent="0.25">
      <c r="B918" s="176" t="s">
        <v>6346</v>
      </c>
      <c r="C918" s="176" t="s">
        <v>12303</v>
      </c>
      <c r="D918" s="176">
        <v>51.584400000000002</v>
      </c>
      <c r="E918" s="176">
        <v>20.097798999999998</v>
      </c>
    </row>
    <row r="919" spans="2:5" x14ac:dyDescent="0.25">
      <c r="B919" s="176" t="s">
        <v>6347</v>
      </c>
      <c r="C919" s="176" t="s">
        <v>12304</v>
      </c>
      <c r="D919" s="176">
        <v>52.165698999999996</v>
      </c>
      <c r="E919" s="176">
        <v>20.967099999999999</v>
      </c>
    </row>
    <row r="920" spans="2:5" x14ac:dyDescent="0.25">
      <c r="B920" s="176" t="s">
        <v>6348</v>
      </c>
      <c r="C920" s="176" t="s">
        <v>12305</v>
      </c>
      <c r="D920" s="176">
        <v>51.103718999999998</v>
      </c>
      <c r="E920" s="176">
        <v>16.882096000000001</v>
      </c>
    </row>
    <row r="921" spans="2:5" x14ac:dyDescent="0.25">
      <c r="B921" s="176" t="s">
        <v>6349</v>
      </c>
      <c r="C921" s="176" t="s">
        <v>12306</v>
      </c>
      <c r="D921" s="176">
        <v>52.138500000000001</v>
      </c>
      <c r="E921" s="176">
        <v>15.7986</v>
      </c>
    </row>
    <row r="922" spans="2:5" x14ac:dyDescent="0.25">
      <c r="B922" s="176" t="s">
        <v>6350</v>
      </c>
      <c r="C922" s="176" t="s">
        <v>12307</v>
      </c>
      <c r="D922" s="176">
        <v>58.397666000000001</v>
      </c>
      <c r="E922" s="176">
        <v>15.522422000000001</v>
      </c>
    </row>
    <row r="923" spans="2:5" x14ac:dyDescent="0.25">
      <c r="B923" s="176" t="s">
        <v>6351</v>
      </c>
      <c r="C923" s="176" t="s">
        <v>12308</v>
      </c>
      <c r="D923" s="176">
        <v>56.266700999999998</v>
      </c>
      <c r="E923" s="176">
        <v>15.265000000000001</v>
      </c>
    </row>
    <row r="924" spans="2:5" x14ac:dyDescent="0.25">
      <c r="B924" s="176" t="s">
        <v>6352</v>
      </c>
      <c r="C924" s="176" t="s">
        <v>12309</v>
      </c>
      <c r="D924" s="176">
        <v>58.498100000000001</v>
      </c>
      <c r="E924" s="176">
        <v>13.0532</v>
      </c>
    </row>
    <row r="925" spans="2:5" x14ac:dyDescent="0.25">
      <c r="B925" s="176" t="s">
        <v>6353</v>
      </c>
      <c r="C925" s="176" t="s">
        <v>12310</v>
      </c>
      <c r="D925" s="176">
        <v>57.662799999999997</v>
      </c>
      <c r="E925" s="176">
        <v>12.2798</v>
      </c>
    </row>
    <row r="926" spans="2:5" x14ac:dyDescent="0.25">
      <c r="B926" s="176" t="s">
        <v>6354</v>
      </c>
      <c r="C926" s="176" t="s">
        <v>12311</v>
      </c>
      <c r="D926" s="176">
        <v>57.757598876953125</v>
      </c>
      <c r="E926" s="176">
        <v>14.068699836730957</v>
      </c>
    </row>
    <row r="927" spans="2:5" x14ac:dyDescent="0.25">
      <c r="B927" s="176" t="s">
        <v>6355</v>
      </c>
      <c r="C927" s="176" t="s">
        <v>12312</v>
      </c>
      <c r="D927" s="176">
        <v>57.774700000000003</v>
      </c>
      <c r="E927" s="176">
        <v>11.8704</v>
      </c>
    </row>
    <row r="928" spans="2:5" x14ac:dyDescent="0.25">
      <c r="B928" s="176" t="s">
        <v>6356</v>
      </c>
      <c r="C928" s="176" t="s">
        <v>12313</v>
      </c>
      <c r="D928" s="176">
        <v>58.456401999999997</v>
      </c>
      <c r="E928" s="176">
        <v>13.9727</v>
      </c>
    </row>
    <row r="929" spans="2:5" x14ac:dyDescent="0.25">
      <c r="B929" s="176" t="s">
        <v>6357</v>
      </c>
      <c r="C929" s="176" t="s">
        <v>12314</v>
      </c>
      <c r="D929" s="176">
        <v>58.318099975585938</v>
      </c>
      <c r="E929" s="176">
        <v>12.345000267028809</v>
      </c>
    </row>
    <row r="930" spans="2:5" x14ac:dyDescent="0.25">
      <c r="B930" s="176" t="s">
        <v>6358</v>
      </c>
      <c r="C930" s="176" t="s">
        <v>12315</v>
      </c>
      <c r="D930" s="176">
        <v>58.426399000000004</v>
      </c>
      <c r="E930" s="176">
        <v>12.714399999999999</v>
      </c>
    </row>
    <row r="931" spans="2:5" x14ac:dyDescent="0.25">
      <c r="B931" s="176" t="s">
        <v>6359</v>
      </c>
      <c r="C931" s="176" t="s">
        <v>12316</v>
      </c>
      <c r="D931" s="176">
        <v>59.345900999999998</v>
      </c>
      <c r="E931" s="176">
        <v>14.495900000000001</v>
      </c>
    </row>
    <row r="932" spans="2:5" x14ac:dyDescent="0.25">
      <c r="B932" s="176" t="s">
        <v>6360</v>
      </c>
      <c r="C932" s="176" t="s">
        <v>12317</v>
      </c>
      <c r="D932" s="176">
        <v>60.957901</v>
      </c>
      <c r="E932" s="176">
        <v>14.5114</v>
      </c>
    </row>
    <row r="933" spans="2:5" x14ac:dyDescent="0.25">
      <c r="B933" s="176" t="s">
        <v>6361</v>
      </c>
      <c r="C933" s="176" t="s">
        <v>12318</v>
      </c>
      <c r="D933" s="176">
        <v>58.789656000000001</v>
      </c>
      <c r="E933" s="176">
        <v>16.911479</v>
      </c>
    </row>
    <row r="934" spans="2:5" x14ac:dyDescent="0.25">
      <c r="B934" s="176" t="s">
        <v>6362</v>
      </c>
      <c r="C934" s="176" t="s">
        <v>12319</v>
      </c>
      <c r="D934" s="176">
        <v>61.165080000000003</v>
      </c>
      <c r="E934" s="176">
        <v>12.83352</v>
      </c>
    </row>
    <row r="935" spans="2:5" x14ac:dyDescent="0.25">
      <c r="B935" s="176" t="s">
        <v>6363</v>
      </c>
      <c r="C935" s="176" t="s">
        <v>12320</v>
      </c>
      <c r="D935" s="176">
        <v>55.921700000000001</v>
      </c>
      <c r="E935" s="176">
        <v>14.0855</v>
      </c>
    </row>
    <row r="936" spans="2:5" x14ac:dyDescent="0.25">
      <c r="B936" s="176" t="s">
        <v>6364</v>
      </c>
      <c r="C936" s="176" t="s">
        <v>12321</v>
      </c>
      <c r="D936" s="176">
        <v>56.685501000000002</v>
      </c>
      <c r="E936" s="176">
        <v>16.287600000000001</v>
      </c>
    </row>
    <row r="937" spans="2:5" x14ac:dyDescent="0.25">
      <c r="B937" s="176" t="s">
        <v>6365</v>
      </c>
      <c r="C937" s="176" t="s">
        <v>12322</v>
      </c>
      <c r="D937" s="176">
        <v>55.535564000000001</v>
      </c>
      <c r="E937" s="176">
        <v>13.376327</v>
      </c>
    </row>
    <row r="938" spans="2:5" x14ac:dyDescent="0.25">
      <c r="B938" s="176" t="s">
        <v>6366</v>
      </c>
      <c r="C938" s="176" t="s">
        <v>12323</v>
      </c>
      <c r="D938" s="176">
        <v>56.69110107421875</v>
      </c>
      <c r="E938" s="176">
        <v>12.820199966430664</v>
      </c>
    </row>
    <row r="939" spans="2:5" x14ac:dyDescent="0.25">
      <c r="B939" s="176" t="s">
        <v>6367</v>
      </c>
      <c r="C939" s="176" t="s">
        <v>12324</v>
      </c>
      <c r="D939" s="176">
        <v>56.929100036621094</v>
      </c>
      <c r="E939" s="176">
        <v>14.727999687194824</v>
      </c>
    </row>
    <row r="940" spans="2:5" x14ac:dyDescent="0.25">
      <c r="B940" s="176" t="s">
        <v>6368</v>
      </c>
      <c r="C940" s="176" t="s">
        <v>12325</v>
      </c>
      <c r="D940" s="176">
        <v>62.047798</v>
      </c>
      <c r="E940" s="176">
        <v>14.4229</v>
      </c>
    </row>
    <row r="941" spans="2:5" x14ac:dyDescent="0.25">
      <c r="B941" s="176" t="s">
        <v>6369</v>
      </c>
      <c r="C941" s="176" t="s">
        <v>12326</v>
      </c>
      <c r="D941" s="176">
        <v>67.132400512695313</v>
      </c>
      <c r="E941" s="176">
        <v>20.814599990844727</v>
      </c>
    </row>
    <row r="942" spans="2:5" x14ac:dyDescent="0.25">
      <c r="B942" s="176" t="s">
        <v>6370</v>
      </c>
      <c r="C942" s="176" t="s">
        <v>12327</v>
      </c>
      <c r="D942" s="176">
        <v>63.048599000000003</v>
      </c>
      <c r="E942" s="176">
        <v>17.768899999999999</v>
      </c>
    </row>
    <row r="943" spans="2:5" x14ac:dyDescent="0.25">
      <c r="B943" s="176" t="s">
        <v>6371</v>
      </c>
      <c r="C943" s="176" t="s">
        <v>12328</v>
      </c>
      <c r="D943" s="176">
        <v>64.548302000000007</v>
      </c>
      <c r="E943" s="176">
        <v>18.716200000000001</v>
      </c>
    </row>
    <row r="944" spans="2:5" x14ac:dyDescent="0.25">
      <c r="B944" s="176" t="s">
        <v>6372</v>
      </c>
      <c r="C944" s="176" t="s">
        <v>12329</v>
      </c>
      <c r="D944" s="176">
        <v>62.528099060058594</v>
      </c>
      <c r="E944" s="176">
        <v>17.443899154663086</v>
      </c>
    </row>
    <row r="945" spans="2:5" x14ac:dyDescent="0.25">
      <c r="B945" s="176" t="s">
        <v>6373</v>
      </c>
      <c r="C945" s="176" t="s">
        <v>12330</v>
      </c>
      <c r="D945" s="176">
        <v>63.408298492431641</v>
      </c>
      <c r="E945" s="176">
        <v>18.989999771118164</v>
      </c>
    </row>
    <row r="946" spans="2:5" x14ac:dyDescent="0.25">
      <c r="B946" s="176" t="s">
        <v>6374</v>
      </c>
      <c r="C946" s="176" t="s">
        <v>12331</v>
      </c>
      <c r="D946" s="176">
        <v>67.821999000000005</v>
      </c>
      <c r="E946" s="176">
        <v>20.3368</v>
      </c>
    </row>
    <row r="947" spans="2:5" x14ac:dyDescent="0.25">
      <c r="B947" s="176" t="s">
        <v>6375</v>
      </c>
      <c r="C947" s="176" t="s">
        <v>12332</v>
      </c>
      <c r="D947" s="176">
        <v>64.624801635742188</v>
      </c>
      <c r="E947" s="176">
        <v>21.076900482177734</v>
      </c>
    </row>
    <row r="948" spans="2:5" x14ac:dyDescent="0.25">
      <c r="B948" s="176" t="s">
        <v>6376</v>
      </c>
      <c r="C948" s="176" t="s">
        <v>12333</v>
      </c>
      <c r="D948" s="176">
        <v>63.791801</v>
      </c>
      <c r="E948" s="176">
        <v>20.282800999999999</v>
      </c>
    </row>
    <row r="949" spans="2:5" x14ac:dyDescent="0.25">
      <c r="B949" s="176" t="s">
        <v>6377</v>
      </c>
      <c r="C949" s="176" t="s">
        <v>12334</v>
      </c>
      <c r="D949" s="176">
        <v>64.579102000000006</v>
      </c>
      <c r="E949" s="176">
        <v>16.833599</v>
      </c>
    </row>
    <row r="950" spans="2:5" x14ac:dyDescent="0.25">
      <c r="B950" s="176" t="s">
        <v>6378</v>
      </c>
      <c r="C950" s="176" t="s">
        <v>12335</v>
      </c>
      <c r="D950" s="176">
        <v>65.590301513671875</v>
      </c>
      <c r="E950" s="176">
        <v>19.281900405883789</v>
      </c>
    </row>
    <row r="951" spans="2:5" x14ac:dyDescent="0.25">
      <c r="B951" s="176" t="s">
        <v>6379</v>
      </c>
      <c r="C951" s="176" t="s">
        <v>12336</v>
      </c>
      <c r="D951" s="176">
        <v>61.261501000000003</v>
      </c>
      <c r="E951" s="176">
        <v>17.0991</v>
      </c>
    </row>
    <row r="952" spans="2:5" x14ac:dyDescent="0.25">
      <c r="B952" s="176" t="s">
        <v>6380</v>
      </c>
      <c r="C952" s="176" t="s">
        <v>12337</v>
      </c>
      <c r="D952" s="176">
        <v>63.193545999999998</v>
      </c>
      <c r="E952" s="176">
        <v>14.504168</v>
      </c>
    </row>
    <row r="953" spans="2:5" x14ac:dyDescent="0.25">
      <c r="B953" s="176" t="s">
        <v>6381</v>
      </c>
      <c r="C953" s="176" t="s">
        <v>12338</v>
      </c>
      <c r="D953" s="176">
        <v>59.223701477050781</v>
      </c>
      <c r="E953" s="176">
        <v>15.038000106811523</v>
      </c>
    </row>
    <row r="954" spans="2:5" x14ac:dyDescent="0.25">
      <c r="B954" s="176" t="s">
        <v>6382</v>
      </c>
      <c r="C954" s="176" t="s">
        <v>12339</v>
      </c>
      <c r="D954" s="176">
        <v>60.020099999999999</v>
      </c>
      <c r="E954" s="176">
        <v>13.578900000000001</v>
      </c>
    </row>
    <row r="955" spans="2:5" x14ac:dyDescent="0.25">
      <c r="B955" s="176" t="s">
        <v>6383</v>
      </c>
      <c r="C955" s="176" t="s">
        <v>12340</v>
      </c>
      <c r="D955" s="176">
        <v>59.444698000000002</v>
      </c>
      <c r="E955" s="176">
        <v>13.337400000000001</v>
      </c>
    </row>
    <row r="956" spans="2:5" x14ac:dyDescent="0.25">
      <c r="B956" s="176" t="s">
        <v>6384</v>
      </c>
      <c r="C956" s="176" t="s">
        <v>12341</v>
      </c>
      <c r="D956" s="176">
        <v>59.589401000000002</v>
      </c>
      <c r="E956" s="176">
        <v>16.633600000000001</v>
      </c>
    </row>
    <row r="957" spans="2:5" x14ac:dyDescent="0.25">
      <c r="B957" s="176" t="s">
        <v>6385</v>
      </c>
      <c r="C957" s="176" t="s">
        <v>12342</v>
      </c>
      <c r="D957" s="176">
        <v>65.543800000000005</v>
      </c>
      <c r="E957" s="176">
        <v>22.122</v>
      </c>
    </row>
    <row r="958" spans="2:5" x14ac:dyDescent="0.25">
      <c r="B958" s="176" t="s">
        <v>6386</v>
      </c>
      <c r="C958" s="176" t="s">
        <v>12343</v>
      </c>
      <c r="D958" s="176">
        <v>59.648490000000002</v>
      </c>
      <c r="E958" s="176">
        <v>17.928829</v>
      </c>
    </row>
    <row r="959" spans="2:5" x14ac:dyDescent="0.25">
      <c r="B959" s="176" t="s">
        <v>6387</v>
      </c>
      <c r="C959" s="176" t="s">
        <v>12344</v>
      </c>
      <c r="D959" s="176">
        <v>59.354401000000003</v>
      </c>
      <c r="E959" s="176">
        <v>17.941700000000001</v>
      </c>
    </row>
    <row r="960" spans="2:5" x14ac:dyDescent="0.25">
      <c r="B960" s="176" t="s">
        <v>6388</v>
      </c>
      <c r="C960" s="176" t="s">
        <v>12345</v>
      </c>
      <c r="D960" s="176">
        <v>60.422001000000002</v>
      </c>
      <c r="E960" s="176">
        <v>15.5152</v>
      </c>
    </row>
    <row r="961" spans="2:5" x14ac:dyDescent="0.25">
      <c r="B961" s="176" t="s">
        <v>6389</v>
      </c>
      <c r="C961" s="176" t="s">
        <v>12346</v>
      </c>
      <c r="D961" s="176">
        <v>60.593299999999999</v>
      </c>
      <c r="E961" s="176">
        <v>16.951401000000001</v>
      </c>
    </row>
    <row r="962" spans="2:5" x14ac:dyDescent="0.25">
      <c r="B962" s="176" t="s">
        <v>6390</v>
      </c>
      <c r="C962" s="176" t="s">
        <v>12347</v>
      </c>
      <c r="D962" s="176">
        <v>58.404909000000004</v>
      </c>
      <c r="E962" s="176">
        <v>15.684499000000001</v>
      </c>
    </row>
    <row r="963" spans="2:5" x14ac:dyDescent="0.25">
      <c r="B963" s="176" t="s">
        <v>6391</v>
      </c>
      <c r="C963" s="176" t="s">
        <v>12348</v>
      </c>
      <c r="D963" s="176">
        <v>58.586299896240234</v>
      </c>
      <c r="E963" s="176">
        <v>16.250600814819336</v>
      </c>
    </row>
    <row r="964" spans="2:5" x14ac:dyDescent="0.25">
      <c r="B964" s="176" t="s">
        <v>6392</v>
      </c>
      <c r="C964" s="176" t="s">
        <v>12349</v>
      </c>
      <c r="D964" s="176">
        <v>60.157600000000002</v>
      </c>
      <c r="E964" s="176">
        <v>12.991300000000001</v>
      </c>
    </row>
    <row r="965" spans="2:5" x14ac:dyDescent="0.25">
      <c r="B965" s="176" t="s">
        <v>6393</v>
      </c>
      <c r="C965" s="176" t="s">
        <v>12350</v>
      </c>
      <c r="D965" s="176">
        <v>59.351101</v>
      </c>
      <c r="E965" s="176">
        <v>16.708400999999999</v>
      </c>
    </row>
    <row r="966" spans="2:5" x14ac:dyDescent="0.25">
      <c r="B966" s="176" t="s">
        <v>6394</v>
      </c>
      <c r="C966" s="176" t="s">
        <v>12351</v>
      </c>
      <c r="D966" s="176">
        <v>57.662799999999997</v>
      </c>
      <c r="E966" s="176">
        <v>18.346201000000001</v>
      </c>
    </row>
    <row r="967" spans="2:5" x14ac:dyDescent="0.25">
      <c r="B967" s="176" t="s">
        <v>6395</v>
      </c>
      <c r="C967" s="176" t="s">
        <v>12352</v>
      </c>
      <c r="D967" s="176">
        <v>56.296100616455078</v>
      </c>
      <c r="E967" s="176">
        <v>12.847100257873535</v>
      </c>
    </row>
    <row r="968" spans="2:5" x14ac:dyDescent="0.25">
      <c r="B968" s="176" t="s">
        <v>6396</v>
      </c>
      <c r="C968" s="176" t="s">
        <v>12353</v>
      </c>
      <c r="D968" s="176">
        <v>56.082802000000001</v>
      </c>
      <c r="E968" s="176">
        <v>13.2125</v>
      </c>
    </row>
    <row r="969" spans="2:5" x14ac:dyDescent="0.25">
      <c r="B969" s="176" t="s">
        <v>6397</v>
      </c>
      <c r="C969" s="176" t="s">
        <v>12354</v>
      </c>
      <c r="D969" s="176">
        <v>64.960898999999998</v>
      </c>
      <c r="E969" s="176">
        <v>17.6966</v>
      </c>
    </row>
    <row r="970" spans="2:5" x14ac:dyDescent="0.25">
      <c r="B970" s="176" t="s">
        <v>6398</v>
      </c>
      <c r="C970" s="176" t="s">
        <v>12355</v>
      </c>
      <c r="D970" s="176">
        <v>67.244568999999998</v>
      </c>
      <c r="E970" s="176">
        <v>23.074894</v>
      </c>
    </row>
    <row r="971" spans="2:5" x14ac:dyDescent="0.25">
      <c r="B971" s="176" t="s">
        <v>6399</v>
      </c>
      <c r="C971" s="176" t="s">
        <v>12356</v>
      </c>
      <c r="D971" s="176">
        <v>65.806099000000003</v>
      </c>
      <c r="E971" s="176">
        <v>15.082800000000001</v>
      </c>
    </row>
    <row r="972" spans="2:5" x14ac:dyDescent="0.25">
      <c r="B972" s="176" t="s">
        <v>6400</v>
      </c>
      <c r="C972" s="176" t="s">
        <v>12357</v>
      </c>
      <c r="D972" s="176">
        <v>49.976506999999998</v>
      </c>
      <c r="E972" s="176">
        <v>6.6984130000000004</v>
      </c>
    </row>
    <row r="973" spans="2:5" x14ac:dyDescent="0.25">
      <c r="B973" s="176" t="s">
        <v>6401</v>
      </c>
      <c r="C973" s="176" t="s">
        <v>12358</v>
      </c>
      <c r="D973" s="176">
        <v>49.436900999999999</v>
      </c>
      <c r="E973" s="176">
        <v>7.6002799999999997</v>
      </c>
    </row>
    <row r="974" spans="2:5" x14ac:dyDescent="0.25">
      <c r="B974" s="176" t="s">
        <v>6402</v>
      </c>
      <c r="C974" s="176" t="s">
        <v>12359</v>
      </c>
      <c r="D974" s="176">
        <v>52.278500000000001</v>
      </c>
      <c r="E974" s="176">
        <v>9.0821699999999996</v>
      </c>
    </row>
    <row r="975" spans="2:5" x14ac:dyDescent="0.25">
      <c r="B975" s="176" t="s">
        <v>6403</v>
      </c>
      <c r="C975" s="176" t="s">
        <v>12360</v>
      </c>
      <c r="D975" s="176">
        <v>52.591202000000003</v>
      </c>
      <c r="E975" s="176">
        <v>10.0221</v>
      </c>
    </row>
    <row r="976" spans="2:5" x14ac:dyDescent="0.25">
      <c r="B976" s="176" t="s">
        <v>6404</v>
      </c>
      <c r="C976" s="176" t="s">
        <v>12361</v>
      </c>
      <c r="D976" s="176">
        <v>51.114600000000003</v>
      </c>
      <c r="E976" s="176">
        <v>9.2859999999999996</v>
      </c>
    </row>
    <row r="977" spans="2:5" x14ac:dyDescent="0.25">
      <c r="B977" s="176" t="s">
        <v>6405</v>
      </c>
      <c r="C977" s="176" t="s">
        <v>12362</v>
      </c>
      <c r="D977" s="176">
        <v>48.220298999999997</v>
      </c>
      <c r="E977" s="176">
        <v>9.9100199999999994</v>
      </c>
    </row>
    <row r="978" spans="2:5" x14ac:dyDescent="0.25">
      <c r="B978" s="176" t="s">
        <v>6406</v>
      </c>
      <c r="C978" s="176" t="s">
        <v>12363</v>
      </c>
      <c r="D978" s="176">
        <v>49.391620000000003</v>
      </c>
      <c r="E978" s="176">
        <v>9.956747</v>
      </c>
    </row>
    <row r="979" spans="2:5" x14ac:dyDescent="0.25">
      <c r="B979" s="176" t="s">
        <v>6407</v>
      </c>
      <c r="C979" s="176" t="s">
        <v>12364</v>
      </c>
      <c r="D979" s="176">
        <v>52.919398999999999</v>
      </c>
      <c r="E979" s="176">
        <v>10.185827</v>
      </c>
    </row>
    <row r="980" spans="2:5" x14ac:dyDescent="0.25">
      <c r="B980" s="176" t="s">
        <v>6408</v>
      </c>
      <c r="C980" s="176" t="s">
        <v>12365</v>
      </c>
      <c r="D980" s="176">
        <v>49.698700000000002</v>
      </c>
      <c r="E980" s="176">
        <v>11.940200000000001</v>
      </c>
    </row>
    <row r="981" spans="2:5" x14ac:dyDescent="0.25">
      <c r="B981" s="176" t="s">
        <v>6409</v>
      </c>
      <c r="C981" s="176" t="s">
        <v>12366</v>
      </c>
      <c r="D981" s="176">
        <v>49.216540999999999</v>
      </c>
      <c r="E981" s="176">
        <v>11.836064</v>
      </c>
    </row>
    <row r="982" spans="2:5" x14ac:dyDescent="0.25">
      <c r="B982" s="176" t="s">
        <v>6410</v>
      </c>
      <c r="C982" s="176" t="s">
        <v>11170</v>
      </c>
      <c r="D982" s="176">
        <v>53.767688999999997</v>
      </c>
      <c r="E982" s="176">
        <v>8.6592009999999995</v>
      </c>
    </row>
    <row r="983" spans="2:5" x14ac:dyDescent="0.25">
      <c r="B983" s="176" t="s">
        <v>6411</v>
      </c>
      <c r="C983" s="176" t="s">
        <v>12367</v>
      </c>
      <c r="D983" s="176">
        <v>52.585555999999997</v>
      </c>
      <c r="E983" s="176">
        <v>8.3422219999999996</v>
      </c>
    </row>
    <row r="984" spans="2:5" x14ac:dyDescent="0.25">
      <c r="B984" s="176" t="s">
        <v>6412</v>
      </c>
      <c r="C984" s="176" t="s">
        <v>12368</v>
      </c>
      <c r="D984" s="176">
        <v>50.960799999999999</v>
      </c>
      <c r="E984" s="176">
        <v>6.0424199999999999</v>
      </c>
    </row>
    <row r="985" spans="2:5" x14ac:dyDescent="0.25">
      <c r="B985" s="176" t="s">
        <v>6413</v>
      </c>
      <c r="C985" s="176" t="s">
        <v>12369</v>
      </c>
      <c r="D985" s="176">
        <v>54.312199</v>
      </c>
      <c r="E985" s="176">
        <v>9.5381699999999991</v>
      </c>
    </row>
    <row r="986" spans="2:5" x14ac:dyDescent="0.25">
      <c r="B986" s="176" t="s">
        <v>6414</v>
      </c>
      <c r="C986" s="176" t="s">
        <v>12370</v>
      </c>
      <c r="D986" s="176">
        <v>53.918201000000003</v>
      </c>
      <c r="E986" s="176">
        <v>12.2783</v>
      </c>
    </row>
    <row r="987" spans="2:5" x14ac:dyDescent="0.25">
      <c r="B987" s="176" t="s">
        <v>6415</v>
      </c>
      <c r="C987" s="176" t="s">
        <v>12371</v>
      </c>
      <c r="D987" s="176">
        <v>50.831200000000003</v>
      </c>
      <c r="E987" s="176">
        <v>6.6581700000000001</v>
      </c>
    </row>
    <row r="988" spans="2:5" x14ac:dyDescent="0.25">
      <c r="B988" s="176" t="s">
        <v>6416</v>
      </c>
      <c r="C988" s="176" t="s">
        <v>12372</v>
      </c>
      <c r="D988" s="176">
        <v>54.459301000000004</v>
      </c>
      <c r="E988" s="176">
        <v>9.51633</v>
      </c>
    </row>
    <row r="989" spans="2:5" x14ac:dyDescent="0.25">
      <c r="B989" s="176" t="s">
        <v>6417</v>
      </c>
      <c r="C989" s="176" t="s">
        <v>12373</v>
      </c>
      <c r="D989" s="176">
        <v>53.547798</v>
      </c>
      <c r="E989" s="176">
        <v>7.6673299999999998</v>
      </c>
    </row>
    <row r="990" spans="2:5" x14ac:dyDescent="0.25">
      <c r="B990" s="176" t="s">
        <v>6418</v>
      </c>
      <c r="C990" s="176" t="s">
        <v>12374</v>
      </c>
      <c r="D990" s="176">
        <v>52.457298000000002</v>
      </c>
      <c r="E990" s="176">
        <v>9.4271700000000003</v>
      </c>
    </row>
    <row r="991" spans="2:5" x14ac:dyDescent="0.25">
      <c r="B991" s="176" t="s">
        <v>6419</v>
      </c>
      <c r="C991" s="176" t="s">
        <v>12375</v>
      </c>
      <c r="D991" s="176">
        <v>50.049800872802734</v>
      </c>
      <c r="E991" s="176">
        <v>8.3254003524780273</v>
      </c>
    </row>
    <row r="992" spans="2:5" x14ac:dyDescent="0.25">
      <c r="B992" s="176" t="s">
        <v>6420</v>
      </c>
      <c r="C992" s="176" t="s">
        <v>12376</v>
      </c>
      <c r="D992" s="176">
        <v>50.173800999999997</v>
      </c>
      <c r="E992" s="176">
        <v>7.0633299999999997</v>
      </c>
    </row>
    <row r="993" spans="2:5" x14ac:dyDescent="0.25">
      <c r="B993" s="176" t="s">
        <v>6421</v>
      </c>
      <c r="C993" s="176" t="s">
        <v>12377</v>
      </c>
      <c r="D993" s="176">
        <v>51.767798999999997</v>
      </c>
      <c r="E993" s="176">
        <v>13.1677</v>
      </c>
    </row>
    <row r="994" spans="2:5" x14ac:dyDescent="0.25">
      <c r="B994" s="176" t="s">
        <v>6422</v>
      </c>
      <c r="C994" s="176" t="s">
        <v>12378</v>
      </c>
      <c r="D994" s="176">
        <v>48.7156982421875</v>
      </c>
      <c r="E994" s="176">
        <v>11.534000396728516</v>
      </c>
    </row>
    <row r="995" spans="2:5" x14ac:dyDescent="0.25">
      <c r="B995" s="176" t="s">
        <v>6423</v>
      </c>
      <c r="C995" s="176" t="s">
        <v>12379</v>
      </c>
      <c r="D995" s="176">
        <v>48.185504000000002</v>
      </c>
      <c r="E995" s="176">
        <v>10.8612</v>
      </c>
    </row>
    <row r="996" spans="2:5" x14ac:dyDescent="0.25">
      <c r="B996" s="176" t="s">
        <v>6424</v>
      </c>
      <c r="C996" s="176" t="s">
        <v>12380</v>
      </c>
      <c r="D996" s="176">
        <v>48.710999000000001</v>
      </c>
      <c r="E996" s="176">
        <v>11.211499999999999</v>
      </c>
    </row>
    <row r="997" spans="2:5" x14ac:dyDescent="0.25">
      <c r="B997" s="176" t="s">
        <v>6425</v>
      </c>
      <c r="C997" s="176" t="s">
        <v>12381</v>
      </c>
      <c r="D997" s="176">
        <v>56.9422</v>
      </c>
      <c r="E997" s="176">
        <v>23.2239</v>
      </c>
    </row>
    <row r="998" spans="2:5" x14ac:dyDescent="0.25">
      <c r="B998" s="176" t="s">
        <v>6426</v>
      </c>
      <c r="C998" s="176" t="s">
        <v>12382</v>
      </c>
      <c r="D998" s="176">
        <v>56.534697999999999</v>
      </c>
      <c r="E998" s="176">
        <v>25.892499999999998</v>
      </c>
    </row>
    <row r="999" spans="2:5" x14ac:dyDescent="0.25">
      <c r="B999" s="176" t="s">
        <v>6427</v>
      </c>
      <c r="C999" s="176" t="s">
        <v>12383</v>
      </c>
      <c r="D999" s="176">
        <v>56.517502</v>
      </c>
      <c r="E999" s="176">
        <v>21.096900999999999</v>
      </c>
    </row>
    <row r="1000" spans="2:5" x14ac:dyDescent="0.25">
      <c r="B1000" s="176" t="s">
        <v>6428</v>
      </c>
      <c r="C1000" s="176" t="s">
        <v>12384</v>
      </c>
      <c r="D1000" s="176">
        <v>56.920752</v>
      </c>
      <c r="E1000" s="176">
        <v>23.970711000000001</v>
      </c>
    </row>
    <row r="1001" spans="2:5" x14ac:dyDescent="0.25">
      <c r="B1001" s="176" t="s">
        <v>6429</v>
      </c>
      <c r="C1001" s="176" t="s">
        <v>12385</v>
      </c>
      <c r="D1001" s="176">
        <v>54.963965000000002</v>
      </c>
      <c r="E1001" s="176">
        <v>24.085819999999998</v>
      </c>
    </row>
    <row r="1002" spans="2:5" x14ac:dyDescent="0.25">
      <c r="B1002" s="176" t="s">
        <v>6430</v>
      </c>
      <c r="C1002" s="176" t="s">
        <v>12386</v>
      </c>
      <c r="D1002" s="176">
        <v>55.311698913574219</v>
      </c>
      <c r="E1002" s="176">
        <v>23.956399917602539</v>
      </c>
    </row>
    <row r="1003" spans="2:5" x14ac:dyDescent="0.25">
      <c r="B1003" s="176" t="s">
        <v>6431</v>
      </c>
      <c r="C1003" s="176" t="s">
        <v>12387</v>
      </c>
      <c r="D1003" s="176">
        <v>55.973202000000001</v>
      </c>
      <c r="E1003" s="176">
        <v>21.093900999999999</v>
      </c>
    </row>
    <row r="1004" spans="2:5" x14ac:dyDescent="0.25">
      <c r="B1004" s="176" t="s">
        <v>6432</v>
      </c>
      <c r="C1004" s="176" t="s">
        <v>12388</v>
      </c>
      <c r="D1004" s="176">
        <v>55.729400634765625</v>
      </c>
      <c r="E1004" s="176">
        <v>24.460800170898438</v>
      </c>
    </row>
    <row r="1005" spans="2:5" x14ac:dyDescent="0.25">
      <c r="B1005" s="176" t="s">
        <v>6433</v>
      </c>
      <c r="C1005" s="176" t="s">
        <v>12389</v>
      </c>
      <c r="D1005" s="176">
        <v>55.893901824951172</v>
      </c>
      <c r="E1005" s="176">
        <v>23.395000457763672</v>
      </c>
    </row>
    <row r="1006" spans="2:5" x14ac:dyDescent="0.25">
      <c r="B1006" s="176" t="s">
        <v>6434</v>
      </c>
      <c r="C1006" s="176" t="s">
        <v>12390</v>
      </c>
      <c r="D1006" s="176">
        <v>56.070599000000001</v>
      </c>
      <c r="E1006" s="176">
        <v>23.5581</v>
      </c>
    </row>
    <row r="1007" spans="2:5" x14ac:dyDescent="0.25">
      <c r="B1007" s="176" t="s">
        <v>6435</v>
      </c>
      <c r="C1007" s="176" t="s">
        <v>12391</v>
      </c>
      <c r="D1007" s="176">
        <v>54.634101999999999</v>
      </c>
      <c r="E1007" s="176">
        <v>25.285800999999999</v>
      </c>
    </row>
    <row r="1008" spans="2:5" x14ac:dyDescent="0.25">
      <c r="B1008" s="176" t="s">
        <v>6436</v>
      </c>
      <c r="C1008" s="176" t="s">
        <v>12392</v>
      </c>
      <c r="D1008" s="176">
        <v>-28.575001</v>
      </c>
      <c r="E1008" s="176">
        <v>16.533300000000001</v>
      </c>
    </row>
    <row r="1009" spans="2:5" x14ac:dyDescent="0.25">
      <c r="B1009" s="176" t="s">
        <v>6437</v>
      </c>
      <c r="C1009" s="176" t="s">
        <v>12393</v>
      </c>
      <c r="D1009" s="176">
        <v>-29.281798999999999</v>
      </c>
      <c r="E1009" s="176">
        <v>18.8139</v>
      </c>
    </row>
    <row r="1010" spans="2:5" x14ac:dyDescent="0.25">
      <c r="B1010" s="176" t="s">
        <v>6438</v>
      </c>
      <c r="C1010" s="176" t="s">
        <v>12394</v>
      </c>
      <c r="D1010" s="176">
        <v>-32.897098999999997</v>
      </c>
      <c r="E1010" s="176">
        <v>27.2791</v>
      </c>
    </row>
    <row r="1011" spans="2:5" x14ac:dyDescent="0.25">
      <c r="B1011" s="176" t="s">
        <v>6439</v>
      </c>
      <c r="C1011" s="176" t="s">
        <v>12395</v>
      </c>
      <c r="D1011" s="176">
        <v>-29.092699</v>
      </c>
      <c r="E1011" s="176">
        <v>26.302401</v>
      </c>
    </row>
    <row r="1012" spans="2:5" x14ac:dyDescent="0.25">
      <c r="B1012" s="176" t="s">
        <v>6440</v>
      </c>
      <c r="C1012" s="176" t="s">
        <v>12396</v>
      </c>
      <c r="D1012" s="176">
        <v>-25.717147000000001</v>
      </c>
      <c r="E1012" s="176">
        <v>30.974974</v>
      </c>
    </row>
    <row r="1013" spans="2:5" x14ac:dyDescent="0.25">
      <c r="B1013" s="176" t="s">
        <v>6441</v>
      </c>
      <c r="C1013" s="176" t="s">
        <v>12397</v>
      </c>
      <c r="D1013" s="176">
        <v>-33.974029999999999</v>
      </c>
      <c r="E1013" s="176">
        <v>18.604333</v>
      </c>
    </row>
    <row r="1014" spans="2:5" x14ac:dyDescent="0.25">
      <c r="B1014" s="176" t="s">
        <v>6442</v>
      </c>
      <c r="C1014" s="176" t="s">
        <v>12398</v>
      </c>
      <c r="D1014" s="176">
        <v>-33.035598999999998</v>
      </c>
      <c r="E1014" s="176">
        <v>27.825899</v>
      </c>
    </row>
    <row r="1015" spans="2:5" x14ac:dyDescent="0.25">
      <c r="B1015" s="176" t="s">
        <v>6443</v>
      </c>
      <c r="C1015" s="176" t="s">
        <v>12399</v>
      </c>
      <c r="D1015" s="176">
        <v>-26.4956</v>
      </c>
      <c r="E1015" s="176">
        <v>29.979799</v>
      </c>
    </row>
    <row r="1016" spans="2:5" x14ac:dyDescent="0.25">
      <c r="B1016" s="176" t="s">
        <v>6444</v>
      </c>
      <c r="C1016" s="176" t="s">
        <v>12400</v>
      </c>
      <c r="D1016" s="176">
        <v>-28.823099136352539</v>
      </c>
      <c r="E1016" s="176">
        <v>27.908899307250977</v>
      </c>
    </row>
    <row r="1017" spans="2:5" x14ac:dyDescent="0.25">
      <c r="B1017" s="176" t="s">
        <v>6445</v>
      </c>
      <c r="C1017" s="176" t="s">
        <v>12401</v>
      </c>
      <c r="D1017" s="176">
        <v>-25.986299514799995</v>
      </c>
      <c r="E1017" s="176">
        <v>28.140100479099999</v>
      </c>
    </row>
    <row r="1018" spans="2:5" x14ac:dyDescent="0.25">
      <c r="B1018" s="176" t="s">
        <v>6446</v>
      </c>
      <c r="C1018" s="176" t="s">
        <v>12402</v>
      </c>
      <c r="D1018" s="176">
        <v>-34.005600000000001</v>
      </c>
      <c r="E1018" s="176">
        <v>22.378902</v>
      </c>
    </row>
    <row r="1019" spans="2:5" x14ac:dyDescent="0.25">
      <c r="B1019" s="176" t="s">
        <v>6447</v>
      </c>
      <c r="C1019" s="176" t="s">
        <v>12403</v>
      </c>
      <c r="D1019" s="176">
        <v>-26.2425</v>
      </c>
      <c r="E1019" s="176">
        <v>28.151198999999998</v>
      </c>
    </row>
    <row r="1020" spans="2:5" x14ac:dyDescent="0.25">
      <c r="B1020" s="176" t="s">
        <v>6448</v>
      </c>
      <c r="C1020" s="176" t="s">
        <v>1828</v>
      </c>
      <c r="D1020" s="176">
        <v>-28.235099999999999</v>
      </c>
      <c r="E1020" s="176">
        <v>29.106199</v>
      </c>
    </row>
    <row r="1021" spans="2:5" x14ac:dyDescent="0.25">
      <c r="B1021" s="176" t="s">
        <v>6449</v>
      </c>
      <c r="C1021" s="176" t="s">
        <v>11171</v>
      </c>
      <c r="D1021" s="176">
        <v>-24.361864000000001</v>
      </c>
      <c r="E1021" s="176">
        <v>31.052921000000001</v>
      </c>
    </row>
    <row r="1022" spans="2:5" x14ac:dyDescent="0.25">
      <c r="B1022" s="176" t="s">
        <v>6450</v>
      </c>
      <c r="C1022" s="176" t="s">
        <v>12404</v>
      </c>
      <c r="D1022" s="176">
        <v>-26.871099000000001</v>
      </c>
      <c r="E1022" s="176">
        <v>26.718</v>
      </c>
    </row>
    <row r="1023" spans="2:5" x14ac:dyDescent="0.25">
      <c r="B1023" s="176" t="s">
        <v>6451</v>
      </c>
      <c r="C1023" s="176" t="s">
        <v>12405</v>
      </c>
      <c r="D1023" s="176">
        <v>-28.805401</v>
      </c>
      <c r="E1023" s="176">
        <v>24.764872</v>
      </c>
    </row>
    <row r="1024" spans="2:5" x14ac:dyDescent="0.25">
      <c r="B1024" s="176" t="s">
        <v>6452</v>
      </c>
      <c r="C1024" s="176" t="s">
        <v>12406</v>
      </c>
      <c r="D1024" s="176">
        <v>-25.383327000000001</v>
      </c>
      <c r="E1024" s="176">
        <v>31.105325000000001</v>
      </c>
    </row>
    <row r="1025" spans="2:5" x14ac:dyDescent="0.25">
      <c r="B1025" s="176" t="s">
        <v>6453</v>
      </c>
      <c r="C1025" s="176" t="s">
        <v>12407</v>
      </c>
      <c r="D1025" s="176">
        <v>-27.456596000000001</v>
      </c>
      <c r="E1025" s="176">
        <v>23.411946</v>
      </c>
    </row>
    <row r="1026" spans="2:5" x14ac:dyDescent="0.25">
      <c r="B1026" s="176" t="s">
        <v>6454</v>
      </c>
      <c r="C1026" s="176" t="s">
        <v>12408</v>
      </c>
      <c r="D1026" s="176">
        <v>-29.688400268599999</v>
      </c>
      <c r="E1026" s="176">
        <v>17.093999862700002</v>
      </c>
    </row>
    <row r="1027" spans="2:5" x14ac:dyDescent="0.25">
      <c r="B1027" s="176" t="s">
        <v>6455</v>
      </c>
      <c r="C1027" s="176" t="s">
        <v>12409</v>
      </c>
      <c r="D1027" s="176">
        <v>-25.938963999999999</v>
      </c>
      <c r="E1027" s="176">
        <v>27.926642000000001</v>
      </c>
    </row>
    <row r="1028" spans="2:5" x14ac:dyDescent="0.25">
      <c r="B1028" s="176" t="s">
        <v>6456</v>
      </c>
      <c r="C1028" s="176" t="s">
        <v>12410</v>
      </c>
      <c r="D1028" s="176">
        <v>-28.360099792480469</v>
      </c>
      <c r="E1028" s="176">
        <v>23.43910026550293</v>
      </c>
    </row>
    <row r="1029" spans="2:5" x14ac:dyDescent="0.25">
      <c r="B1029" s="176" t="s">
        <v>6457</v>
      </c>
      <c r="C1029" s="176" t="s">
        <v>12411</v>
      </c>
      <c r="D1029" s="176">
        <v>-29.6144444444</v>
      </c>
      <c r="E1029" s="176">
        <v>31.1197222222</v>
      </c>
    </row>
    <row r="1030" spans="2:5" x14ac:dyDescent="0.25">
      <c r="B1030" s="176" t="s">
        <v>6458</v>
      </c>
      <c r="C1030" s="176" t="s">
        <v>12412</v>
      </c>
      <c r="D1030" s="176">
        <v>-32.968898773199996</v>
      </c>
      <c r="E1030" s="176">
        <v>18.1602993011</v>
      </c>
    </row>
    <row r="1031" spans="2:5" x14ac:dyDescent="0.25">
      <c r="B1031" s="176" t="s">
        <v>6459</v>
      </c>
      <c r="C1031" s="176" t="s">
        <v>12413</v>
      </c>
      <c r="D1031" s="176">
        <v>-28.581699371300001</v>
      </c>
      <c r="E1031" s="176">
        <v>29.749700546299998</v>
      </c>
    </row>
    <row r="1032" spans="2:5" x14ac:dyDescent="0.25">
      <c r="B1032" s="176" t="s">
        <v>6460</v>
      </c>
      <c r="C1032" s="176" t="s">
        <v>12414</v>
      </c>
      <c r="D1032" s="176">
        <v>-24.816866000000001</v>
      </c>
      <c r="E1032" s="176">
        <v>31.544084999999999</v>
      </c>
    </row>
    <row r="1033" spans="2:5" x14ac:dyDescent="0.25">
      <c r="B1033" s="176" t="s">
        <v>6461</v>
      </c>
      <c r="C1033" s="176" t="s">
        <v>12415</v>
      </c>
      <c r="D1033" s="176">
        <v>-30.857400894200001</v>
      </c>
      <c r="E1033" s="176">
        <v>30.343000411999999</v>
      </c>
    </row>
    <row r="1034" spans="2:5" x14ac:dyDescent="0.25">
      <c r="B1034" s="176" t="s">
        <v>6462</v>
      </c>
      <c r="C1034" s="176" t="s">
        <v>12416</v>
      </c>
      <c r="D1034" s="176">
        <v>-25.798400878900004</v>
      </c>
      <c r="E1034" s="176">
        <v>25.548000335699996</v>
      </c>
    </row>
    <row r="1035" spans="2:5" x14ac:dyDescent="0.25">
      <c r="B1035" s="176" t="s">
        <v>6463</v>
      </c>
      <c r="C1035" s="176" t="s">
        <v>12417</v>
      </c>
      <c r="D1035" s="176">
        <v>-25.704500198400002</v>
      </c>
      <c r="E1035" s="176">
        <v>26.909000396700002</v>
      </c>
    </row>
    <row r="1036" spans="2:5" x14ac:dyDescent="0.25">
      <c r="B1036" s="176" t="s">
        <v>6464</v>
      </c>
      <c r="C1036" s="176" t="s">
        <v>12418</v>
      </c>
      <c r="D1036" s="176">
        <v>-27.626100999999998</v>
      </c>
      <c r="E1036" s="176">
        <v>32.0443</v>
      </c>
    </row>
    <row r="1037" spans="2:5" x14ac:dyDescent="0.25">
      <c r="B1037" s="176" t="s">
        <v>6465</v>
      </c>
      <c r="C1037" s="176" t="s">
        <v>12189</v>
      </c>
      <c r="D1037" s="176">
        <v>-27.770599365199999</v>
      </c>
      <c r="E1037" s="176">
        <v>29.976900100699996</v>
      </c>
    </row>
    <row r="1038" spans="2:5" x14ac:dyDescent="0.25">
      <c r="B1038" s="176" t="s">
        <v>6466</v>
      </c>
      <c r="C1038" s="176" t="s">
        <v>12419</v>
      </c>
      <c r="D1038" s="176">
        <v>-33.606998443599998</v>
      </c>
      <c r="E1038" s="176">
        <v>22.188999175999999</v>
      </c>
    </row>
    <row r="1039" spans="2:5" x14ac:dyDescent="0.25">
      <c r="B1039" s="176" t="s">
        <v>6467</v>
      </c>
      <c r="C1039" s="176" t="s">
        <v>12420</v>
      </c>
      <c r="D1039" s="176">
        <v>-26.140080999999999</v>
      </c>
      <c r="E1039" s="176">
        <v>28.246801000000001</v>
      </c>
    </row>
    <row r="1040" spans="2:5" x14ac:dyDescent="0.25">
      <c r="B1040" s="176" t="s">
        <v>6468</v>
      </c>
      <c r="C1040" s="176" t="s">
        <v>12421</v>
      </c>
      <c r="D1040" s="176">
        <v>-33.989714999999997</v>
      </c>
      <c r="E1040" s="176">
        <v>25.617353000000001</v>
      </c>
    </row>
    <row r="1041" spans="2:5" x14ac:dyDescent="0.25">
      <c r="B1041" s="176" t="s">
        <v>6469</v>
      </c>
      <c r="C1041" s="176" t="s">
        <v>12422</v>
      </c>
      <c r="D1041" s="176">
        <v>-34.088160000000002</v>
      </c>
      <c r="E1041" s="176">
        <v>23.328723</v>
      </c>
    </row>
    <row r="1042" spans="2:5" x14ac:dyDescent="0.25">
      <c r="B1042" s="176" t="s">
        <v>6470</v>
      </c>
      <c r="C1042" s="176" t="s">
        <v>12423</v>
      </c>
      <c r="D1042" s="176">
        <v>-23.937200546299998</v>
      </c>
      <c r="E1042" s="176">
        <v>31.155399322499999</v>
      </c>
    </row>
    <row r="1043" spans="2:5" x14ac:dyDescent="0.25">
      <c r="B1043" s="176" t="s">
        <v>6471</v>
      </c>
      <c r="C1043" s="176" t="s">
        <v>12424</v>
      </c>
      <c r="D1043" s="176">
        <v>-23.926100000000002</v>
      </c>
      <c r="E1043" s="176">
        <v>29.484400000000001</v>
      </c>
    </row>
    <row r="1044" spans="2:5" x14ac:dyDescent="0.25">
      <c r="B1044" s="176" t="s">
        <v>6472</v>
      </c>
      <c r="C1044" s="176" t="s">
        <v>12425</v>
      </c>
      <c r="D1044" s="176">
        <v>-31.606120000000001</v>
      </c>
      <c r="E1044" s="176">
        <v>29.521750000000001</v>
      </c>
    </row>
    <row r="1045" spans="2:5" x14ac:dyDescent="0.25">
      <c r="B1045" s="176" t="s">
        <v>6473</v>
      </c>
      <c r="C1045" s="176" t="s">
        <v>12426</v>
      </c>
      <c r="D1045" s="176">
        <v>-29.649000167799997</v>
      </c>
      <c r="E1045" s="176">
        <v>30.398700714099999</v>
      </c>
    </row>
    <row r="1046" spans="2:5" x14ac:dyDescent="0.25">
      <c r="B1046" s="176" t="s">
        <v>6474</v>
      </c>
      <c r="C1046" s="176" t="s">
        <v>12427</v>
      </c>
      <c r="D1046" s="176">
        <v>-25.333798999999999</v>
      </c>
      <c r="E1046" s="176">
        <v>27.173400999999998</v>
      </c>
    </row>
    <row r="1047" spans="2:5" x14ac:dyDescent="0.25">
      <c r="B1047" s="176" t="s">
        <v>6475</v>
      </c>
      <c r="C1047" s="176" t="s">
        <v>12428</v>
      </c>
      <c r="D1047" s="176">
        <v>-23.845268999999998</v>
      </c>
      <c r="E1047" s="176">
        <v>29.458615000000002</v>
      </c>
    </row>
    <row r="1048" spans="2:5" x14ac:dyDescent="0.25">
      <c r="B1048" s="176" t="s">
        <v>6476</v>
      </c>
      <c r="C1048" s="176" t="s">
        <v>12429</v>
      </c>
      <c r="D1048" s="176">
        <v>-26.670999526999999</v>
      </c>
      <c r="E1048" s="176">
        <v>27.081899642900002</v>
      </c>
    </row>
    <row r="1049" spans="2:5" x14ac:dyDescent="0.25">
      <c r="B1049" s="176" t="s">
        <v>6477</v>
      </c>
      <c r="C1049" s="176" t="s">
        <v>3586</v>
      </c>
      <c r="D1049" s="176">
        <v>-31.920200347900391</v>
      </c>
      <c r="E1049" s="176">
        <v>26.882200241088867</v>
      </c>
    </row>
    <row r="1050" spans="2:5" x14ac:dyDescent="0.25">
      <c r="B1050" s="176" t="s">
        <v>6478</v>
      </c>
      <c r="C1050" s="176" t="s">
        <v>12430</v>
      </c>
      <c r="D1050" s="176">
        <v>-28.740999221800003</v>
      </c>
      <c r="E1050" s="176">
        <v>32.0920982361</v>
      </c>
    </row>
    <row r="1051" spans="2:5" x14ac:dyDescent="0.25">
      <c r="B1051" s="176" t="s">
        <v>6479</v>
      </c>
      <c r="C1051" s="176" t="s">
        <v>12431</v>
      </c>
      <c r="D1051" s="176">
        <v>-25.644300000000001</v>
      </c>
      <c r="E1051" s="176">
        <v>27.271099</v>
      </c>
    </row>
    <row r="1052" spans="2:5" x14ac:dyDescent="0.25">
      <c r="B1052" s="176" t="s">
        <v>6480</v>
      </c>
      <c r="C1052" s="176" t="s">
        <v>12432</v>
      </c>
      <c r="D1052" s="176">
        <v>-33.812199</v>
      </c>
      <c r="E1052" s="176">
        <v>19.902799999999999</v>
      </c>
    </row>
    <row r="1053" spans="2:5" x14ac:dyDescent="0.25">
      <c r="B1053" s="176" t="s">
        <v>6481</v>
      </c>
      <c r="C1053" s="176" t="s">
        <v>12433</v>
      </c>
      <c r="D1053" s="176">
        <v>-29.689300537109375</v>
      </c>
      <c r="E1053" s="176">
        <v>17.939599990844727</v>
      </c>
    </row>
    <row r="1054" spans="2:5" x14ac:dyDescent="0.25">
      <c r="B1054" s="176" t="s">
        <v>6482</v>
      </c>
      <c r="C1054" s="176" t="s">
        <v>12434</v>
      </c>
      <c r="D1054" s="176">
        <v>-26.52409935</v>
      </c>
      <c r="E1054" s="176">
        <v>29.170099258399997</v>
      </c>
    </row>
    <row r="1055" spans="2:5" x14ac:dyDescent="0.25">
      <c r="B1055" s="176" t="s">
        <v>6483</v>
      </c>
      <c r="C1055" s="176" t="s">
        <v>12435</v>
      </c>
      <c r="D1055" s="176">
        <v>-32.964100000000002</v>
      </c>
      <c r="E1055" s="176">
        <v>17.969298999999999</v>
      </c>
    </row>
    <row r="1056" spans="2:5" x14ac:dyDescent="0.25">
      <c r="B1056" s="176" t="s">
        <v>6484</v>
      </c>
      <c r="C1056" s="176" t="s">
        <v>11172</v>
      </c>
      <c r="D1056" s="176">
        <v>-25.809699999999999</v>
      </c>
      <c r="E1056" s="176">
        <v>28.1646</v>
      </c>
    </row>
    <row r="1057" spans="2:5" x14ac:dyDescent="0.25">
      <c r="B1057" s="176" t="s">
        <v>6485</v>
      </c>
      <c r="C1057" s="176" t="s">
        <v>12436</v>
      </c>
      <c r="D1057" s="176">
        <v>-27.648599999999998</v>
      </c>
      <c r="E1057" s="176">
        <v>22.999300000000002</v>
      </c>
    </row>
    <row r="1058" spans="2:5" x14ac:dyDescent="0.25">
      <c r="B1058" s="176" t="s">
        <v>6486</v>
      </c>
      <c r="C1058" s="176" t="s">
        <v>12437</v>
      </c>
      <c r="D1058" s="176">
        <v>-24.960850000000001</v>
      </c>
      <c r="E1058" s="176">
        <v>31.588587</v>
      </c>
    </row>
    <row r="1059" spans="2:5" x14ac:dyDescent="0.25">
      <c r="B1059" s="176" t="s">
        <v>6487</v>
      </c>
      <c r="C1059" s="176" t="s">
        <v>12438</v>
      </c>
      <c r="D1059" s="176">
        <v>-23.824400000000001</v>
      </c>
      <c r="E1059" s="176">
        <v>30.3293</v>
      </c>
    </row>
    <row r="1060" spans="2:5" x14ac:dyDescent="0.25">
      <c r="B1060" s="176" t="s">
        <v>6488</v>
      </c>
      <c r="C1060" s="176" t="s">
        <v>12439</v>
      </c>
      <c r="D1060" s="176">
        <v>-28.320600509599998</v>
      </c>
      <c r="E1060" s="176">
        <v>31.4165000916</v>
      </c>
    </row>
    <row r="1061" spans="2:5" x14ac:dyDescent="0.25">
      <c r="B1061" s="176" t="s">
        <v>6489</v>
      </c>
      <c r="C1061" s="176" t="s">
        <v>12440</v>
      </c>
      <c r="D1061" s="176">
        <v>-28.400245999999999</v>
      </c>
      <c r="E1061" s="176">
        <v>21.263591999999999</v>
      </c>
    </row>
    <row r="1062" spans="2:5" x14ac:dyDescent="0.25">
      <c r="B1062" s="176" t="s">
        <v>6490</v>
      </c>
      <c r="C1062" s="176" t="s">
        <v>12441</v>
      </c>
      <c r="D1062" s="176">
        <v>-31.546363184900002</v>
      </c>
      <c r="E1062" s="176">
        <v>28.6733551025</v>
      </c>
    </row>
    <row r="1063" spans="2:5" x14ac:dyDescent="0.25">
      <c r="B1063" s="176" t="s">
        <v>6491</v>
      </c>
      <c r="C1063" s="176" t="s">
        <v>12442</v>
      </c>
      <c r="D1063" s="176">
        <v>-26.982400999999999</v>
      </c>
      <c r="E1063" s="176">
        <v>24.7288</v>
      </c>
    </row>
    <row r="1064" spans="2:5" x14ac:dyDescent="0.25">
      <c r="B1064" s="176" t="s">
        <v>6492</v>
      </c>
      <c r="C1064" s="176" t="s">
        <v>12443</v>
      </c>
      <c r="D1064" s="176">
        <v>-29.770599000000001</v>
      </c>
      <c r="E1064" s="176">
        <v>31.058399000000001</v>
      </c>
    </row>
    <row r="1065" spans="2:5" x14ac:dyDescent="0.25">
      <c r="B1065" s="176" t="s">
        <v>6493</v>
      </c>
      <c r="C1065" s="176" t="s">
        <v>12444</v>
      </c>
      <c r="D1065" s="176">
        <v>-31.641000747680664</v>
      </c>
      <c r="E1065" s="176">
        <v>18.5447998046875</v>
      </c>
    </row>
    <row r="1066" spans="2:5" x14ac:dyDescent="0.25">
      <c r="B1066" s="176" t="s">
        <v>6494</v>
      </c>
      <c r="C1066" s="176" t="s">
        <v>12445</v>
      </c>
      <c r="D1066" s="176">
        <v>-26.566400999999999</v>
      </c>
      <c r="E1066" s="176">
        <v>27.960799999999999</v>
      </c>
    </row>
    <row r="1067" spans="2:5" x14ac:dyDescent="0.25">
      <c r="B1067" s="176" t="s">
        <v>6495</v>
      </c>
      <c r="C1067" s="176" t="s">
        <v>12446</v>
      </c>
      <c r="D1067" s="176">
        <v>-25.6539</v>
      </c>
      <c r="E1067" s="176">
        <v>28.224198999999999</v>
      </c>
    </row>
    <row r="1068" spans="2:5" x14ac:dyDescent="0.25">
      <c r="B1068" s="176" t="s">
        <v>6496</v>
      </c>
      <c r="C1068" s="176" t="s">
        <v>11173</v>
      </c>
      <c r="D1068" s="176">
        <v>-25.829999923699997</v>
      </c>
      <c r="E1068" s="176">
        <v>28.222499847399998</v>
      </c>
    </row>
    <row r="1069" spans="2:5" x14ac:dyDescent="0.25">
      <c r="B1069" s="176" t="s">
        <v>6497</v>
      </c>
      <c r="C1069" s="176" t="s">
        <v>11174</v>
      </c>
      <c r="D1069" s="176">
        <v>-33.900199999999998</v>
      </c>
      <c r="E1069" s="176">
        <v>18.498301000000001</v>
      </c>
    </row>
    <row r="1070" spans="2:5" x14ac:dyDescent="0.25">
      <c r="B1070" s="176" t="s">
        <v>6498</v>
      </c>
      <c r="C1070" s="176" t="s">
        <v>12447</v>
      </c>
      <c r="D1070" s="176">
        <v>-24.602301000000001</v>
      </c>
      <c r="E1070" s="176">
        <v>24.690999999999999</v>
      </c>
    </row>
    <row r="1071" spans="2:5" x14ac:dyDescent="0.25">
      <c r="B1071" s="176" t="s">
        <v>6499</v>
      </c>
      <c r="C1071" s="176" t="s">
        <v>12448</v>
      </c>
      <c r="D1071" s="176">
        <v>-17.831652999999999</v>
      </c>
      <c r="E1071" s="176">
        <v>25.166194999999998</v>
      </c>
    </row>
    <row r="1072" spans="2:5" x14ac:dyDescent="0.25">
      <c r="B1072" s="176" t="s">
        <v>6500</v>
      </c>
      <c r="C1072" s="176" t="s">
        <v>12449</v>
      </c>
      <c r="D1072" s="176">
        <v>-19.970490999999999</v>
      </c>
      <c r="E1072" s="176">
        <v>23.431408999999999</v>
      </c>
    </row>
    <row r="1073" spans="2:5" x14ac:dyDescent="0.25">
      <c r="B1073" s="176" t="s">
        <v>6501</v>
      </c>
      <c r="C1073" s="176" t="s">
        <v>12450</v>
      </c>
      <c r="D1073" s="176">
        <v>-21.159182999999999</v>
      </c>
      <c r="E1073" s="176">
        <v>27.468826</v>
      </c>
    </row>
    <row r="1074" spans="2:5" x14ac:dyDescent="0.25">
      <c r="B1074" s="176" t="s">
        <v>6502</v>
      </c>
      <c r="C1074" s="176" t="s">
        <v>12451</v>
      </c>
      <c r="D1074" s="176">
        <v>-24.555201</v>
      </c>
      <c r="E1074" s="176">
        <v>25.918199999999999</v>
      </c>
    </row>
    <row r="1075" spans="2:5" x14ac:dyDescent="0.25">
      <c r="B1075" s="176" t="s">
        <v>6503</v>
      </c>
      <c r="C1075" s="176" t="s">
        <v>12452</v>
      </c>
      <c r="D1075" s="176">
        <v>-20.5534</v>
      </c>
      <c r="E1075" s="176">
        <v>26.115801000000001</v>
      </c>
    </row>
    <row r="1076" spans="2:5" x14ac:dyDescent="0.25">
      <c r="B1076" s="176" t="s">
        <v>6504</v>
      </c>
      <c r="C1076" s="176" t="s">
        <v>12453</v>
      </c>
      <c r="D1076" s="176">
        <v>-22.058299999999999</v>
      </c>
      <c r="E1076" s="176">
        <v>27.828800000000001</v>
      </c>
    </row>
    <row r="1077" spans="2:5" x14ac:dyDescent="0.25">
      <c r="B1077" s="176" t="s">
        <v>6505</v>
      </c>
      <c r="C1077" s="176" t="s">
        <v>12454</v>
      </c>
      <c r="D1077" s="176">
        <v>-18.373899459838867</v>
      </c>
      <c r="E1077" s="176">
        <v>21.832599639892578</v>
      </c>
    </row>
    <row r="1078" spans="2:5" x14ac:dyDescent="0.25">
      <c r="B1078" s="176" t="s">
        <v>6506</v>
      </c>
      <c r="C1078" s="176" t="s">
        <v>12455</v>
      </c>
      <c r="D1078" s="176">
        <v>-4.2516999999999996</v>
      </c>
      <c r="E1078" s="176">
        <v>15.253</v>
      </c>
    </row>
    <row r="1079" spans="2:5" x14ac:dyDescent="0.25">
      <c r="B1079" s="176" t="s">
        <v>6507</v>
      </c>
      <c r="C1079" s="176" t="s">
        <v>12456</v>
      </c>
      <c r="D1079" s="176">
        <v>-1.226666</v>
      </c>
      <c r="E1079" s="176">
        <v>15.91</v>
      </c>
    </row>
    <row r="1080" spans="2:5" x14ac:dyDescent="0.25">
      <c r="B1080" s="176" t="s">
        <v>6508</v>
      </c>
      <c r="C1080" s="176" t="s">
        <v>12457</v>
      </c>
      <c r="D1080" s="176">
        <v>-0.52456599999999998</v>
      </c>
      <c r="E1080" s="176">
        <v>15.93782</v>
      </c>
    </row>
    <row r="1081" spans="2:5" x14ac:dyDescent="0.25">
      <c r="B1081" s="176" t="s">
        <v>6509</v>
      </c>
      <c r="C1081" s="176" t="s">
        <v>12458</v>
      </c>
      <c r="D1081" s="176">
        <v>1.61599</v>
      </c>
      <c r="E1081" s="176">
        <v>16.037901000000002</v>
      </c>
    </row>
    <row r="1082" spans="2:5" x14ac:dyDescent="0.25">
      <c r="B1082" s="176" t="s">
        <v>6510</v>
      </c>
      <c r="C1082" s="176" t="s">
        <v>12459</v>
      </c>
      <c r="D1082" s="176">
        <v>-4.2063499999999996</v>
      </c>
      <c r="E1082" s="176">
        <v>12.6599</v>
      </c>
    </row>
    <row r="1083" spans="2:5" x14ac:dyDescent="0.25">
      <c r="B1083" s="176" t="s">
        <v>6511</v>
      </c>
      <c r="C1083" s="176" t="s">
        <v>12460</v>
      </c>
      <c r="D1083" s="176">
        <v>-4.8160299999999996</v>
      </c>
      <c r="E1083" s="176">
        <v>11.8866</v>
      </c>
    </row>
    <row r="1084" spans="2:5" x14ac:dyDescent="0.25">
      <c r="B1084" s="176" t="s">
        <v>6512</v>
      </c>
      <c r="C1084" s="176" t="s">
        <v>12461</v>
      </c>
      <c r="D1084" s="176">
        <v>-26.528918999999998</v>
      </c>
      <c r="E1084" s="176">
        <v>31.307576999999998</v>
      </c>
    </row>
    <row r="1085" spans="2:5" x14ac:dyDescent="0.25">
      <c r="B1085" s="176" t="s">
        <v>6513</v>
      </c>
      <c r="C1085" s="176" t="s">
        <v>12462</v>
      </c>
      <c r="D1085" s="176">
        <v>-26.358611</v>
      </c>
      <c r="E1085" s="176">
        <v>31.716944000000002</v>
      </c>
    </row>
    <row r="1086" spans="2:5" x14ac:dyDescent="0.25">
      <c r="B1086" s="176" t="s">
        <v>6514</v>
      </c>
      <c r="C1086" s="176" t="s">
        <v>12463</v>
      </c>
      <c r="D1086" s="176">
        <v>4.3984800000000002</v>
      </c>
      <c r="E1086" s="176">
        <v>18.518801</v>
      </c>
    </row>
    <row r="1087" spans="2:5" x14ac:dyDescent="0.25">
      <c r="B1087" s="176" t="s">
        <v>6515</v>
      </c>
      <c r="C1087" s="176" t="s">
        <v>12464</v>
      </c>
      <c r="D1087" s="176">
        <v>4.2215800285339355</v>
      </c>
      <c r="E1087" s="176">
        <v>15.786399841308594</v>
      </c>
    </row>
    <row r="1088" spans="2:5" x14ac:dyDescent="0.25">
      <c r="B1088" s="176" t="s">
        <v>6516</v>
      </c>
      <c r="C1088" s="176" t="s">
        <v>12465</v>
      </c>
      <c r="D1088" s="176">
        <v>-1.408615</v>
      </c>
      <c r="E1088" s="176">
        <v>5.6241630000000002</v>
      </c>
    </row>
    <row r="1089" spans="2:5" x14ac:dyDescent="0.25">
      <c r="B1089" s="176" t="s">
        <v>6517</v>
      </c>
      <c r="C1089" s="176" t="s">
        <v>12466</v>
      </c>
      <c r="D1089" s="176">
        <v>1.90547</v>
      </c>
      <c r="E1089" s="176">
        <v>9.8056800000000006</v>
      </c>
    </row>
    <row r="1090" spans="2:5" x14ac:dyDescent="0.25">
      <c r="B1090" s="176" t="s">
        <v>6518</v>
      </c>
      <c r="C1090" s="176" t="s">
        <v>12467</v>
      </c>
      <c r="D1090" s="176">
        <v>0.910937</v>
      </c>
      <c r="E1090" s="176">
        <v>9.3302700000000005</v>
      </c>
    </row>
    <row r="1091" spans="2:5" x14ac:dyDescent="0.25">
      <c r="B1091" s="176" t="s">
        <v>6519</v>
      </c>
      <c r="C1091" s="176" t="s">
        <v>12468</v>
      </c>
      <c r="D1091" s="176">
        <v>1.676437</v>
      </c>
      <c r="E1091" s="176">
        <v>11.024903999999999</v>
      </c>
    </row>
    <row r="1092" spans="2:5" x14ac:dyDescent="0.25">
      <c r="B1092" s="176" t="s">
        <v>6520</v>
      </c>
      <c r="C1092" s="176" t="s">
        <v>12469</v>
      </c>
      <c r="D1092" s="176">
        <v>3.7552699999999999</v>
      </c>
      <c r="E1092" s="176">
        <v>8.7087199999999996</v>
      </c>
    </row>
    <row r="1093" spans="2:5" x14ac:dyDescent="0.25">
      <c r="B1093" s="176" t="s">
        <v>6521</v>
      </c>
      <c r="C1093" s="176" t="s">
        <v>11175</v>
      </c>
      <c r="D1093" s="176">
        <v>-7.9701789999999999</v>
      </c>
      <c r="E1093" s="176">
        <v>-14.392744</v>
      </c>
    </row>
    <row r="1094" spans="2:5" x14ac:dyDescent="0.25">
      <c r="B1094" s="176" t="s">
        <v>6522</v>
      </c>
      <c r="C1094" s="176" t="s">
        <v>12470</v>
      </c>
      <c r="D1094" s="176">
        <v>-15.958898</v>
      </c>
      <c r="E1094" s="176">
        <v>-5.6460660000000003</v>
      </c>
    </row>
    <row r="1095" spans="2:5" x14ac:dyDescent="0.25">
      <c r="B1095" s="176" t="s">
        <v>6523</v>
      </c>
      <c r="C1095" s="176" t="s">
        <v>12471</v>
      </c>
      <c r="D1095" s="176">
        <v>-20.430201</v>
      </c>
      <c r="E1095" s="176">
        <v>57.683601000000003</v>
      </c>
    </row>
    <row r="1096" spans="2:5" x14ac:dyDescent="0.25">
      <c r="B1096" s="176" t="s">
        <v>6524</v>
      </c>
      <c r="C1096" s="176" t="s">
        <v>12472</v>
      </c>
      <c r="D1096" s="176">
        <v>-19.756696000000002</v>
      </c>
      <c r="E1096" s="176">
        <v>63.359326000000003</v>
      </c>
    </row>
    <row r="1097" spans="2:5" x14ac:dyDescent="0.25">
      <c r="B1097" s="176" t="s">
        <v>6525</v>
      </c>
      <c r="C1097" s="176" t="s">
        <v>11176</v>
      </c>
      <c r="D1097" s="176">
        <v>-7.3132700000000002</v>
      </c>
      <c r="E1097" s="176">
        <v>72.411102</v>
      </c>
    </row>
    <row r="1098" spans="2:5" x14ac:dyDescent="0.25">
      <c r="B1098" s="176" t="s">
        <v>6526</v>
      </c>
      <c r="C1098" s="176" t="s">
        <v>12473</v>
      </c>
      <c r="D1098" s="176">
        <v>4.08919000626</v>
      </c>
      <c r="E1098" s="176">
        <v>9.3605298996000013</v>
      </c>
    </row>
    <row r="1099" spans="2:5" x14ac:dyDescent="0.25">
      <c r="B1099" s="176" t="s">
        <v>6527</v>
      </c>
      <c r="C1099" s="176" t="s">
        <v>12474</v>
      </c>
      <c r="D1099" s="176">
        <v>4.0060799999999999</v>
      </c>
      <c r="E1099" s="176">
        <v>9.7194800000000008</v>
      </c>
    </row>
    <row r="1100" spans="2:5" x14ac:dyDescent="0.25">
      <c r="B1100" s="176" t="s">
        <v>6528</v>
      </c>
      <c r="C1100" s="176" t="s">
        <v>12475</v>
      </c>
      <c r="D1100" s="176">
        <v>10.451399803161621</v>
      </c>
      <c r="E1100" s="176">
        <v>14.257399559020996</v>
      </c>
    </row>
    <row r="1101" spans="2:5" x14ac:dyDescent="0.25">
      <c r="B1101" s="176" t="s">
        <v>6529</v>
      </c>
      <c r="C1101" s="176" t="s">
        <v>12476</v>
      </c>
      <c r="D1101" s="176">
        <v>5.6369199999999999</v>
      </c>
      <c r="E1101" s="176">
        <v>10.7508</v>
      </c>
    </row>
    <row r="1102" spans="2:5" x14ac:dyDescent="0.25">
      <c r="B1102" s="176" t="s">
        <v>6530</v>
      </c>
      <c r="C1102" s="176" t="s">
        <v>12477</v>
      </c>
      <c r="D1102" s="176">
        <v>7.3570098876953125</v>
      </c>
      <c r="E1102" s="176">
        <v>13.559200286865234</v>
      </c>
    </row>
    <row r="1103" spans="2:5" x14ac:dyDescent="0.25">
      <c r="B1103" s="176" t="s">
        <v>6531</v>
      </c>
      <c r="C1103" s="176" t="s">
        <v>12478</v>
      </c>
      <c r="D1103" s="176">
        <v>9.3347850000000001</v>
      </c>
      <c r="E1103" s="176">
        <v>13.372128999999999</v>
      </c>
    </row>
    <row r="1104" spans="2:5" x14ac:dyDescent="0.25">
      <c r="B1104" s="176" t="s">
        <v>6532</v>
      </c>
      <c r="C1104" s="176" t="s">
        <v>12479</v>
      </c>
      <c r="D1104" s="176">
        <v>5.5369200706500008</v>
      </c>
      <c r="E1104" s="176">
        <v>10.354599952700001</v>
      </c>
    </row>
    <row r="1105" spans="2:5" x14ac:dyDescent="0.25">
      <c r="B1105" s="176" t="s">
        <v>6533</v>
      </c>
      <c r="C1105" s="176" t="s">
        <v>12480</v>
      </c>
      <c r="D1105" s="176">
        <v>6.0392400000000004</v>
      </c>
      <c r="E1105" s="176">
        <v>10.1226</v>
      </c>
    </row>
    <row r="1106" spans="2:5" x14ac:dyDescent="0.25">
      <c r="B1106" s="176" t="s">
        <v>6534</v>
      </c>
      <c r="C1106" s="176" t="s">
        <v>12481</v>
      </c>
      <c r="D1106" s="176">
        <v>3.8360400000000001</v>
      </c>
      <c r="E1106" s="176">
        <v>11.5235</v>
      </c>
    </row>
    <row r="1107" spans="2:5" x14ac:dyDescent="0.25">
      <c r="B1107" s="176" t="s">
        <v>6535</v>
      </c>
      <c r="C1107" s="176" t="s">
        <v>12482</v>
      </c>
      <c r="D1107" s="176">
        <v>3.7225600000000001</v>
      </c>
      <c r="E1107" s="176">
        <v>11.5533</v>
      </c>
    </row>
    <row r="1108" spans="2:5" x14ac:dyDescent="0.25">
      <c r="B1108" s="176" t="s">
        <v>6536</v>
      </c>
      <c r="C1108" s="176" t="s">
        <v>12483</v>
      </c>
      <c r="D1108" s="176">
        <v>-17.821524</v>
      </c>
      <c r="E1108" s="176">
        <v>25.819642000000002</v>
      </c>
    </row>
    <row r="1109" spans="2:5" x14ac:dyDescent="0.25">
      <c r="B1109" s="176" t="s">
        <v>6537</v>
      </c>
      <c r="C1109" s="176" t="s">
        <v>12484</v>
      </c>
      <c r="D1109" s="176">
        <v>-12.572800000000001</v>
      </c>
      <c r="E1109" s="176">
        <v>27.893899999999999</v>
      </c>
    </row>
    <row r="1110" spans="2:5" x14ac:dyDescent="0.25">
      <c r="B1110" s="176" t="s">
        <v>6538</v>
      </c>
      <c r="C1110" s="176" t="s">
        <v>12485</v>
      </c>
      <c r="D1110" s="176">
        <v>-15.330833</v>
      </c>
      <c r="E1110" s="176">
        <v>28.452722000000001</v>
      </c>
    </row>
    <row r="1111" spans="2:5" x14ac:dyDescent="0.25">
      <c r="B1111" s="176" t="s">
        <v>6539</v>
      </c>
      <c r="C1111" s="176" t="s">
        <v>12486</v>
      </c>
      <c r="D1111" s="176">
        <v>-10.210169</v>
      </c>
      <c r="E1111" s="176">
        <v>31.123045000000001</v>
      </c>
    </row>
    <row r="1112" spans="2:5" x14ac:dyDescent="0.25">
      <c r="B1112" s="176" t="s">
        <v>6540</v>
      </c>
      <c r="C1112" s="176" t="s">
        <v>12487</v>
      </c>
      <c r="D1112" s="176">
        <v>-15.4138</v>
      </c>
      <c r="E1112" s="176">
        <v>28.3307</v>
      </c>
    </row>
    <row r="1113" spans="2:5" x14ac:dyDescent="0.25">
      <c r="B1113" s="176" t="s">
        <v>6541</v>
      </c>
      <c r="C1113" s="176" t="s">
        <v>12488</v>
      </c>
      <c r="D1113" s="176">
        <v>-13.258900000000001</v>
      </c>
      <c r="E1113" s="176">
        <v>31.936599999999999</v>
      </c>
    </row>
    <row r="1114" spans="2:5" x14ac:dyDescent="0.25">
      <c r="B1114" s="176" t="s">
        <v>6542</v>
      </c>
      <c r="C1114" s="176" t="s">
        <v>12489</v>
      </c>
      <c r="D1114" s="176">
        <v>-15.2545</v>
      </c>
      <c r="E1114" s="176">
        <v>23.162299999999998</v>
      </c>
    </row>
    <row r="1115" spans="2:5" x14ac:dyDescent="0.25">
      <c r="B1115" s="176" t="s">
        <v>6543</v>
      </c>
      <c r="C1115" s="176" t="s">
        <v>11177</v>
      </c>
      <c r="D1115" s="176">
        <v>-12.997222000000001</v>
      </c>
      <c r="E1115" s="176">
        <v>28.663889000000001</v>
      </c>
    </row>
    <row r="1116" spans="2:5" x14ac:dyDescent="0.25">
      <c r="B1116" s="176" t="s">
        <v>6544</v>
      </c>
      <c r="C1116" s="176" t="s">
        <v>12490</v>
      </c>
      <c r="D1116" s="176">
        <v>-12.96513</v>
      </c>
      <c r="E1116" s="176">
        <v>28.515623999999999</v>
      </c>
    </row>
    <row r="1117" spans="2:5" x14ac:dyDescent="0.25">
      <c r="B1117" s="176" t="s">
        <v>6545</v>
      </c>
      <c r="C1117" s="176" t="s">
        <v>12491</v>
      </c>
      <c r="D1117" s="176">
        <v>-12.900499999999999</v>
      </c>
      <c r="E1117" s="176">
        <v>28.149899999999999</v>
      </c>
    </row>
    <row r="1118" spans="2:5" x14ac:dyDescent="0.25">
      <c r="B1118" s="176" t="s">
        <v>6546</v>
      </c>
      <c r="C1118" s="176" t="s">
        <v>12492</v>
      </c>
      <c r="D1118" s="176">
        <v>-12.173700332641602</v>
      </c>
      <c r="E1118" s="176">
        <v>26.365100860595703</v>
      </c>
    </row>
    <row r="1119" spans="2:5" x14ac:dyDescent="0.25">
      <c r="B1119" s="176" t="s">
        <v>6547</v>
      </c>
      <c r="C1119" s="176" t="s">
        <v>12493</v>
      </c>
      <c r="D1119" s="176">
        <v>-11.5337</v>
      </c>
      <c r="E1119" s="176">
        <v>43.271900000000002</v>
      </c>
    </row>
    <row r="1120" spans="2:5" x14ac:dyDescent="0.25">
      <c r="B1120" s="176" t="s">
        <v>6548</v>
      </c>
      <c r="C1120" s="176" t="s">
        <v>12494</v>
      </c>
      <c r="D1120" s="176">
        <v>-12.298095999999999</v>
      </c>
      <c r="E1120" s="176">
        <v>43.766495999999997</v>
      </c>
    </row>
    <row r="1121" spans="2:5" x14ac:dyDescent="0.25">
      <c r="B1121" s="176" t="s">
        <v>6549</v>
      </c>
      <c r="C1121" s="176" t="s">
        <v>12495</v>
      </c>
      <c r="D1121" s="176">
        <v>-12.131047000000001</v>
      </c>
      <c r="E1121" s="176">
        <v>44.430044000000002</v>
      </c>
    </row>
    <row r="1122" spans="2:5" x14ac:dyDescent="0.25">
      <c r="B1122" s="176" t="s">
        <v>6550</v>
      </c>
      <c r="C1122" s="176" t="s">
        <v>12496</v>
      </c>
      <c r="D1122" s="176">
        <v>-12.809319</v>
      </c>
      <c r="E1122" s="176">
        <v>45.281815000000002</v>
      </c>
    </row>
    <row r="1123" spans="2:5" x14ac:dyDescent="0.25">
      <c r="B1123" s="176" t="s">
        <v>6551</v>
      </c>
      <c r="C1123" s="176" t="s">
        <v>12497</v>
      </c>
      <c r="D1123" s="176">
        <v>-20.890087000000001</v>
      </c>
      <c r="E1123" s="176">
        <v>55.518894000000003</v>
      </c>
    </row>
    <row r="1124" spans="2:5" x14ac:dyDescent="0.25">
      <c r="B1124" s="176" t="s">
        <v>6552</v>
      </c>
      <c r="C1124" s="176" t="s">
        <v>12498</v>
      </c>
      <c r="D1124" s="176">
        <v>-21.319362000000002</v>
      </c>
      <c r="E1124" s="176">
        <v>55.422505999999998</v>
      </c>
    </row>
    <row r="1125" spans="2:5" x14ac:dyDescent="0.25">
      <c r="B1125" s="176" t="s">
        <v>6553</v>
      </c>
      <c r="C1125" s="176" t="s">
        <v>12499</v>
      </c>
      <c r="D1125" s="176">
        <v>-18.796900000000001</v>
      </c>
      <c r="E1125" s="176">
        <v>47.478802000000002</v>
      </c>
    </row>
    <row r="1126" spans="2:5" x14ac:dyDescent="0.25">
      <c r="B1126" s="176" t="s">
        <v>6554</v>
      </c>
      <c r="C1126" s="176" t="s">
        <v>12500</v>
      </c>
      <c r="D1126" s="176">
        <v>-19.562798999999998</v>
      </c>
      <c r="E1126" s="176">
        <v>45.450802000000003</v>
      </c>
    </row>
    <row r="1127" spans="2:5" x14ac:dyDescent="0.25">
      <c r="B1127" s="176" t="s">
        <v>6555</v>
      </c>
      <c r="C1127" s="176" t="s">
        <v>12501</v>
      </c>
      <c r="D1127" s="176">
        <v>-17.093900999999999</v>
      </c>
      <c r="E1127" s="176">
        <v>49.815800000000003</v>
      </c>
    </row>
    <row r="1128" spans="2:5" x14ac:dyDescent="0.25">
      <c r="B1128" s="176" t="s">
        <v>6556</v>
      </c>
      <c r="C1128" s="176" t="s">
        <v>12502</v>
      </c>
      <c r="D1128" s="176">
        <v>-18.113537000000001</v>
      </c>
      <c r="E1128" s="176">
        <v>49.392262000000002</v>
      </c>
    </row>
    <row r="1129" spans="2:5" x14ac:dyDescent="0.25">
      <c r="B1129" s="176" t="s">
        <v>6557</v>
      </c>
      <c r="C1129" s="176" t="s">
        <v>12503</v>
      </c>
      <c r="D1129" s="176">
        <v>-17.476101</v>
      </c>
      <c r="E1129" s="176">
        <v>43.972800999999997</v>
      </c>
    </row>
    <row r="1130" spans="2:5" x14ac:dyDescent="0.25">
      <c r="B1130" s="176" t="s">
        <v>6558</v>
      </c>
      <c r="C1130" s="176" t="s">
        <v>12504</v>
      </c>
      <c r="D1130" s="176">
        <v>-20.284700000000001</v>
      </c>
      <c r="E1130" s="176">
        <v>44.317599999999999</v>
      </c>
    </row>
    <row r="1131" spans="2:5" x14ac:dyDescent="0.25">
      <c r="B1131" s="176" t="s">
        <v>6559</v>
      </c>
      <c r="C1131" s="176" t="s">
        <v>12505</v>
      </c>
      <c r="D1131" s="176">
        <v>-12.349399999999999</v>
      </c>
      <c r="E1131" s="176">
        <v>49.291697999999997</v>
      </c>
    </row>
    <row r="1132" spans="2:5" x14ac:dyDescent="0.25">
      <c r="B1132" s="176" t="s">
        <v>6560</v>
      </c>
      <c r="C1132" s="176" t="s">
        <v>12506</v>
      </c>
      <c r="D1132" s="176">
        <v>-16.163900000000002</v>
      </c>
      <c r="E1132" s="176">
        <v>49.773800000000001</v>
      </c>
    </row>
    <row r="1133" spans="2:5" x14ac:dyDescent="0.25">
      <c r="B1133" s="176" t="s">
        <v>6561</v>
      </c>
      <c r="C1133" s="176" t="s">
        <v>12507</v>
      </c>
      <c r="D1133" s="176">
        <v>-14.651700019836426</v>
      </c>
      <c r="E1133" s="176">
        <v>49.620601654052734</v>
      </c>
    </row>
    <row r="1134" spans="2:5" x14ac:dyDescent="0.25">
      <c r="B1134" s="176" t="s">
        <v>6562</v>
      </c>
      <c r="C1134" s="176" t="s">
        <v>12508</v>
      </c>
      <c r="D1134" s="176">
        <v>-14.9994</v>
      </c>
      <c r="E1134" s="176">
        <v>50.320202000000002</v>
      </c>
    </row>
    <row r="1135" spans="2:5" x14ac:dyDescent="0.25">
      <c r="B1135" s="176" t="s">
        <v>6563</v>
      </c>
      <c r="C1135" s="176" t="s">
        <v>12509</v>
      </c>
      <c r="D1135" s="176">
        <v>-14.629514</v>
      </c>
      <c r="E1135" s="176">
        <v>47.763554999999997</v>
      </c>
    </row>
    <row r="1136" spans="2:5" x14ac:dyDescent="0.25">
      <c r="B1136" s="176" t="s">
        <v>6564</v>
      </c>
      <c r="C1136" s="176" t="s">
        <v>12510</v>
      </c>
      <c r="D1136" s="176">
        <v>-15.666842000000001</v>
      </c>
      <c r="E1136" s="176">
        <v>46.351233000000001</v>
      </c>
    </row>
    <row r="1137" spans="2:5" x14ac:dyDescent="0.25">
      <c r="B1137" s="176" t="s">
        <v>6565</v>
      </c>
      <c r="C1137" s="176" t="s">
        <v>12511</v>
      </c>
      <c r="D1137" s="176">
        <v>-13.312099999999999</v>
      </c>
      <c r="E1137" s="176">
        <v>48.314799999999998</v>
      </c>
    </row>
    <row r="1138" spans="2:5" x14ac:dyDescent="0.25">
      <c r="B1138" s="176" t="s">
        <v>6566</v>
      </c>
      <c r="C1138" s="176" t="s">
        <v>12512</v>
      </c>
      <c r="D1138" s="176">
        <v>-16.101690000000001</v>
      </c>
      <c r="E1138" s="176">
        <v>45.358837000000001</v>
      </c>
    </row>
    <row r="1139" spans="2:5" x14ac:dyDescent="0.25">
      <c r="B1139" s="176" t="s">
        <v>6567</v>
      </c>
      <c r="C1139" s="176" t="s">
        <v>12513</v>
      </c>
      <c r="D1139" s="176">
        <v>-16.744530000000001</v>
      </c>
      <c r="E1139" s="176">
        <v>44.482483999999999</v>
      </c>
    </row>
    <row r="1140" spans="2:5" x14ac:dyDescent="0.25">
      <c r="B1140" s="176" t="s">
        <v>6568</v>
      </c>
      <c r="C1140" s="176" t="s">
        <v>12514</v>
      </c>
      <c r="D1140" s="176">
        <v>-15.437742</v>
      </c>
      <c r="E1140" s="176">
        <v>49.689081000000002</v>
      </c>
    </row>
    <row r="1141" spans="2:5" x14ac:dyDescent="0.25">
      <c r="B1141" s="176" t="s">
        <v>6569</v>
      </c>
      <c r="C1141" s="176" t="s">
        <v>12515</v>
      </c>
      <c r="D1141" s="176">
        <v>-14.278600000000001</v>
      </c>
      <c r="E1141" s="176">
        <v>50.174702000000003</v>
      </c>
    </row>
    <row r="1142" spans="2:5" x14ac:dyDescent="0.25">
      <c r="B1142" s="176" t="s">
        <v>6570</v>
      </c>
      <c r="C1142" s="176" t="s">
        <v>12516</v>
      </c>
      <c r="D1142" s="176">
        <v>-16.751064</v>
      </c>
      <c r="E1142" s="176">
        <v>47.619016000000002</v>
      </c>
    </row>
    <row r="1143" spans="2:5" x14ac:dyDescent="0.25">
      <c r="B1143" s="176" t="s">
        <v>6571</v>
      </c>
      <c r="C1143" s="176" t="s">
        <v>12517</v>
      </c>
      <c r="D1143" s="176">
        <v>-13.3758</v>
      </c>
      <c r="E1143" s="176">
        <v>50.002800000000001</v>
      </c>
    </row>
    <row r="1144" spans="2:5" x14ac:dyDescent="0.25">
      <c r="B1144" s="176" t="s">
        <v>6572</v>
      </c>
      <c r="C1144" s="176" t="s">
        <v>12518</v>
      </c>
      <c r="D1144" s="176">
        <v>-14.8988</v>
      </c>
      <c r="E1144" s="176">
        <v>47.993899999999996</v>
      </c>
    </row>
    <row r="1145" spans="2:5" x14ac:dyDescent="0.25">
      <c r="B1145" s="176" t="s">
        <v>6573</v>
      </c>
      <c r="C1145" s="176" t="s">
        <v>12519</v>
      </c>
      <c r="D1145" s="176">
        <v>-25.038098999999999</v>
      </c>
      <c r="E1145" s="176">
        <v>46.956099999999999</v>
      </c>
    </row>
    <row r="1146" spans="2:5" x14ac:dyDescent="0.25">
      <c r="B1146" s="176" t="s">
        <v>6574</v>
      </c>
      <c r="C1146" s="176" t="s">
        <v>12520</v>
      </c>
      <c r="D1146" s="176">
        <v>-21.441600999999999</v>
      </c>
      <c r="E1146" s="176">
        <v>47.111697999999997</v>
      </c>
    </row>
    <row r="1147" spans="2:5" x14ac:dyDescent="0.25">
      <c r="B1147" s="176" t="s">
        <v>6575</v>
      </c>
      <c r="C1147" s="176" t="s">
        <v>12521</v>
      </c>
      <c r="D1147" s="176">
        <v>-22.119699000000001</v>
      </c>
      <c r="E1147" s="176">
        <v>48.021701999999998</v>
      </c>
    </row>
    <row r="1148" spans="2:5" x14ac:dyDescent="0.25">
      <c r="B1148" s="176" t="s">
        <v>6576</v>
      </c>
      <c r="C1148" s="176" t="s">
        <v>12522</v>
      </c>
      <c r="D1148" s="176">
        <v>-21.201799000000001</v>
      </c>
      <c r="E1148" s="176">
        <v>48.358299000000002</v>
      </c>
    </row>
    <row r="1149" spans="2:5" x14ac:dyDescent="0.25">
      <c r="B1149" s="176" t="s">
        <v>6577</v>
      </c>
      <c r="C1149" s="176" t="s">
        <v>12523</v>
      </c>
      <c r="D1149" s="176">
        <v>-21.753837000000001</v>
      </c>
      <c r="E1149" s="176">
        <v>43.374752999999998</v>
      </c>
    </row>
    <row r="1150" spans="2:5" x14ac:dyDescent="0.25">
      <c r="B1150" s="176" t="s">
        <v>6578</v>
      </c>
      <c r="C1150" s="176" t="s">
        <v>12524</v>
      </c>
      <c r="D1150" s="176">
        <v>-23.383400000000002</v>
      </c>
      <c r="E1150" s="176">
        <v>43.728499999999997</v>
      </c>
    </row>
    <row r="1151" spans="2:5" x14ac:dyDescent="0.25">
      <c r="B1151" s="176" t="s">
        <v>6579</v>
      </c>
      <c r="C1151" s="176" t="s">
        <v>12525</v>
      </c>
      <c r="D1151" s="176">
        <v>-6.269899845123291</v>
      </c>
      <c r="E1151" s="176">
        <v>14.246999740600586</v>
      </c>
    </row>
    <row r="1152" spans="2:5" x14ac:dyDescent="0.25">
      <c r="B1152" s="176" t="s">
        <v>6580</v>
      </c>
      <c r="C1152" s="176" t="s">
        <v>12526</v>
      </c>
      <c r="D1152" s="176">
        <v>-12.609</v>
      </c>
      <c r="E1152" s="176">
        <v>13.403700000000001</v>
      </c>
    </row>
    <row r="1153" spans="2:5" x14ac:dyDescent="0.25">
      <c r="B1153" s="176" t="s">
        <v>6581</v>
      </c>
      <c r="C1153" s="176" t="s">
        <v>12527</v>
      </c>
      <c r="D1153" s="176">
        <v>-9.0507340000000003</v>
      </c>
      <c r="E1153" s="176">
        <v>13.499078000000001</v>
      </c>
    </row>
    <row r="1154" spans="2:5" x14ac:dyDescent="0.25">
      <c r="B1154" s="176" t="s">
        <v>6582</v>
      </c>
      <c r="C1154" s="176" t="s">
        <v>12528</v>
      </c>
      <c r="D1154" s="176">
        <v>-5.5983900000000002</v>
      </c>
      <c r="E1154" s="176">
        <v>12.188145</v>
      </c>
    </row>
    <row r="1155" spans="2:5" x14ac:dyDescent="0.25">
      <c r="B1155" s="176" t="s">
        <v>6583</v>
      </c>
      <c r="C1155" s="176" t="s">
        <v>12529</v>
      </c>
      <c r="D1155" s="176">
        <v>-12.479200000000001</v>
      </c>
      <c r="E1155" s="176">
        <v>13.4869</v>
      </c>
    </row>
    <row r="1156" spans="2:5" x14ac:dyDescent="0.25">
      <c r="B1156" s="176" t="s">
        <v>6584</v>
      </c>
      <c r="C1156" s="176" t="s">
        <v>12530</v>
      </c>
      <c r="D1156" s="176">
        <v>-7.4008898735046387</v>
      </c>
      <c r="E1156" s="176">
        <v>20.818500518798828</v>
      </c>
    </row>
    <row r="1157" spans="2:5" x14ac:dyDescent="0.25">
      <c r="B1157" s="176" t="s">
        <v>6585</v>
      </c>
      <c r="C1157" s="176" t="s">
        <v>12531</v>
      </c>
      <c r="D1157" s="176">
        <v>-17.0435009003</v>
      </c>
      <c r="E1157" s="176">
        <v>15.683799743700002</v>
      </c>
    </row>
    <row r="1158" spans="2:5" x14ac:dyDescent="0.25">
      <c r="B1158" s="176" t="s">
        <v>6586</v>
      </c>
      <c r="C1158" s="176" t="s">
        <v>12532</v>
      </c>
      <c r="D1158" s="176">
        <v>-12.8089</v>
      </c>
      <c r="E1158" s="176">
        <v>15.7605</v>
      </c>
    </row>
    <row r="1159" spans="2:5" x14ac:dyDescent="0.25">
      <c r="B1159" s="176" t="s">
        <v>6587</v>
      </c>
      <c r="C1159" s="176" t="s">
        <v>12533</v>
      </c>
      <c r="D1159" s="176">
        <v>-12.404600143433001</v>
      </c>
      <c r="E1159" s="176">
        <v>16.947399139403998</v>
      </c>
    </row>
    <row r="1160" spans="2:5" x14ac:dyDescent="0.25">
      <c r="B1160" s="176" t="s">
        <v>6588</v>
      </c>
      <c r="C1160" s="176" t="s">
        <v>12534</v>
      </c>
      <c r="D1160" s="176">
        <v>-8.8583700000000007</v>
      </c>
      <c r="E1160" s="176">
        <v>13.231199999999999</v>
      </c>
    </row>
    <row r="1161" spans="2:5" x14ac:dyDescent="0.25">
      <c r="B1161" s="176" t="s">
        <v>6589</v>
      </c>
      <c r="C1161" s="176" t="s">
        <v>12535</v>
      </c>
      <c r="D1161" s="176">
        <v>-9.525090217590332</v>
      </c>
      <c r="E1161" s="176">
        <v>16.312400817871094</v>
      </c>
    </row>
    <row r="1162" spans="2:5" x14ac:dyDescent="0.25">
      <c r="B1162" s="176" t="s">
        <v>6590</v>
      </c>
      <c r="C1162" s="176" t="s">
        <v>12536</v>
      </c>
      <c r="D1162" s="176">
        <v>-14.657600402832031</v>
      </c>
      <c r="E1162" s="176">
        <v>17.71980094909668</v>
      </c>
    </row>
    <row r="1163" spans="2:5" x14ac:dyDescent="0.25">
      <c r="B1163" s="176" t="s">
        <v>6591</v>
      </c>
      <c r="C1163" s="176" t="s">
        <v>12537</v>
      </c>
      <c r="D1163" s="176">
        <v>-15.261200000000001</v>
      </c>
      <c r="E1163" s="176">
        <v>12.146800000000001</v>
      </c>
    </row>
    <row r="1164" spans="2:5" x14ac:dyDescent="0.25">
      <c r="B1164" s="176" t="s">
        <v>6592</v>
      </c>
      <c r="C1164" s="176" t="s">
        <v>12538</v>
      </c>
      <c r="D1164" s="176">
        <v>-7.7545099258422852</v>
      </c>
      <c r="E1164" s="176">
        <v>15.287699699401855</v>
      </c>
    </row>
    <row r="1165" spans="2:5" x14ac:dyDescent="0.25">
      <c r="B1165" s="176" t="s">
        <v>6593</v>
      </c>
      <c r="C1165" s="176" t="s">
        <v>12539</v>
      </c>
      <c r="D1165" s="176">
        <v>-10.722</v>
      </c>
      <c r="E1165" s="176">
        <v>13.765499999999999</v>
      </c>
    </row>
    <row r="1166" spans="2:5" x14ac:dyDescent="0.25">
      <c r="B1166" s="176" t="s">
        <v>6594</v>
      </c>
      <c r="C1166" s="176" t="s">
        <v>12540</v>
      </c>
      <c r="D1166" s="176">
        <v>-9.6890699999999992</v>
      </c>
      <c r="E1166" s="176">
        <v>20.431899999999999</v>
      </c>
    </row>
    <row r="1167" spans="2:5" x14ac:dyDescent="0.25">
      <c r="B1167" s="176" t="s">
        <v>6595</v>
      </c>
      <c r="C1167" s="176" t="s">
        <v>12541</v>
      </c>
      <c r="D1167" s="176">
        <v>-6.141089916229248</v>
      </c>
      <c r="E1167" s="176">
        <v>12.371800422668457</v>
      </c>
    </row>
    <row r="1168" spans="2:5" x14ac:dyDescent="0.25">
      <c r="B1168" s="176" t="s">
        <v>6596</v>
      </c>
      <c r="C1168" s="176" t="s">
        <v>12542</v>
      </c>
      <c r="D1168" s="176">
        <v>-11.167899999999999</v>
      </c>
      <c r="E1168" s="176">
        <v>13.8475</v>
      </c>
    </row>
    <row r="1169" spans="2:5" x14ac:dyDescent="0.25">
      <c r="B1169" s="176" t="s">
        <v>6597</v>
      </c>
      <c r="C1169" s="176" t="s">
        <v>12543</v>
      </c>
      <c r="D1169" s="176">
        <v>-14.924839</v>
      </c>
      <c r="E1169" s="176">
        <v>13.576653</v>
      </c>
    </row>
    <row r="1170" spans="2:5" x14ac:dyDescent="0.25">
      <c r="B1170" s="176" t="s">
        <v>6598</v>
      </c>
      <c r="C1170" s="176" t="s">
        <v>12544</v>
      </c>
      <c r="D1170" s="176">
        <v>-11.7681</v>
      </c>
      <c r="E1170" s="176">
        <v>19.897698999999999</v>
      </c>
    </row>
    <row r="1171" spans="2:5" x14ac:dyDescent="0.25">
      <c r="B1171" s="176" t="s">
        <v>6599</v>
      </c>
      <c r="C1171" s="176" t="s">
        <v>12545</v>
      </c>
      <c r="D1171" s="176">
        <v>-7.6030699999999998</v>
      </c>
      <c r="E1171" s="176">
        <v>15.027799999999999</v>
      </c>
    </row>
    <row r="1172" spans="2:5" x14ac:dyDescent="0.25">
      <c r="B1172" s="176" t="s">
        <v>6600</v>
      </c>
      <c r="C1172" s="176" t="s">
        <v>12546</v>
      </c>
      <c r="D1172" s="176">
        <v>-16.755399703979492</v>
      </c>
      <c r="E1172" s="176">
        <v>14.965299606323242</v>
      </c>
    </row>
    <row r="1173" spans="2:5" x14ac:dyDescent="0.25">
      <c r="B1173" s="176" t="s">
        <v>6601</v>
      </c>
      <c r="C1173" s="176" t="s">
        <v>12547</v>
      </c>
      <c r="D1173" s="176">
        <v>-1.1846099999999999</v>
      </c>
      <c r="E1173" s="176">
        <v>12.4413</v>
      </c>
    </row>
    <row r="1174" spans="2:5" x14ac:dyDescent="0.25">
      <c r="B1174" s="176" t="s">
        <v>6602</v>
      </c>
      <c r="C1174" s="176" t="s">
        <v>12548</v>
      </c>
      <c r="D1174" s="176">
        <v>-1.84514</v>
      </c>
      <c r="E1174" s="176">
        <v>11.056699999999999</v>
      </c>
    </row>
    <row r="1175" spans="2:5" x14ac:dyDescent="0.25">
      <c r="B1175" s="176" t="s">
        <v>6603</v>
      </c>
      <c r="C1175" s="176" t="s">
        <v>12549</v>
      </c>
      <c r="D1175" s="176">
        <v>1.5431100130081177</v>
      </c>
      <c r="E1175" s="176">
        <v>11.581399917602539</v>
      </c>
    </row>
    <row r="1176" spans="2:5" x14ac:dyDescent="0.25">
      <c r="B1176" s="176" t="s">
        <v>6604</v>
      </c>
      <c r="C1176" s="176" t="s">
        <v>12550</v>
      </c>
      <c r="D1176" s="176">
        <v>-0.66521399999999997</v>
      </c>
      <c r="E1176" s="176">
        <v>13.6731</v>
      </c>
    </row>
    <row r="1177" spans="2:5" x14ac:dyDescent="0.25">
      <c r="B1177" s="176" t="s">
        <v>6605</v>
      </c>
      <c r="C1177" s="176" t="s">
        <v>12551</v>
      </c>
      <c r="D1177" s="176">
        <v>-0.70438900000000004</v>
      </c>
      <c r="E1177" s="176">
        <v>10.245699999999999</v>
      </c>
    </row>
    <row r="1178" spans="2:5" x14ac:dyDescent="0.25">
      <c r="B1178" s="176" t="s">
        <v>6606</v>
      </c>
      <c r="C1178" s="176" t="s">
        <v>12552</v>
      </c>
      <c r="D1178" s="176">
        <v>-2.7852779999999999</v>
      </c>
      <c r="E1178" s="176">
        <v>10.047222</v>
      </c>
    </row>
    <row r="1179" spans="2:5" x14ac:dyDescent="0.25">
      <c r="B1179" s="176" t="s">
        <v>6607</v>
      </c>
      <c r="C1179" s="176" t="s">
        <v>12553</v>
      </c>
      <c r="D1179" s="176">
        <v>2.0756399999999999</v>
      </c>
      <c r="E1179" s="176">
        <v>11.4932</v>
      </c>
    </row>
    <row r="1180" spans="2:5" x14ac:dyDescent="0.25">
      <c r="B1180" s="176" t="s">
        <v>6608</v>
      </c>
      <c r="C1180" s="176" t="s">
        <v>12554</v>
      </c>
      <c r="D1180" s="176">
        <v>-0.71173900000000001</v>
      </c>
      <c r="E1180" s="176">
        <v>8.7543799999999994</v>
      </c>
    </row>
    <row r="1181" spans="2:5" x14ac:dyDescent="0.25">
      <c r="B1181" s="176" t="s">
        <v>6609</v>
      </c>
      <c r="C1181" s="176" t="s">
        <v>12555</v>
      </c>
      <c r="D1181" s="176">
        <v>-1.57473</v>
      </c>
      <c r="E1181" s="176">
        <v>9.2626899999999992</v>
      </c>
    </row>
    <row r="1182" spans="2:5" x14ac:dyDescent="0.25">
      <c r="B1182" s="176" t="s">
        <v>6610</v>
      </c>
      <c r="C1182" s="176" t="s">
        <v>12556</v>
      </c>
      <c r="D1182" s="176">
        <v>0.57921099662780762</v>
      </c>
      <c r="E1182" s="176">
        <v>12.890899658203125</v>
      </c>
    </row>
    <row r="1183" spans="2:5" x14ac:dyDescent="0.25">
      <c r="B1183" s="176" t="s">
        <v>6611</v>
      </c>
      <c r="C1183" s="176" t="s">
        <v>12557</v>
      </c>
      <c r="D1183" s="176">
        <v>0.458951</v>
      </c>
      <c r="E1183" s="176">
        <v>9.4121400000000008</v>
      </c>
    </row>
    <row r="1184" spans="2:5" x14ac:dyDescent="0.25">
      <c r="B1184" s="176" t="s">
        <v>6612</v>
      </c>
      <c r="C1184" s="176" t="s">
        <v>12558</v>
      </c>
      <c r="D1184" s="176">
        <v>-1.6561600000000001</v>
      </c>
      <c r="E1184" s="176">
        <v>13.438000000000001</v>
      </c>
    </row>
    <row r="1185" spans="2:5" x14ac:dyDescent="0.25">
      <c r="B1185" s="176" t="s">
        <v>6613</v>
      </c>
      <c r="C1185" s="176" t="s">
        <v>12559</v>
      </c>
      <c r="D1185" s="176">
        <v>1.6611549999999999</v>
      </c>
      <c r="E1185" s="176">
        <v>7.4110810000000003</v>
      </c>
    </row>
    <row r="1186" spans="2:5" x14ac:dyDescent="0.25">
      <c r="B1186" s="176" t="s">
        <v>6614</v>
      </c>
      <c r="C1186" s="176" t="s">
        <v>12560</v>
      </c>
      <c r="D1186" s="176">
        <v>0.37817499999999998</v>
      </c>
      <c r="E1186" s="176">
        <v>6.7121500000000003</v>
      </c>
    </row>
    <row r="1187" spans="2:5" x14ac:dyDescent="0.25">
      <c r="B1187" s="176" t="s">
        <v>6615</v>
      </c>
      <c r="C1187" s="176" t="s">
        <v>12561</v>
      </c>
      <c r="D1187" s="176">
        <v>-19.796399999999998</v>
      </c>
      <c r="E1187" s="176">
        <v>34.907600000000002</v>
      </c>
    </row>
    <row r="1188" spans="2:5" x14ac:dyDescent="0.25">
      <c r="B1188" s="176" t="s">
        <v>6616</v>
      </c>
      <c r="C1188" s="176" t="s">
        <v>12562</v>
      </c>
      <c r="D1188" s="176">
        <v>-19.151300430297852</v>
      </c>
      <c r="E1188" s="176">
        <v>33.429000854492188</v>
      </c>
    </row>
    <row r="1189" spans="2:5" x14ac:dyDescent="0.25">
      <c r="B1189" s="176" t="s">
        <v>6617</v>
      </c>
      <c r="C1189" s="176" t="s">
        <v>12563</v>
      </c>
      <c r="D1189" s="176">
        <v>-23.8764</v>
      </c>
      <c r="E1189" s="176">
        <v>35.408501000000001</v>
      </c>
    </row>
    <row r="1190" spans="2:5" x14ac:dyDescent="0.25">
      <c r="B1190" s="176" t="s">
        <v>6618</v>
      </c>
      <c r="C1190" s="176" t="s">
        <v>12564</v>
      </c>
      <c r="D1190" s="176">
        <v>-13.273999999999999</v>
      </c>
      <c r="E1190" s="176">
        <v>35.266300000000001</v>
      </c>
    </row>
    <row r="1191" spans="2:5" x14ac:dyDescent="0.25">
      <c r="B1191" s="176" t="s">
        <v>6619</v>
      </c>
      <c r="C1191" s="176" t="s">
        <v>12565</v>
      </c>
      <c r="D1191" s="176">
        <v>-25.920798999999999</v>
      </c>
      <c r="E1191" s="176">
        <v>32.572600999999999</v>
      </c>
    </row>
    <row r="1192" spans="2:5" x14ac:dyDescent="0.25">
      <c r="B1192" s="176" t="s">
        <v>6620</v>
      </c>
      <c r="C1192" s="176" t="s">
        <v>12566</v>
      </c>
      <c r="D1192" s="176">
        <v>-11.6729</v>
      </c>
      <c r="E1192" s="176">
        <v>39.563099000000001</v>
      </c>
    </row>
    <row r="1193" spans="2:5" x14ac:dyDescent="0.25">
      <c r="B1193" s="176" t="s">
        <v>6621</v>
      </c>
      <c r="C1193" s="176" t="s">
        <v>12567</v>
      </c>
      <c r="D1193" s="176">
        <v>-11.361800000000001</v>
      </c>
      <c r="E1193" s="176">
        <v>40.354900000000001</v>
      </c>
    </row>
    <row r="1194" spans="2:5" x14ac:dyDescent="0.25">
      <c r="B1194" s="176" t="s">
        <v>6622</v>
      </c>
      <c r="C1194" s="176" t="s">
        <v>12568</v>
      </c>
      <c r="D1194" s="176">
        <v>-14.488200000000001</v>
      </c>
      <c r="E1194" s="176">
        <v>40.712200000000003</v>
      </c>
    </row>
    <row r="1195" spans="2:5" x14ac:dyDescent="0.25">
      <c r="B1195" s="176" t="s">
        <v>6623</v>
      </c>
      <c r="C1195" s="176" t="s">
        <v>12569</v>
      </c>
      <c r="D1195" s="176">
        <v>-15.105600000000001</v>
      </c>
      <c r="E1195" s="176">
        <v>39.281798999999999</v>
      </c>
    </row>
    <row r="1196" spans="2:5" x14ac:dyDescent="0.25">
      <c r="B1196" s="176" t="s">
        <v>6624</v>
      </c>
      <c r="C1196" s="176" t="s">
        <v>12570</v>
      </c>
      <c r="D1196" s="176">
        <v>-12.993302</v>
      </c>
      <c r="E1196" s="176">
        <v>40.524867</v>
      </c>
    </row>
    <row r="1197" spans="2:5" x14ac:dyDescent="0.25">
      <c r="B1197" s="176" t="s">
        <v>6625</v>
      </c>
      <c r="C1197" s="176" t="s">
        <v>12571</v>
      </c>
      <c r="D1197" s="176">
        <v>-17.855499267578125</v>
      </c>
      <c r="E1197" s="176">
        <v>36.869098663330078</v>
      </c>
    </row>
    <row r="1198" spans="2:5" x14ac:dyDescent="0.25">
      <c r="B1198" s="176" t="s">
        <v>6626</v>
      </c>
      <c r="C1198" s="176" t="s">
        <v>12572</v>
      </c>
      <c r="D1198" s="176">
        <v>-16.104799</v>
      </c>
      <c r="E1198" s="176">
        <v>33.640202000000002</v>
      </c>
    </row>
    <row r="1199" spans="2:5" x14ac:dyDescent="0.25">
      <c r="B1199" s="176" t="s">
        <v>6627</v>
      </c>
      <c r="C1199" s="176" t="s">
        <v>12573</v>
      </c>
      <c r="D1199" s="176">
        <v>-22.018400192260742</v>
      </c>
      <c r="E1199" s="176">
        <v>35.313301086425781</v>
      </c>
    </row>
    <row r="1200" spans="2:5" x14ac:dyDescent="0.25">
      <c r="B1200" s="176" t="s">
        <v>6628</v>
      </c>
      <c r="C1200" s="176" t="s">
        <v>12574</v>
      </c>
      <c r="D1200" s="176">
        <v>-24.892909</v>
      </c>
      <c r="E1200" s="176">
        <v>33.753024000000003</v>
      </c>
    </row>
    <row r="1201" spans="2:5" x14ac:dyDescent="0.25">
      <c r="B1201" s="176" t="s">
        <v>6629</v>
      </c>
      <c r="C1201" s="176" t="s">
        <v>12575</v>
      </c>
      <c r="D1201" s="176">
        <v>-7.0047800000000002</v>
      </c>
      <c r="E1201" s="176">
        <v>52.726199999999999</v>
      </c>
    </row>
    <row r="1202" spans="2:5" x14ac:dyDescent="0.25">
      <c r="B1202" s="176" t="s">
        <v>6630</v>
      </c>
      <c r="C1202" s="176" t="s">
        <v>12576</v>
      </c>
      <c r="D1202" s="176">
        <v>-4.6743399999999999</v>
      </c>
      <c r="E1202" s="176">
        <v>55.521801000000004</v>
      </c>
    </row>
    <row r="1203" spans="2:5" x14ac:dyDescent="0.25">
      <c r="B1203" s="176" t="s">
        <v>6631</v>
      </c>
      <c r="C1203" s="176" t="s">
        <v>12577</v>
      </c>
      <c r="D1203" s="176">
        <v>-4.3192560000000002</v>
      </c>
      <c r="E1203" s="176">
        <v>55.691561</v>
      </c>
    </row>
    <row r="1204" spans="2:5" x14ac:dyDescent="0.25">
      <c r="B1204" s="176" t="s">
        <v>6632</v>
      </c>
      <c r="C1204" s="176" t="s">
        <v>12578</v>
      </c>
      <c r="D1204" s="176">
        <v>18.527930000000001</v>
      </c>
      <c r="E1204" s="176">
        <v>20.188644</v>
      </c>
    </row>
    <row r="1205" spans="2:5" x14ac:dyDescent="0.25">
      <c r="B1205" s="176" t="s">
        <v>6633</v>
      </c>
      <c r="C1205" s="176" t="s">
        <v>12579</v>
      </c>
      <c r="D1205" s="176">
        <v>13.847</v>
      </c>
      <c r="E1205" s="176">
        <v>20.844298999999999</v>
      </c>
    </row>
    <row r="1206" spans="2:5" x14ac:dyDescent="0.25">
      <c r="B1206" s="176" t="s">
        <v>6634</v>
      </c>
      <c r="C1206" s="176" t="s">
        <v>12580</v>
      </c>
      <c r="D1206" s="176">
        <v>8.6285030000000003</v>
      </c>
      <c r="E1206" s="176">
        <v>16.074241000000001</v>
      </c>
    </row>
    <row r="1207" spans="2:5" x14ac:dyDescent="0.25">
      <c r="B1207" s="176" t="s">
        <v>6635</v>
      </c>
      <c r="C1207" s="176" t="s">
        <v>12581</v>
      </c>
      <c r="D1207" s="176">
        <v>12.133699999999999</v>
      </c>
      <c r="E1207" s="176">
        <v>15.034000000000001</v>
      </c>
    </row>
    <row r="1208" spans="2:5" x14ac:dyDescent="0.25">
      <c r="B1208" s="176" t="s">
        <v>6636</v>
      </c>
      <c r="C1208" s="176" t="s">
        <v>12582</v>
      </c>
      <c r="D1208" s="176">
        <v>17.917100999999999</v>
      </c>
      <c r="E1208" s="176">
        <v>19.111098999999999</v>
      </c>
    </row>
    <row r="1209" spans="2:5" x14ac:dyDescent="0.25">
      <c r="B1209" s="176" t="s">
        <v>6637</v>
      </c>
      <c r="C1209" s="176" t="s">
        <v>12583</v>
      </c>
      <c r="D1209" s="176">
        <v>-21.008101</v>
      </c>
      <c r="E1209" s="176">
        <v>31.578600000000002</v>
      </c>
    </row>
    <row r="1210" spans="2:5" x14ac:dyDescent="0.25">
      <c r="B1210" s="176" t="s">
        <v>6638</v>
      </c>
      <c r="C1210" s="176" t="s">
        <v>12584</v>
      </c>
      <c r="D1210" s="176">
        <v>-18.097436999999999</v>
      </c>
      <c r="E1210" s="176">
        <v>25.836867000000002</v>
      </c>
    </row>
    <row r="1211" spans="2:5" x14ac:dyDescent="0.25">
      <c r="B1211" s="176" t="s">
        <v>6639</v>
      </c>
      <c r="C1211" s="176" t="s">
        <v>12585</v>
      </c>
      <c r="D1211" s="176">
        <v>-20.016283999999999</v>
      </c>
      <c r="E1211" s="176">
        <v>28.622896999999998</v>
      </c>
    </row>
    <row r="1212" spans="2:5" x14ac:dyDescent="0.25">
      <c r="B1212" s="176" t="s">
        <v>6640</v>
      </c>
      <c r="C1212" s="176" t="s">
        <v>12586</v>
      </c>
      <c r="D1212" s="176">
        <v>-16.5198</v>
      </c>
      <c r="E1212" s="176">
        <v>28.885000000000002</v>
      </c>
    </row>
    <row r="1213" spans="2:5" x14ac:dyDescent="0.25">
      <c r="B1213" s="176" t="s">
        <v>6641</v>
      </c>
      <c r="C1213" s="176" t="s">
        <v>12587</v>
      </c>
      <c r="D1213" s="176">
        <v>-17.431899999999999</v>
      </c>
      <c r="E1213" s="176">
        <v>32.184502000000002</v>
      </c>
    </row>
    <row r="1214" spans="2:5" x14ac:dyDescent="0.25">
      <c r="B1214" s="176" t="s">
        <v>6642</v>
      </c>
      <c r="C1214" s="176" t="s">
        <v>12588</v>
      </c>
      <c r="D1214" s="176">
        <v>-20.055299999999999</v>
      </c>
      <c r="E1214" s="176">
        <v>30.859100000000002</v>
      </c>
    </row>
    <row r="1215" spans="2:5" x14ac:dyDescent="0.25">
      <c r="B1215" s="176" t="s">
        <v>6643</v>
      </c>
      <c r="C1215" s="176" t="s">
        <v>12589</v>
      </c>
      <c r="D1215" s="176">
        <v>-17.931801</v>
      </c>
      <c r="E1215" s="176">
        <v>31.0928</v>
      </c>
    </row>
    <row r="1216" spans="2:5" x14ac:dyDescent="0.25">
      <c r="B1216" s="176" t="s">
        <v>6644</v>
      </c>
      <c r="C1216" s="176" t="s">
        <v>11178</v>
      </c>
      <c r="D1216" s="176">
        <v>-19.436717999999999</v>
      </c>
      <c r="E1216" s="176">
        <v>29.861944999999999</v>
      </c>
    </row>
    <row r="1217" spans="2:5" x14ac:dyDescent="0.25">
      <c r="B1217" s="176" t="s">
        <v>6645</v>
      </c>
      <c r="C1217" s="176" t="s">
        <v>12590</v>
      </c>
      <c r="D1217" s="176">
        <v>-18.629899999999999</v>
      </c>
      <c r="E1217" s="176">
        <v>27.021000000000001</v>
      </c>
    </row>
    <row r="1218" spans="2:5" x14ac:dyDescent="0.25">
      <c r="B1218" s="176" t="s">
        <v>6646</v>
      </c>
      <c r="C1218" s="176" t="s">
        <v>12591</v>
      </c>
      <c r="D1218" s="176">
        <v>-15.677189</v>
      </c>
      <c r="E1218" s="176">
        <v>34.972318999999999</v>
      </c>
    </row>
    <row r="1219" spans="2:5" x14ac:dyDescent="0.25">
      <c r="B1219" s="176" t="s">
        <v>6647</v>
      </c>
      <c r="C1219" s="176" t="s">
        <v>12592</v>
      </c>
      <c r="D1219" s="176">
        <v>-12.517526999999999</v>
      </c>
      <c r="E1219" s="176">
        <v>34.131877000000003</v>
      </c>
    </row>
    <row r="1220" spans="2:5" x14ac:dyDescent="0.25">
      <c r="B1220" s="176" t="s">
        <v>6648</v>
      </c>
      <c r="C1220" s="176" t="s">
        <v>12593</v>
      </c>
      <c r="D1220" s="176">
        <v>-9.9535710000000002</v>
      </c>
      <c r="E1220" s="176">
        <v>33.893264000000002</v>
      </c>
    </row>
    <row r="1221" spans="2:5" x14ac:dyDescent="0.25">
      <c r="B1221" s="176" t="s">
        <v>6649</v>
      </c>
      <c r="C1221" s="176" t="s">
        <v>12594</v>
      </c>
      <c r="D1221" s="176">
        <v>-13.789400000000001</v>
      </c>
      <c r="E1221" s="176">
        <v>33.780997999999997</v>
      </c>
    </row>
    <row r="1222" spans="2:5" x14ac:dyDescent="0.25">
      <c r="B1222" s="176" t="s">
        <v>6650</v>
      </c>
      <c r="C1222" s="176" t="s">
        <v>12595</v>
      </c>
      <c r="D1222" s="176">
        <v>-11.444699999999999</v>
      </c>
      <c r="E1222" s="176">
        <v>34.011799000000003</v>
      </c>
    </row>
    <row r="1223" spans="2:5" x14ac:dyDescent="0.25">
      <c r="B1223" s="176" t="s">
        <v>6651</v>
      </c>
      <c r="C1223" s="176" t="s">
        <v>12596</v>
      </c>
      <c r="D1223" s="176">
        <v>-29.456277</v>
      </c>
      <c r="E1223" s="176">
        <v>27.554455999999998</v>
      </c>
    </row>
    <row r="1224" spans="2:5" x14ac:dyDescent="0.25">
      <c r="B1224" s="176" t="s">
        <v>6652</v>
      </c>
      <c r="C1224" s="176" t="s">
        <v>12597</v>
      </c>
      <c r="D1224" s="176">
        <v>-22.461874999999999</v>
      </c>
      <c r="E1224" s="176">
        <v>14.979322</v>
      </c>
    </row>
    <row r="1225" spans="2:5" x14ac:dyDescent="0.25">
      <c r="B1225" s="176" t="s">
        <v>6653</v>
      </c>
      <c r="C1225" s="176" t="s">
        <v>12598</v>
      </c>
      <c r="D1225" s="176">
        <v>-19.6022</v>
      </c>
      <c r="E1225" s="176">
        <v>18.122699999999998</v>
      </c>
    </row>
    <row r="1226" spans="2:5" x14ac:dyDescent="0.25">
      <c r="B1226" s="176" t="s">
        <v>6654</v>
      </c>
      <c r="C1226" s="176" t="s">
        <v>12599</v>
      </c>
      <c r="D1226" s="176">
        <v>-19.028500000000001</v>
      </c>
      <c r="E1226" s="176">
        <v>16.458500000000001</v>
      </c>
    </row>
    <row r="1227" spans="2:5" x14ac:dyDescent="0.25">
      <c r="B1227" s="176" t="s">
        <v>6655</v>
      </c>
      <c r="C1227" s="176" t="s">
        <v>12600</v>
      </c>
      <c r="D1227" s="176">
        <v>-17.634257999999999</v>
      </c>
      <c r="E1227" s="176">
        <v>24.176687999999999</v>
      </c>
    </row>
    <row r="1228" spans="2:5" x14ac:dyDescent="0.25">
      <c r="B1228" s="176" t="s">
        <v>6656</v>
      </c>
      <c r="C1228" s="176" t="s">
        <v>12601</v>
      </c>
      <c r="D1228" s="176">
        <v>-26.539801000000001</v>
      </c>
      <c r="E1228" s="176">
        <v>18.111401000000001</v>
      </c>
    </row>
    <row r="1229" spans="2:5" x14ac:dyDescent="0.25">
      <c r="B1229" s="176" t="s">
        <v>6657</v>
      </c>
      <c r="C1229" s="176" t="s">
        <v>12602</v>
      </c>
      <c r="D1229" s="176">
        <v>-26.687400817871094</v>
      </c>
      <c r="E1229" s="176">
        <v>15.242899894714355</v>
      </c>
    </row>
    <row r="1230" spans="2:5" x14ac:dyDescent="0.25">
      <c r="B1230" s="176" t="s">
        <v>6658</v>
      </c>
      <c r="C1230" s="176" t="s">
        <v>12603</v>
      </c>
      <c r="D1230" s="176">
        <v>-24.605399999999999</v>
      </c>
      <c r="E1230" s="176">
        <v>17.9254</v>
      </c>
    </row>
    <row r="1231" spans="2:5" x14ac:dyDescent="0.25">
      <c r="B1231" s="176" t="s">
        <v>6659</v>
      </c>
      <c r="C1231" s="176" t="s">
        <v>12604</v>
      </c>
      <c r="D1231" s="176">
        <v>-19.328533</v>
      </c>
      <c r="E1231" s="176">
        <v>15.915003</v>
      </c>
    </row>
    <row r="1232" spans="2:5" x14ac:dyDescent="0.25">
      <c r="B1232" s="176" t="s">
        <v>6660</v>
      </c>
      <c r="C1232" s="176" t="s">
        <v>12605</v>
      </c>
      <c r="D1232" s="176">
        <v>-17.878201000000001</v>
      </c>
      <c r="E1232" s="176">
        <v>15.9526</v>
      </c>
    </row>
    <row r="1233" spans="2:5" x14ac:dyDescent="0.25">
      <c r="B1233" s="176" t="s">
        <v>6661</v>
      </c>
      <c r="C1233" s="176" t="s">
        <v>12606</v>
      </c>
      <c r="D1233" s="176">
        <v>-28.585318000000001</v>
      </c>
      <c r="E1233" s="176">
        <v>16.446380000000001</v>
      </c>
    </row>
    <row r="1234" spans="2:5" x14ac:dyDescent="0.25">
      <c r="B1234" s="176" t="s">
        <v>6662</v>
      </c>
      <c r="C1234" s="176" t="s">
        <v>12607</v>
      </c>
      <c r="D1234" s="176">
        <v>-17.956499000000001</v>
      </c>
      <c r="E1234" s="176">
        <v>19.7194</v>
      </c>
    </row>
    <row r="1235" spans="2:5" x14ac:dyDescent="0.25">
      <c r="B1235" s="176" t="s">
        <v>6663</v>
      </c>
      <c r="C1235" s="176" t="s">
        <v>12608</v>
      </c>
      <c r="D1235" s="176">
        <v>-20.544239999999999</v>
      </c>
      <c r="E1235" s="176">
        <v>14.358790000000001</v>
      </c>
    </row>
    <row r="1236" spans="2:5" x14ac:dyDescent="0.25">
      <c r="B1236" s="176" t="s">
        <v>6664</v>
      </c>
      <c r="C1236" s="176" t="s">
        <v>12609</v>
      </c>
      <c r="D1236" s="176">
        <v>-19.262079</v>
      </c>
      <c r="E1236" s="176">
        <v>17.732509</v>
      </c>
    </row>
    <row r="1237" spans="2:5" x14ac:dyDescent="0.25">
      <c r="B1237" s="176" t="s">
        <v>6665</v>
      </c>
      <c r="C1237" s="176" t="s">
        <v>12610</v>
      </c>
      <c r="D1237" s="176">
        <v>-22.979331999999999</v>
      </c>
      <c r="E1237" s="176">
        <v>14.647102</v>
      </c>
    </row>
    <row r="1238" spans="2:5" x14ac:dyDescent="0.25">
      <c r="B1238" s="176" t="s">
        <v>6666</v>
      </c>
      <c r="C1238" s="176" t="s">
        <v>12611</v>
      </c>
      <c r="D1238" s="176">
        <v>-22.60492</v>
      </c>
      <c r="E1238" s="176">
        <v>17.079001999999999</v>
      </c>
    </row>
    <row r="1239" spans="2:5" x14ac:dyDescent="0.25">
      <c r="B1239" s="176" t="s">
        <v>6667</v>
      </c>
      <c r="C1239" s="176" t="s">
        <v>12612</v>
      </c>
      <c r="D1239" s="176">
        <v>-22.479900000000001</v>
      </c>
      <c r="E1239" s="176">
        <v>17.4709</v>
      </c>
    </row>
    <row r="1240" spans="2:5" x14ac:dyDescent="0.25">
      <c r="B1240" s="176" t="s">
        <v>6668</v>
      </c>
      <c r="C1240" s="176" t="s">
        <v>12613</v>
      </c>
      <c r="D1240" s="176">
        <v>-4.3857499999999998</v>
      </c>
      <c r="E1240" s="176">
        <v>15.444599999999999</v>
      </c>
    </row>
    <row r="1241" spans="2:5" x14ac:dyDescent="0.25">
      <c r="B1241" s="176" t="s">
        <v>6669</v>
      </c>
      <c r="C1241" s="176" t="s">
        <v>12614</v>
      </c>
      <c r="D1241" s="176">
        <v>-4.32666015625</v>
      </c>
      <c r="E1241" s="176">
        <v>15.327500343323001</v>
      </c>
    </row>
    <row r="1242" spans="2:5" x14ac:dyDescent="0.25">
      <c r="B1242" s="176" t="s">
        <v>6670</v>
      </c>
      <c r="C1242" s="176" t="s">
        <v>12615</v>
      </c>
      <c r="D1242" s="176">
        <v>-1.94722</v>
      </c>
      <c r="E1242" s="176">
        <v>18.285800999999999</v>
      </c>
    </row>
    <row r="1243" spans="2:5" x14ac:dyDescent="0.25">
      <c r="B1243" s="176" t="s">
        <v>6671</v>
      </c>
      <c r="C1243" s="176" t="s">
        <v>12616</v>
      </c>
      <c r="D1243" s="176">
        <v>-3.3113199999999998</v>
      </c>
      <c r="E1243" s="176">
        <v>17.381701</v>
      </c>
    </row>
    <row r="1244" spans="2:5" x14ac:dyDescent="0.25">
      <c r="B1244" s="176" t="s">
        <v>6672</v>
      </c>
      <c r="C1244" s="176" t="s">
        <v>12617</v>
      </c>
      <c r="D1244" s="176">
        <v>-5.0357700000000003</v>
      </c>
      <c r="E1244" s="176">
        <v>18.785601</v>
      </c>
    </row>
    <row r="1245" spans="2:5" x14ac:dyDescent="0.25">
      <c r="B1245" s="176" t="s">
        <v>6673</v>
      </c>
      <c r="C1245" s="176" t="s">
        <v>12618</v>
      </c>
      <c r="D1245" s="176">
        <v>2.2600000724200001E-2</v>
      </c>
      <c r="E1245" s="176">
        <v>18.2887001038</v>
      </c>
    </row>
    <row r="1246" spans="2:5" x14ac:dyDescent="0.25">
      <c r="B1246" s="176" t="s">
        <v>6674</v>
      </c>
      <c r="C1246" s="176" t="s">
        <v>12619</v>
      </c>
      <c r="D1246" s="176">
        <v>4.252745</v>
      </c>
      <c r="E1246" s="176">
        <v>20.975270999999999</v>
      </c>
    </row>
    <row r="1247" spans="2:5" x14ac:dyDescent="0.25">
      <c r="B1247" s="176" t="s">
        <v>6675</v>
      </c>
      <c r="C1247" s="176" t="s">
        <v>12620</v>
      </c>
      <c r="D1247" s="176">
        <v>3.2353700000000001</v>
      </c>
      <c r="E1247" s="176">
        <v>19.771298999999999</v>
      </c>
    </row>
    <row r="1248" spans="2:5" x14ac:dyDescent="0.25">
      <c r="B1248" s="176" t="s">
        <v>6676</v>
      </c>
      <c r="C1248" s="176" t="s">
        <v>12621</v>
      </c>
      <c r="D1248" s="176">
        <v>2.1706599999999998</v>
      </c>
      <c r="E1248" s="176">
        <v>21.496901000000001</v>
      </c>
    </row>
    <row r="1249" spans="2:5" x14ac:dyDescent="0.25">
      <c r="B1249" s="176" t="s">
        <v>6677</v>
      </c>
      <c r="C1249" s="176" t="s">
        <v>12622</v>
      </c>
      <c r="D1249" s="176">
        <v>-0.28665200000000002</v>
      </c>
      <c r="E1249" s="176">
        <v>20.883551000000001</v>
      </c>
    </row>
    <row r="1250" spans="2:5" x14ac:dyDescent="0.25">
      <c r="B1250" s="176" t="s">
        <v>6678</v>
      </c>
      <c r="C1250" s="176" t="s">
        <v>12623</v>
      </c>
      <c r="D1250" s="176">
        <v>0.48163899999999998</v>
      </c>
      <c r="E1250" s="176">
        <v>25.337999</v>
      </c>
    </row>
    <row r="1251" spans="2:5" x14ac:dyDescent="0.25">
      <c r="B1251" s="176" t="s">
        <v>6679</v>
      </c>
      <c r="C1251" s="176" t="s">
        <v>12624</v>
      </c>
      <c r="D1251" s="176">
        <v>2.82761</v>
      </c>
      <c r="E1251" s="176">
        <v>27.588301000000001</v>
      </c>
    </row>
    <row r="1252" spans="2:5" x14ac:dyDescent="0.25">
      <c r="B1252" s="176" t="s">
        <v>6680</v>
      </c>
      <c r="C1252" s="176" t="s">
        <v>12625</v>
      </c>
      <c r="D1252" s="176">
        <v>1.5657430000000001</v>
      </c>
      <c r="E1252" s="176">
        <v>30.220685</v>
      </c>
    </row>
    <row r="1253" spans="2:5" x14ac:dyDescent="0.25">
      <c r="B1253" s="176" t="s">
        <v>6681</v>
      </c>
      <c r="C1253" s="176" t="s">
        <v>12626</v>
      </c>
      <c r="D1253" s="176">
        <v>2.8180580000000002</v>
      </c>
      <c r="E1253" s="176">
        <v>24.793997000000001</v>
      </c>
    </row>
    <row r="1254" spans="2:5" x14ac:dyDescent="0.25">
      <c r="B1254" s="176" t="s">
        <v>6682</v>
      </c>
      <c r="C1254" s="176" t="s">
        <v>12627</v>
      </c>
      <c r="D1254" s="176">
        <v>-2.30898</v>
      </c>
      <c r="E1254" s="176">
        <v>28.808800000000002</v>
      </c>
    </row>
    <row r="1255" spans="2:5" x14ac:dyDescent="0.25">
      <c r="B1255" s="176" t="s">
        <v>6683</v>
      </c>
      <c r="C1255" s="176" t="s">
        <v>12628</v>
      </c>
      <c r="D1255" s="176">
        <v>-1.666758</v>
      </c>
      <c r="E1255" s="176">
        <v>29.238036999999998</v>
      </c>
    </row>
    <row r="1256" spans="2:5" x14ac:dyDescent="0.25">
      <c r="B1256" s="176" t="s">
        <v>6684</v>
      </c>
      <c r="C1256" s="176" t="s">
        <v>12629</v>
      </c>
      <c r="D1256" s="176">
        <v>-2.9191799163800001</v>
      </c>
      <c r="E1256" s="176">
        <v>25.915399551399997</v>
      </c>
    </row>
    <row r="1257" spans="2:5" x14ac:dyDescent="0.25">
      <c r="B1257" s="176" t="s">
        <v>6685</v>
      </c>
      <c r="C1257" s="176" t="s">
        <v>12630</v>
      </c>
      <c r="D1257" s="176">
        <v>-11.591494000000001</v>
      </c>
      <c r="E1257" s="176">
        <v>27.530753000000001</v>
      </c>
    </row>
    <row r="1258" spans="2:5" x14ac:dyDescent="0.25">
      <c r="B1258" s="176" t="s">
        <v>6686</v>
      </c>
      <c r="C1258" s="176" t="s">
        <v>12631</v>
      </c>
      <c r="D1258" s="176">
        <v>-10.7659</v>
      </c>
      <c r="E1258" s="176">
        <v>25.505699</v>
      </c>
    </row>
    <row r="1259" spans="2:5" x14ac:dyDescent="0.25">
      <c r="B1259" s="176" t="s">
        <v>6687</v>
      </c>
      <c r="C1259" s="176" t="s">
        <v>12632</v>
      </c>
      <c r="D1259" s="176">
        <v>-5.8755600000000001</v>
      </c>
      <c r="E1259" s="176">
        <v>29.25</v>
      </c>
    </row>
    <row r="1260" spans="2:5" x14ac:dyDescent="0.25">
      <c r="B1260" s="176" t="s">
        <v>6688</v>
      </c>
      <c r="C1260" s="176" t="s">
        <v>12633</v>
      </c>
      <c r="D1260" s="176">
        <v>-8.6420200000000005</v>
      </c>
      <c r="E1260" s="176">
        <v>25.252898999999999</v>
      </c>
    </row>
    <row r="1261" spans="2:5" x14ac:dyDescent="0.25">
      <c r="B1261" s="176" t="s">
        <v>6689</v>
      </c>
      <c r="C1261" s="176" t="s">
        <v>12634</v>
      </c>
      <c r="D1261" s="176">
        <v>-8.7288779999999999</v>
      </c>
      <c r="E1261" s="176">
        <v>24.991406999999999</v>
      </c>
    </row>
    <row r="1262" spans="2:5" x14ac:dyDescent="0.25">
      <c r="B1262" s="176" t="s">
        <v>6690</v>
      </c>
      <c r="C1262" s="176" t="s">
        <v>12635</v>
      </c>
      <c r="D1262" s="176">
        <v>-5.9000500000000002</v>
      </c>
      <c r="E1262" s="176">
        <v>22.469200000000001</v>
      </c>
    </row>
    <row r="1263" spans="2:5" x14ac:dyDescent="0.25">
      <c r="B1263" s="176" t="s">
        <v>6691</v>
      </c>
      <c r="C1263" s="176" t="s">
        <v>12636</v>
      </c>
      <c r="D1263" s="176">
        <v>-4.0392849999999996</v>
      </c>
      <c r="E1263" s="176">
        <v>24.365615999999999</v>
      </c>
    </row>
    <row r="1264" spans="2:5" x14ac:dyDescent="0.25">
      <c r="B1264" s="176" t="s">
        <v>6692</v>
      </c>
      <c r="C1264" s="176" t="s">
        <v>12637</v>
      </c>
      <c r="D1264" s="176">
        <v>-4.3299190000000003</v>
      </c>
      <c r="E1264" s="176">
        <v>20.590123999999999</v>
      </c>
    </row>
    <row r="1265" spans="2:5" x14ac:dyDescent="0.25">
      <c r="B1265" s="176" t="s">
        <v>6693</v>
      </c>
      <c r="C1265" s="176" t="s">
        <v>12638</v>
      </c>
      <c r="D1265" s="176">
        <v>-6.1212401390100011</v>
      </c>
      <c r="E1265" s="176">
        <v>23.569000244099996</v>
      </c>
    </row>
    <row r="1266" spans="2:5" x14ac:dyDescent="0.25">
      <c r="B1266" s="176" t="s">
        <v>6694</v>
      </c>
      <c r="C1266" s="176" t="s">
        <v>12639</v>
      </c>
      <c r="D1266" s="176">
        <v>12.5335</v>
      </c>
      <c r="E1266" s="176">
        <v>-7.9499399999999998</v>
      </c>
    </row>
    <row r="1267" spans="2:5" x14ac:dyDescent="0.25">
      <c r="B1267" s="176" t="s">
        <v>6695</v>
      </c>
      <c r="C1267" s="176" t="s">
        <v>12640</v>
      </c>
      <c r="D1267" s="176">
        <v>16.248466000000001</v>
      </c>
      <c r="E1267" s="176">
        <v>-5.3889999999999997E-3</v>
      </c>
    </row>
    <row r="1268" spans="2:5" x14ac:dyDescent="0.25">
      <c r="B1268" s="176" t="s">
        <v>6696</v>
      </c>
      <c r="C1268" s="176" t="s">
        <v>12641</v>
      </c>
      <c r="D1268" s="176">
        <v>14.482521</v>
      </c>
      <c r="E1268" s="176">
        <v>-11.399335000000001</v>
      </c>
    </row>
    <row r="1269" spans="2:5" x14ac:dyDescent="0.25">
      <c r="B1269" s="176" t="s">
        <v>6697</v>
      </c>
      <c r="C1269" s="176" t="s">
        <v>12642</v>
      </c>
      <c r="D1269" s="176">
        <v>14.5128</v>
      </c>
      <c r="E1269" s="176">
        <v>-4.0795599999999999</v>
      </c>
    </row>
    <row r="1270" spans="2:5" x14ac:dyDescent="0.25">
      <c r="B1270" s="176" t="s">
        <v>6698</v>
      </c>
      <c r="C1270" s="176" t="s">
        <v>12643</v>
      </c>
      <c r="D1270" s="176">
        <v>16.730498999999998</v>
      </c>
      <c r="E1270" s="176">
        <v>-3.0075799999999999</v>
      </c>
    </row>
    <row r="1271" spans="2:5" x14ac:dyDescent="0.25">
      <c r="B1271" s="176" t="s">
        <v>6699</v>
      </c>
      <c r="C1271" s="176" t="s">
        <v>12644</v>
      </c>
      <c r="D1271" s="176">
        <v>13.337999999999999</v>
      </c>
      <c r="E1271" s="176">
        <v>-16.652201000000002</v>
      </c>
    </row>
    <row r="1272" spans="2:5" x14ac:dyDescent="0.25">
      <c r="B1272" s="176" t="s">
        <v>6700</v>
      </c>
      <c r="C1272" s="176" t="s">
        <v>12645</v>
      </c>
      <c r="D1272" s="176">
        <v>28.4527</v>
      </c>
      <c r="E1272" s="176">
        <v>-13.863799999999999</v>
      </c>
    </row>
    <row r="1273" spans="2:5" x14ac:dyDescent="0.25">
      <c r="B1273" s="176" t="s">
        <v>6701</v>
      </c>
      <c r="C1273" s="176" t="s">
        <v>12646</v>
      </c>
      <c r="D1273" s="176">
        <v>28.029599999999999</v>
      </c>
      <c r="E1273" s="176">
        <v>-17.214600000000001</v>
      </c>
    </row>
    <row r="1274" spans="2:5" x14ac:dyDescent="0.25">
      <c r="B1274" s="176" t="s">
        <v>6702</v>
      </c>
      <c r="C1274" s="176" t="s">
        <v>12647</v>
      </c>
      <c r="D1274" s="176">
        <v>27.814800000000002</v>
      </c>
      <c r="E1274" s="176">
        <v>-17.8871</v>
      </c>
    </row>
    <row r="1275" spans="2:5" x14ac:dyDescent="0.25">
      <c r="B1275" s="176" t="s">
        <v>6703</v>
      </c>
      <c r="C1275" s="176" t="s">
        <v>12648</v>
      </c>
      <c r="D1275" s="176">
        <v>28.626498999999999</v>
      </c>
      <c r="E1275" s="176">
        <v>-17.755600000000001</v>
      </c>
    </row>
    <row r="1276" spans="2:5" x14ac:dyDescent="0.25">
      <c r="B1276" s="176" t="s">
        <v>6704</v>
      </c>
      <c r="C1276" s="176" t="s">
        <v>12649</v>
      </c>
      <c r="D1276" s="176">
        <v>27.931899999999999</v>
      </c>
      <c r="E1276" s="176">
        <v>-15.3866</v>
      </c>
    </row>
    <row r="1277" spans="2:5" x14ac:dyDescent="0.25">
      <c r="B1277" s="176" t="s">
        <v>6705</v>
      </c>
      <c r="C1277" s="176" t="s">
        <v>12650</v>
      </c>
      <c r="D1277" s="176">
        <v>28.945499000000002</v>
      </c>
      <c r="E1277" s="176">
        <v>-13.6052</v>
      </c>
    </row>
    <row r="1278" spans="2:5" x14ac:dyDescent="0.25">
      <c r="B1278" s="176" t="s">
        <v>6706</v>
      </c>
      <c r="C1278" s="176" t="s">
        <v>12651</v>
      </c>
      <c r="D1278" s="176">
        <v>28.044499999999999</v>
      </c>
      <c r="E1278" s="176">
        <v>-16.572500000000002</v>
      </c>
    </row>
    <row r="1279" spans="2:5" x14ac:dyDescent="0.25">
      <c r="B1279" s="176" t="s">
        <v>6707</v>
      </c>
      <c r="C1279" s="176" t="s">
        <v>12652</v>
      </c>
      <c r="D1279" s="176">
        <v>28.482752000000001</v>
      </c>
      <c r="E1279" s="176">
        <v>-16.341707</v>
      </c>
    </row>
    <row r="1280" spans="2:5" x14ac:dyDescent="0.25">
      <c r="B1280" s="176" t="s">
        <v>6708</v>
      </c>
      <c r="C1280" s="176" t="s">
        <v>12653</v>
      </c>
      <c r="D1280" s="176">
        <v>35.279800000000002</v>
      </c>
      <c r="E1280" s="176">
        <v>-2.9562599999999999</v>
      </c>
    </row>
    <row r="1281" spans="2:5" x14ac:dyDescent="0.25">
      <c r="B1281" s="176" t="s">
        <v>6709</v>
      </c>
      <c r="C1281" s="176" t="s">
        <v>12654</v>
      </c>
      <c r="D1281" s="176">
        <v>7.9443999999999999</v>
      </c>
      <c r="E1281" s="176">
        <v>-11.760999999999999</v>
      </c>
    </row>
    <row r="1282" spans="2:5" x14ac:dyDescent="0.25">
      <c r="B1282" s="176" t="s">
        <v>6710</v>
      </c>
      <c r="C1282" s="176" t="s">
        <v>12655</v>
      </c>
      <c r="D1282" s="176">
        <v>7.8963640000000002</v>
      </c>
      <c r="E1282" s="176">
        <v>-11.174125999999999</v>
      </c>
    </row>
    <row r="1283" spans="2:5" x14ac:dyDescent="0.25">
      <c r="B1283" s="176" t="s">
        <v>6711</v>
      </c>
      <c r="C1283" s="176" t="s">
        <v>12656</v>
      </c>
      <c r="D1283" s="176">
        <v>8.6164400000000008</v>
      </c>
      <c r="E1283" s="176">
        <v>-13.195499999999999</v>
      </c>
    </row>
    <row r="1284" spans="2:5" x14ac:dyDescent="0.25">
      <c r="B1284" s="176" t="s">
        <v>6712</v>
      </c>
      <c r="C1284" s="176" t="s">
        <v>12657</v>
      </c>
      <c r="D1284" s="176">
        <v>8.6104699999999994</v>
      </c>
      <c r="E1284" s="176">
        <v>-11.045400000000001</v>
      </c>
    </row>
    <row r="1285" spans="2:5" x14ac:dyDescent="0.25">
      <c r="B1285" s="176" t="s">
        <v>6713</v>
      </c>
      <c r="C1285" s="176" t="s">
        <v>12658</v>
      </c>
      <c r="D1285" s="176">
        <v>11.894261999999999</v>
      </c>
      <c r="E1285" s="176">
        <v>-15.653596</v>
      </c>
    </row>
    <row r="1286" spans="2:5" x14ac:dyDescent="0.25">
      <c r="B1286" s="176" t="s">
        <v>6714</v>
      </c>
      <c r="C1286" s="176" t="s">
        <v>12659</v>
      </c>
      <c r="D1286" s="176">
        <v>5.0321239999999996</v>
      </c>
      <c r="E1286" s="176">
        <v>-9.0642359999999993</v>
      </c>
    </row>
    <row r="1287" spans="2:5" x14ac:dyDescent="0.25">
      <c r="B1287" s="176" t="s">
        <v>6715</v>
      </c>
      <c r="C1287" s="176" t="s">
        <v>12660</v>
      </c>
      <c r="D1287" s="176">
        <v>6.2890600000000001</v>
      </c>
      <c r="E1287" s="176">
        <v>-10.758699999999999</v>
      </c>
    </row>
    <row r="1288" spans="2:5" x14ac:dyDescent="0.25">
      <c r="B1288" s="176" t="s">
        <v>6716</v>
      </c>
      <c r="C1288" s="176" t="s">
        <v>12661</v>
      </c>
      <c r="D1288" s="176">
        <v>6.2337899999999999</v>
      </c>
      <c r="E1288" s="176">
        <v>-10.362299999999999</v>
      </c>
    </row>
    <row r="1289" spans="2:5" x14ac:dyDescent="0.25">
      <c r="B1289" s="176" t="s">
        <v>6717</v>
      </c>
      <c r="C1289" s="176" t="s">
        <v>12662</v>
      </c>
      <c r="D1289" s="176">
        <v>30.322478</v>
      </c>
      <c r="E1289" s="176">
        <v>-9.4120030000000003</v>
      </c>
    </row>
    <row r="1290" spans="2:5" x14ac:dyDescent="0.25">
      <c r="B1290" s="176" t="s">
        <v>6718</v>
      </c>
      <c r="C1290" s="176" t="s">
        <v>11179</v>
      </c>
      <c r="D1290" s="176">
        <v>27.726982</v>
      </c>
      <c r="E1290" s="176">
        <v>-9.2378649999999993</v>
      </c>
    </row>
    <row r="1291" spans="2:5" x14ac:dyDescent="0.25">
      <c r="B1291" s="176" t="s">
        <v>6719</v>
      </c>
      <c r="C1291" s="176" t="s">
        <v>12663</v>
      </c>
      <c r="D1291" s="176">
        <v>28.447562999999999</v>
      </c>
      <c r="E1291" s="176">
        <v>-11.161749</v>
      </c>
    </row>
    <row r="1292" spans="2:5" x14ac:dyDescent="0.25">
      <c r="B1292" s="176" t="s">
        <v>6720</v>
      </c>
      <c r="C1292" s="176" t="s">
        <v>12664</v>
      </c>
      <c r="D1292" s="176">
        <v>30.265788000000001</v>
      </c>
      <c r="E1292" s="176">
        <v>-5.8608079999999996</v>
      </c>
    </row>
    <row r="1293" spans="2:5" x14ac:dyDescent="0.25">
      <c r="B1293" s="176" t="s">
        <v>6721</v>
      </c>
      <c r="C1293" s="176" t="s">
        <v>12665</v>
      </c>
      <c r="D1293" s="176">
        <v>32.514305999999998</v>
      </c>
      <c r="E1293" s="176">
        <v>-1.9830559999999999</v>
      </c>
    </row>
    <row r="1294" spans="2:5" x14ac:dyDescent="0.25">
      <c r="B1294" s="176" t="s">
        <v>6722</v>
      </c>
      <c r="C1294" s="176" t="s">
        <v>12666</v>
      </c>
      <c r="D1294" s="176">
        <v>33.927298999999998</v>
      </c>
      <c r="E1294" s="176">
        <v>-4.9779600000000004</v>
      </c>
    </row>
    <row r="1295" spans="2:5" x14ac:dyDescent="0.25">
      <c r="B1295" s="176" t="s">
        <v>6723</v>
      </c>
      <c r="C1295" s="176" t="s">
        <v>12667</v>
      </c>
      <c r="D1295" s="176">
        <v>31.947500228900001</v>
      </c>
      <c r="E1295" s="176">
        <v>-4.3983302116400003</v>
      </c>
    </row>
    <row r="1296" spans="2:5" x14ac:dyDescent="0.25">
      <c r="B1296" s="176" t="s">
        <v>6724</v>
      </c>
      <c r="C1296" s="176" t="s">
        <v>12668</v>
      </c>
      <c r="D1296" s="176">
        <v>33.879100999999999</v>
      </c>
      <c r="E1296" s="176">
        <v>-5.5151199999999996</v>
      </c>
    </row>
    <row r="1297" spans="2:5" x14ac:dyDescent="0.25">
      <c r="B1297" s="176" t="s">
        <v>6725</v>
      </c>
      <c r="C1297" s="176" t="s">
        <v>12669</v>
      </c>
      <c r="D1297" s="176">
        <v>34.789558</v>
      </c>
      <c r="E1297" s="176">
        <v>-1.9260409999999999</v>
      </c>
    </row>
    <row r="1298" spans="2:5" x14ac:dyDescent="0.25">
      <c r="B1298" s="176" t="s">
        <v>6726</v>
      </c>
      <c r="C1298" s="176" t="s">
        <v>12670</v>
      </c>
      <c r="D1298" s="176">
        <v>26.731987</v>
      </c>
      <c r="E1298" s="176">
        <v>-11.683655</v>
      </c>
    </row>
    <row r="1299" spans="2:5" x14ac:dyDescent="0.25">
      <c r="B1299" s="176" t="s">
        <v>6727</v>
      </c>
      <c r="C1299" s="176" t="s">
        <v>12671</v>
      </c>
      <c r="D1299" s="176">
        <v>32.401895000000003</v>
      </c>
      <c r="E1299" s="176">
        <v>-6.3159049999999999</v>
      </c>
    </row>
    <row r="1300" spans="2:5" x14ac:dyDescent="0.25">
      <c r="B1300" s="176" t="s">
        <v>6728</v>
      </c>
      <c r="C1300" s="176" t="s">
        <v>12672</v>
      </c>
      <c r="D1300" s="176">
        <v>34.051498000000002</v>
      </c>
      <c r="E1300" s="176">
        <v>-6.7515200000000002</v>
      </c>
    </row>
    <row r="1301" spans="2:5" x14ac:dyDescent="0.25">
      <c r="B1301" s="176" t="s">
        <v>6729</v>
      </c>
      <c r="C1301" s="176" t="s">
        <v>12673</v>
      </c>
      <c r="D1301" s="176">
        <v>23.718299999999999</v>
      </c>
      <c r="E1301" s="176">
        <v>-15.932</v>
      </c>
    </row>
    <row r="1302" spans="2:5" x14ac:dyDescent="0.25">
      <c r="B1302" s="176" t="s">
        <v>6730</v>
      </c>
      <c r="C1302" s="176" t="s">
        <v>12674</v>
      </c>
      <c r="D1302" s="176">
        <v>31.397499</v>
      </c>
      <c r="E1302" s="176">
        <v>-9.6816700000000004</v>
      </c>
    </row>
    <row r="1303" spans="2:5" x14ac:dyDescent="0.25">
      <c r="B1303" s="176" t="s">
        <v>6731</v>
      </c>
      <c r="C1303" s="176" t="s">
        <v>12675</v>
      </c>
      <c r="D1303" s="176">
        <v>27.142467</v>
      </c>
      <c r="E1303" s="176">
        <v>-13.224947</v>
      </c>
    </row>
    <row r="1304" spans="2:5" x14ac:dyDescent="0.25">
      <c r="B1304" s="176" t="s">
        <v>6732</v>
      </c>
      <c r="C1304" s="176" t="s">
        <v>12676</v>
      </c>
      <c r="D1304" s="176">
        <v>33.3675</v>
      </c>
      <c r="E1304" s="176">
        <v>-7.5899700000000001</v>
      </c>
    </row>
    <row r="1305" spans="2:5" x14ac:dyDescent="0.25">
      <c r="B1305" s="176" t="s">
        <v>6733</v>
      </c>
      <c r="C1305" s="176" t="s">
        <v>12677</v>
      </c>
      <c r="D1305" s="176">
        <v>34.298901000000001</v>
      </c>
      <c r="E1305" s="176">
        <v>-6.5958800000000002</v>
      </c>
    </row>
    <row r="1306" spans="2:5" x14ac:dyDescent="0.25">
      <c r="B1306" s="176" t="s">
        <v>6734</v>
      </c>
      <c r="C1306" s="176" t="s">
        <v>12678</v>
      </c>
      <c r="D1306" s="176">
        <v>34.988799999999998</v>
      </c>
      <c r="E1306" s="176">
        <v>-3.0282100000000001</v>
      </c>
    </row>
    <row r="1307" spans="2:5" x14ac:dyDescent="0.25">
      <c r="B1307" s="176" t="s">
        <v>6735</v>
      </c>
      <c r="C1307" s="176" t="s">
        <v>12679</v>
      </c>
      <c r="D1307" s="176">
        <v>31.604807000000001</v>
      </c>
      <c r="E1307" s="176">
        <v>-8.0357880000000002</v>
      </c>
    </row>
    <row r="1308" spans="2:5" x14ac:dyDescent="0.25">
      <c r="B1308" s="176" t="s">
        <v>6736</v>
      </c>
      <c r="C1308" s="176" t="s">
        <v>12680</v>
      </c>
      <c r="D1308" s="176">
        <v>30.9391</v>
      </c>
      <c r="E1308" s="176">
        <v>-6.9094300000000004</v>
      </c>
    </row>
    <row r="1309" spans="2:5" x14ac:dyDescent="0.25">
      <c r="B1309" s="176" t="s">
        <v>6737</v>
      </c>
      <c r="C1309" s="176" t="s">
        <v>12681</v>
      </c>
      <c r="D1309" s="176">
        <v>35.177101</v>
      </c>
      <c r="E1309" s="176">
        <v>-3.8395199999999998</v>
      </c>
    </row>
    <row r="1310" spans="2:5" x14ac:dyDescent="0.25">
      <c r="B1310" s="176" t="s">
        <v>6738</v>
      </c>
      <c r="C1310" s="176" t="s">
        <v>12682</v>
      </c>
      <c r="D1310" s="176">
        <v>35.594298999999999</v>
      </c>
      <c r="E1310" s="176">
        <v>-5.3200200000000004</v>
      </c>
    </row>
    <row r="1311" spans="2:5" x14ac:dyDescent="0.25">
      <c r="B1311" s="176" t="s">
        <v>6739</v>
      </c>
      <c r="C1311" s="176" t="s">
        <v>12683</v>
      </c>
      <c r="D1311" s="176">
        <v>35.731741</v>
      </c>
      <c r="E1311" s="176">
        <v>-5.9214589999999996</v>
      </c>
    </row>
    <row r="1312" spans="2:5" x14ac:dyDescent="0.25">
      <c r="B1312" s="176" t="s">
        <v>6740</v>
      </c>
      <c r="C1312" s="176" t="s">
        <v>12684</v>
      </c>
      <c r="D1312" s="176">
        <v>14.670878</v>
      </c>
      <c r="E1312" s="176">
        <v>-17.072828999999999</v>
      </c>
    </row>
    <row r="1313" spans="2:5" x14ac:dyDescent="0.25">
      <c r="B1313" s="176" t="s">
        <v>6741</v>
      </c>
      <c r="C1313" s="176" t="s">
        <v>12685</v>
      </c>
      <c r="D1313" s="176">
        <v>12.55559</v>
      </c>
      <c r="E1313" s="176">
        <v>-16.283297999999998</v>
      </c>
    </row>
    <row r="1314" spans="2:5" x14ac:dyDescent="0.25">
      <c r="B1314" s="176" t="s">
        <v>6742</v>
      </c>
      <c r="C1314" s="176" t="s">
        <v>12686</v>
      </c>
      <c r="D1314" s="176">
        <v>12.39533</v>
      </c>
      <c r="E1314" s="176">
        <v>-16.748000000000001</v>
      </c>
    </row>
    <row r="1315" spans="2:5" x14ac:dyDescent="0.25">
      <c r="B1315" s="176" t="s">
        <v>6743</v>
      </c>
      <c r="C1315" s="176" t="s">
        <v>12687</v>
      </c>
      <c r="D1315" s="176">
        <v>14.146900177001953</v>
      </c>
      <c r="E1315" s="176">
        <v>-16.051300048828125</v>
      </c>
    </row>
    <row r="1316" spans="2:5" x14ac:dyDescent="0.25">
      <c r="B1316" s="176" t="s">
        <v>6744</v>
      </c>
      <c r="C1316" s="176" t="s">
        <v>12688</v>
      </c>
      <c r="D1316" s="176">
        <v>14.742336999999999</v>
      </c>
      <c r="E1316" s="176">
        <v>-17.479222</v>
      </c>
    </row>
    <row r="1317" spans="2:5" x14ac:dyDescent="0.25">
      <c r="B1317" s="176" t="s">
        <v>6745</v>
      </c>
      <c r="C1317" s="176" t="s">
        <v>12689</v>
      </c>
      <c r="D1317" s="176">
        <v>15.5936</v>
      </c>
      <c r="E1317" s="176">
        <v>-13.322800000000001</v>
      </c>
    </row>
    <row r="1318" spans="2:5" x14ac:dyDescent="0.25">
      <c r="B1318" s="176" t="s">
        <v>6746</v>
      </c>
      <c r="C1318" s="176" t="s">
        <v>12690</v>
      </c>
      <c r="D1318" s="176">
        <v>16.049814000000001</v>
      </c>
      <c r="E1318" s="176">
        <v>-16.461039</v>
      </c>
    </row>
    <row r="1319" spans="2:5" x14ac:dyDescent="0.25">
      <c r="B1319" s="176" t="s">
        <v>6747</v>
      </c>
      <c r="C1319" s="176" t="s">
        <v>12691</v>
      </c>
      <c r="D1319" s="176">
        <v>14.847299575805664</v>
      </c>
      <c r="E1319" s="176">
        <v>-12.468299865722656</v>
      </c>
    </row>
    <row r="1320" spans="2:5" x14ac:dyDescent="0.25">
      <c r="B1320" s="176" t="s">
        <v>6748</v>
      </c>
      <c r="C1320" s="176" t="s">
        <v>12692</v>
      </c>
      <c r="D1320" s="176">
        <v>12.572299957275391</v>
      </c>
      <c r="E1320" s="176">
        <v>-12.22029972076416</v>
      </c>
    </row>
    <row r="1321" spans="2:5" x14ac:dyDescent="0.25">
      <c r="B1321" s="176" t="s">
        <v>6749</v>
      </c>
      <c r="C1321" s="176" t="s">
        <v>12693</v>
      </c>
      <c r="D1321" s="176">
        <v>13.736800000000001</v>
      </c>
      <c r="E1321" s="176">
        <v>-13.6531</v>
      </c>
    </row>
    <row r="1322" spans="2:5" x14ac:dyDescent="0.25">
      <c r="B1322" s="176" t="s">
        <v>6750</v>
      </c>
      <c r="C1322" s="176" t="s">
        <v>12694</v>
      </c>
      <c r="D1322" s="176">
        <v>18.309999999999999</v>
      </c>
      <c r="E1322" s="176">
        <v>-15.969722000000001</v>
      </c>
    </row>
    <row r="1323" spans="2:5" x14ac:dyDescent="0.25">
      <c r="B1323" s="176" t="s">
        <v>6751</v>
      </c>
      <c r="C1323" s="176" t="s">
        <v>12695</v>
      </c>
      <c r="D1323" s="176">
        <v>20.505822999999999</v>
      </c>
      <c r="E1323" s="176">
        <v>-13.043744</v>
      </c>
    </row>
    <row r="1324" spans="2:5" x14ac:dyDescent="0.25">
      <c r="B1324" s="176" t="s">
        <v>6752</v>
      </c>
      <c r="C1324" s="176" t="s">
        <v>12696</v>
      </c>
      <c r="D1324" s="176">
        <v>20.932403999999998</v>
      </c>
      <c r="E1324" s="176">
        <v>-17.030199</v>
      </c>
    </row>
    <row r="1325" spans="2:5" x14ac:dyDescent="0.25">
      <c r="B1325" s="176" t="s">
        <v>6753</v>
      </c>
      <c r="C1325" s="176" t="s">
        <v>12697</v>
      </c>
      <c r="D1325" s="176">
        <v>22.757345000000001</v>
      </c>
      <c r="E1325" s="176">
        <v>-12.482227999999999</v>
      </c>
    </row>
    <row r="1326" spans="2:5" x14ac:dyDescent="0.25">
      <c r="B1326" s="176" t="s">
        <v>6754</v>
      </c>
      <c r="C1326" s="176" t="s">
        <v>12698</v>
      </c>
      <c r="D1326" s="176">
        <v>9.5768900000000006</v>
      </c>
      <c r="E1326" s="176">
        <v>-13.612</v>
      </c>
    </row>
    <row r="1327" spans="2:5" x14ac:dyDescent="0.25">
      <c r="B1327" s="176" t="s">
        <v>6755</v>
      </c>
      <c r="C1327" s="176" t="s">
        <v>12699</v>
      </c>
      <c r="D1327" s="176">
        <v>16.741399999999999</v>
      </c>
      <c r="E1327" s="176">
        <v>-22.949400000000001</v>
      </c>
    </row>
    <row r="1328" spans="2:5" x14ac:dyDescent="0.25">
      <c r="B1328" s="176" t="s">
        <v>6756</v>
      </c>
      <c r="C1328" s="176" t="s">
        <v>12700</v>
      </c>
      <c r="D1328" s="176">
        <v>16.136499000000001</v>
      </c>
      <c r="E1328" s="176">
        <v>-22.888901000000001</v>
      </c>
    </row>
    <row r="1329" spans="2:5" x14ac:dyDescent="0.25">
      <c r="B1329" s="176" t="s">
        <v>6757</v>
      </c>
      <c r="C1329" s="176" t="s">
        <v>12701</v>
      </c>
      <c r="D1329" s="176">
        <v>15.155900001525879</v>
      </c>
      <c r="E1329" s="176">
        <v>-23.213699340820313</v>
      </c>
    </row>
    <row r="1330" spans="2:5" x14ac:dyDescent="0.25">
      <c r="B1330" s="176" t="s">
        <v>6758</v>
      </c>
      <c r="C1330" s="176" t="s">
        <v>12702</v>
      </c>
      <c r="D1330" s="176">
        <v>14.941126000000001</v>
      </c>
      <c r="E1330" s="176">
        <v>-23.484728</v>
      </c>
    </row>
    <row r="1331" spans="2:5" x14ac:dyDescent="0.25">
      <c r="B1331" s="176" t="s">
        <v>6759</v>
      </c>
      <c r="C1331" s="176" t="s">
        <v>12703</v>
      </c>
      <c r="D1331" s="176">
        <v>14.885000228899999</v>
      </c>
      <c r="E1331" s="176">
        <v>-24.479999542200002</v>
      </c>
    </row>
    <row r="1332" spans="2:5" x14ac:dyDescent="0.25">
      <c r="B1332" s="176" t="s">
        <v>6760</v>
      </c>
      <c r="C1332" s="176" t="s">
        <v>12704</v>
      </c>
      <c r="D1332" s="176">
        <v>16.588851999999999</v>
      </c>
      <c r="E1332" s="176">
        <v>-24.284132</v>
      </c>
    </row>
    <row r="1333" spans="2:5" x14ac:dyDescent="0.25">
      <c r="B1333" s="176" t="s">
        <v>6761</v>
      </c>
      <c r="C1333" s="176" t="s">
        <v>12705</v>
      </c>
      <c r="D1333" s="176">
        <v>16.833362999999999</v>
      </c>
      <c r="E1333" s="176">
        <v>-25.055308</v>
      </c>
    </row>
    <row r="1334" spans="2:5" x14ac:dyDescent="0.25">
      <c r="B1334" s="176" t="s">
        <v>6762</v>
      </c>
      <c r="C1334" s="176" t="s">
        <v>12706</v>
      </c>
      <c r="D1334" s="176">
        <v>8.9778900000000004</v>
      </c>
      <c r="E1334" s="176">
        <v>38.799301</v>
      </c>
    </row>
    <row r="1335" spans="2:5" x14ac:dyDescent="0.25">
      <c r="B1335" s="176" t="s">
        <v>6763</v>
      </c>
      <c r="C1335" s="176" t="s">
        <v>12707</v>
      </c>
      <c r="D1335" s="176">
        <v>6.03939</v>
      </c>
      <c r="E1335" s="176">
        <v>37.590499999999999</v>
      </c>
    </row>
    <row r="1336" spans="2:5" x14ac:dyDescent="0.25">
      <c r="B1336" s="176" t="s">
        <v>6764</v>
      </c>
      <c r="C1336" s="176" t="s">
        <v>12708</v>
      </c>
      <c r="D1336" s="176">
        <v>14.146800000000001</v>
      </c>
      <c r="E1336" s="176">
        <v>38.772799999999997</v>
      </c>
    </row>
    <row r="1337" spans="2:5" x14ac:dyDescent="0.25">
      <c r="B1337" s="176" t="s">
        <v>6765</v>
      </c>
      <c r="C1337" s="176" t="s">
        <v>12709</v>
      </c>
      <c r="D1337" s="176">
        <v>5.7496549999999997</v>
      </c>
      <c r="E1337" s="176">
        <v>36.560164999999998</v>
      </c>
    </row>
    <row r="1338" spans="2:5" x14ac:dyDescent="0.25">
      <c r="B1338" s="176" t="s">
        <v>6766</v>
      </c>
      <c r="C1338" s="176" t="s">
        <v>12710</v>
      </c>
      <c r="D1338" s="176">
        <v>11.6081</v>
      </c>
      <c r="E1338" s="176">
        <v>37.321601999999999</v>
      </c>
    </row>
    <row r="1339" spans="2:5" x14ac:dyDescent="0.25">
      <c r="B1339" s="176" t="s">
        <v>6767</v>
      </c>
      <c r="C1339" s="176" t="s">
        <v>12711</v>
      </c>
      <c r="D1339" s="176">
        <v>11.10975</v>
      </c>
      <c r="E1339" s="176">
        <v>39.725911000000004</v>
      </c>
    </row>
    <row r="1340" spans="2:5" x14ac:dyDescent="0.25">
      <c r="B1340" s="176" t="s">
        <v>6768</v>
      </c>
      <c r="C1340" s="176" t="s">
        <v>12712</v>
      </c>
      <c r="D1340" s="176">
        <v>8.5540000000000003</v>
      </c>
      <c r="E1340" s="176">
        <v>34.858001999999999</v>
      </c>
    </row>
    <row r="1341" spans="2:5" x14ac:dyDescent="0.25">
      <c r="B1341" s="176" t="s">
        <v>16765</v>
      </c>
      <c r="C1341" s="176" t="s">
        <v>16779</v>
      </c>
      <c r="D1341" s="176">
        <v>10.321501</v>
      </c>
      <c r="E1341" s="176">
        <v>37.741886999999998</v>
      </c>
    </row>
    <row r="1342" spans="2:5" x14ac:dyDescent="0.25">
      <c r="B1342" s="176" t="s">
        <v>6769</v>
      </c>
      <c r="C1342" s="176" t="s">
        <v>12713</v>
      </c>
      <c r="D1342" s="176">
        <v>9.6235490000000006</v>
      </c>
      <c r="E1342" s="176">
        <v>41.855027</v>
      </c>
    </row>
    <row r="1343" spans="2:5" x14ac:dyDescent="0.25">
      <c r="B1343" s="176" t="s">
        <v>6770</v>
      </c>
      <c r="C1343" s="176" t="s">
        <v>12714</v>
      </c>
      <c r="D1343" s="176">
        <v>8.1287599999999998</v>
      </c>
      <c r="E1343" s="176">
        <v>34.563099000000001</v>
      </c>
    </row>
    <row r="1344" spans="2:5" x14ac:dyDescent="0.25">
      <c r="B1344" s="176" t="s">
        <v>6771</v>
      </c>
      <c r="C1344" s="176" t="s">
        <v>12715</v>
      </c>
      <c r="D1344" s="176">
        <v>12.5199</v>
      </c>
      <c r="E1344" s="176">
        <v>37.433998000000003</v>
      </c>
    </row>
    <row r="1345" spans="2:5" x14ac:dyDescent="0.25">
      <c r="B1345" s="176" t="s">
        <v>6772</v>
      </c>
      <c r="C1345" s="176" t="s">
        <v>12716</v>
      </c>
      <c r="D1345" s="176">
        <v>5.9351301193200001</v>
      </c>
      <c r="E1345" s="176">
        <v>43.578601837199997</v>
      </c>
    </row>
    <row r="1346" spans="2:5" x14ac:dyDescent="0.25">
      <c r="B1346" s="176" t="s">
        <v>6773</v>
      </c>
      <c r="C1346" s="176" t="s">
        <v>12717</v>
      </c>
      <c r="D1346" s="176">
        <v>8.7163000000000004</v>
      </c>
      <c r="E1346" s="176">
        <v>39.005899999999997</v>
      </c>
    </row>
    <row r="1347" spans="2:5" x14ac:dyDescent="0.25">
      <c r="B1347" s="176" t="s">
        <v>16766</v>
      </c>
      <c r="C1347" s="176" t="s">
        <v>16780</v>
      </c>
      <c r="D1347" s="176">
        <v>13.830120000000001</v>
      </c>
      <c r="E1347" s="176">
        <v>36.882370000000002</v>
      </c>
    </row>
    <row r="1348" spans="2:5" x14ac:dyDescent="0.25">
      <c r="B1348" s="176" t="s">
        <v>6774</v>
      </c>
      <c r="C1348" s="176" t="s">
        <v>12718</v>
      </c>
      <c r="D1348" s="176">
        <v>9.3319069999999993</v>
      </c>
      <c r="E1348" s="176">
        <v>42.911811</v>
      </c>
    </row>
    <row r="1349" spans="2:5" x14ac:dyDescent="0.25">
      <c r="B1349" s="176" t="s">
        <v>6775</v>
      </c>
      <c r="C1349" s="176" t="s">
        <v>12719</v>
      </c>
      <c r="D1349" s="176">
        <v>7.6660900115966797</v>
      </c>
      <c r="E1349" s="176">
        <v>36.816600799560547</v>
      </c>
    </row>
    <row r="1350" spans="2:5" x14ac:dyDescent="0.25">
      <c r="B1350" s="176" t="s">
        <v>6776</v>
      </c>
      <c r="C1350" s="176" t="s">
        <v>12720</v>
      </c>
      <c r="D1350" s="176">
        <v>6.732577</v>
      </c>
      <c r="E1350" s="176">
        <v>44.241339000000004</v>
      </c>
    </row>
    <row r="1351" spans="2:5" x14ac:dyDescent="0.25">
      <c r="B1351" s="176" t="s">
        <v>6777</v>
      </c>
      <c r="C1351" s="176" t="s">
        <v>12721</v>
      </c>
      <c r="D1351" s="176">
        <v>7.1006109999999998</v>
      </c>
      <c r="E1351" s="176">
        <v>38.396455000000003</v>
      </c>
    </row>
    <row r="1352" spans="2:5" x14ac:dyDescent="0.25">
      <c r="B1352" s="176" t="s">
        <v>6778</v>
      </c>
      <c r="C1352" s="176" t="s">
        <v>12722</v>
      </c>
      <c r="D1352" s="176">
        <v>13.4674</v>
      </c>
      <c r="E1352" s="176">
        <v>39.533501000000001</v>
      </c>
    </row>
    <row r="1353" spans="2:5" x14ac:dyDescent="0.25">
      <c r="B1353" s="176" t="s">
        <v>6779</v>
      </c>
      <c r="C1353" s="176" t="s">
        <v>12723</v>
      </c>
      <c r="D1353" s="176">
        <v>6.9570999999999996</v>
      </c>
      <c r="E1353" s="176">
        <v>35.554699999999997</v>
      </c>
    </row>
    <row r="1354" spans="2:5" x14ac:dyDescent="0.25">
      <c r="B1354" s="176" t="s">
        <v>6780</v>
      </c>
      <c r="C1354" s="176" t="s">
        <v>12724</v>
      </c>
      <c r="D1354" s="176">
        <v>6.0775449999999998</v>
      </c>
      <c r="E1354" s="176">
        <v>44.763736000000002</v>
      </c>
    </row>
    <row r="1355" spans="2:5" x14ac:dyDescent="0.25">
      <c r="B1355" s="176" t="s">
        <v>6781</v>
      </c>
      <c r="C1355" s="176" t="s">
        <v>12725</v>
      </c>
      <c r="D1355" s="176">
        <v>11.7875</v>
      </c>
      <c r="E1355" s="176">
        <v>40.991500000000002</v>
      </c>
    </row>
    <row r="1356" spans="2:5" x14ac:dyDescent="0.25">
      <c r="B1356" s="176" t="s">
        <v>6782</v>
      </c>
      <c r="C1356" s="176" t="s">
        <v>12726</v>
      </c>
      <c r="D1356" s="176">
        <v>10.018500328063965</v>
      </c>
      <c r="E1356" s="176">
        <v>34.586299896240234</v>
      </c>
    </row>
    <row r="1357" spans="2:5" x14ac:dyDescent="0.25">
      <c r="B1357" s="176" t="s">
        <v>6783</v>
      </c>
      <c r="C1357" s="176" t="s">
        <v>12727</v>
      </c>
      <c r="D1357" s="176">
        <v>14.075699</v>
      </c>
      <c r="E1357" s="176">
        <v>38.273592000000001</v>
      </c>
    </row>
    <row r="1358" spans="2:5" x14ac:dyDescent="0.25">
      <c r="B1358" s="176" t="s">
        <v>6784</v>
      </c>
      <c r="C1358" s="176" t="s">
        <v>12728</v>
      </c>
      <c r="D1358" s="176">
        <v>7.2023999999999999</v>
      </c>
      <c r="E1358" s="176">
        <v>35.414999999999999</v>
      </c>
    </row>
    <row r="1359" spans="2:5" x14ac:dyDescent="0.25">
      <c r="B1359" s="176" t="s">
        <v>6785</v>
      </c>
      <c r="C1359" s="176" t="s">
        <v>12729</v>
      </c>
      <c r="D1359" s="176">
        <v>-3.32402</v>
      </c>
      <c r="E1359" s="176">
        <v>29.318501000000001</v>
      </c>
    </row>
    <row r="1360" spans="2:5" x14ac:dyDescent="0.25">
      <c r="B1360" s="176" t="s">
        <v>6786</v>
      </c>
      <c r="C1360" s="176" t="s">
        <v>12730</v>
      </c>
      <c r="D1360" s="176">
        <v>-3.4172090000000002</v>
      </c>
      <c r="E1360" s="176">
        <v>29.911307999999998</v>
      </c>
    </row>
    <row r="1361" spans="2:5" x14ac:dyDescent="0.25">
      <c r="B1361" s="176" t="s">
        <v>6787</v>
      </c>
      <c r="C1361" s="176" t="s">
        <v>12731</v>
      </c>
      <c r="D1361" s="176">
        <v>-2.544772</v>
      </c>
      <c r="E1361" s="176">
        <v>30.094574999999999</v>
      </c>
    </row>
    <row r="1362" spans="2:5" x14ac:dyDescent="0.25">
      <c r="B1362" s="176" t="s">
        <v>6788</v>
      </c>
      <c r="C1362" s="176" t="s">
        <v>12732</v>
      </c>
      <c r="D1362" s="176">
        <v>8.4584740000000007</v>
      </c>
      <c r="E1362" s="176">
        <v>48.568136000000003</v>
      </c>
    </row>
    <row r="1363" spans="2:5" x14ac:dyDescent="0.25">
      <c r="B1363" s="176" t="s">
        <v>6789</v>
      </c>
      <c r="C1363" s="176" t="s">
        <v>12733</v>
      </c>
      <c r="D1363" s="176">
        <v>11.275235</v>
      </c>
      <c r="E1363" s="176">
        <v>49.139231000000002</v>
      </c>
    </row>
    <row r="1364" spans="2:5" x14ac:dyDescent="0.25">
      <c r="B1364" s="176" t="s">
        <v>6790</v>
      </c>
      <c r="C1364" s="176" t="s">
        <v>12734</v>
      </c>
      <c r="D1364" s="176">
        <v>9.5140820000000001</v>
      </c>
      <c r="E1364" s="176">
        <v>44.083469000000001</v>
      </c>
    </row>
    <row r="1365" spans="2:5" x14ac:dyDescent="0.25">
      <c r="B1365" s="176" t="s">
        <v>6791</v>
      </c>
      <c r="C1365" s="176" t="s">
        <v>12735</v>
      </c>
      <c r="D1365" s="176">
        <v>10.385035</v>
      </c>
      <c r="E1365" s="176">
        <v>44.936723000000001</v>
      </c>
    </row>
    <row r="1366" spans="2:5" x14ac:dyDescent="0.25">
      <c r="B1366" s="176" t="s">
        <v>6792</v>
      </c>
      <c r="C1366" s="176" t="s">
        <v>12736</v>
      </c>
      <c r="D1366" s="176">
        <v>-0.37735299999999999</v>
      </c>
      <c r="E1366" s="176">
        <v>42.459201999999998</v>
      </c>
    </row>
    <row r="1367" spans="2:5" x14ac:dyDescent="0.25">
      <c r="B1367" s="176" t="s">
        <v>6793</v>
      </c>
      <c r="C1367" s="176" t="s">
        <v>12737</v>
      </c>
      <c r="D1367" s="176">
        <v>2.01444</v>
      </c>
      <c r="E1367" s="176">
        <v>45.304698999999999</v>
      </c>
    </row>
    <row r="1368" spans="2:5" x14ac:dyDescent="0.25">
      <c r="B1368" s="176" t="s">
        <v>6794</v>
      </c>
      <c r="C1368" s="176" t="s">
        <v>12738</v>
      </c>
      <c r="D1368" s="176">
        <v>4.7669759999999997</v>
      </c>
      <c r="E1368" s="176">
        <v>45.238799999999998</v>
      </c>
    </row>
    <row r="1369" spans="2:5" x14ac:dyDescent="0.25">
      <c r="B1369" s="176" t="s">
        <v>6795</v>
      </c>
      <c r="C1369" s="176" t="s">
        <v>12739</v>
      </c>
      <c r="D1369" s="176">
        <v>6.7808299064600002</v>
      </c>
      <c r="E1369" s="176">
        <v>47.454700469999999</v>
      </c>
    </row>
    <row r="1370" spans="2:5" x14ac:dyDescent="0.25">
      <c r="B1370" s="176" t="s">
        <v>6796</v>
      </c>
      <c r="C1370" s="176" t="s">
        <v>12740</v>
      </c>
      <c r="D1370" s="176">
        <v>11.5473</v>
      </c>
      <c r="E1370" s="176">
        <v>43.159500000000001</v>
      </c>
    </row>
    <row r="1371" spans="2:5" x14ac:dyDescent="0.25">
      <c r="B1371" s="176" t="s">
        <v>6797</v>
      </c>
      <c r="C1371" s="176" t="s">
        <v>12741</v>
      </c>
      <c r="D1371" s="176">
        <v>30.836599</v>
      </c>
      <c r="E1371" s="176">
        <v>30.936001000000001</v>
      </c>
    </row>
    <row r="1372" spans="2:5" x14ac:dyDescent="0.25">
      <c r="B1372" s="176" t="s">
        <v>6798</v>
      </c>
      <c r="C1372" s="176" t="s">
        <v>12742</v>
      </c>
      <c r="D1372" s="176">
        <v>30.540500999999999</v>
      </c>
      <c r="E1372" s="176">
        <v>30.560199999999998</v>
      </c>
    </row>
    <row r="1373" spans="2:5" x14ac:dyDescent="0.25">
      <c r="B1373" s="176" t="s">
        <v>6799</v>
      </c>
      <c r="C1373" s="176" t="s">
        <v>11180</v>
      </c>
      <c r="D1373" s="176">
        <v>30.967600000000001</v>
      </c>
      <c r="E1373" s="176">
        <v>31.434200000000001</v>
      </c>
    </row>
    <row r="1374" spans="2:5" x14ac:dyDescent="0.25">
      <c r="B1374" s="176" t="s">
        <v>6800</v>
      </c>
      <c r="C1374" s="176" t="s">
        <v>12743</v>
      </c>
      <c r="D1374" s="176">
        <v>30.572700500488281</v>
      </c>
      <c r="E1374" s="176">
        <v>32.095298767089844</v>
      </c>
    </row>
    <row r="1375" spans="2:5" x14ac:dyDescent="0.25">
      <c r="B1375" s="176" t="s">
        <v>6801</v>
      </c>
      <c r="C1375" s="176" t="s">
        <v>12744</v>
      </c>
      <c r="D1375" s="176">
        <v>30.410713999999999</v>
      </c>
      <c r="E1375" s="176">
        <v>33.155349999999999</v>
      </c>
    </row>
    <row r="1376" spans="2:5" x14ac:dyDescent="0.25">
      <c r="B1376" s="176" t="s">
        <v>6802</v>
      </c>
      <c r="C1376" s="176" t="s">
        <v>12745</v>
      </c>
      <c r="D1376" s="176">
        <v>30.394898999999999</v>
      </c>
      <c r="E1376" s="176">
        <v>31.601400000000002</v>
      </c>
    </row>
    <row r="1377" spans="2:5" x14ac:dyDescent="0.25">
      <c r="B1377" s="176" t="s">
        <v>6803</v>
      </c>
      <c r="C1377" s="176" t="s">
        <v>12746</v>
      </c>
      <c r="D1377" s="176">
        <v>30.579000000000001</v>
      </c>
      <c r="E1377" s="176">
        <v>31.129200000000001</v>
      </c>
    </row>
    <row r="1378" spans="2:5" x14ac:dyDescent="0.25">
      <c r="B1378" s="176" t="s">
        <v>6804</v>
      </c>
      <c r="C1378" s="176" t="s">
        <v>12747</v>
      </c>
      <c r="D1378" s="176">
        <v>30.924323999999999</v>
      </c>
      <c r="E1378" s="176">
        <v>28.46161</v>
      </c>
    </row>
    <row r="1379" spans="2:5" x14ac:dyDescent="0.25">
      <c r="B1379" s="176" t="s">
        <v>6805</v>
      </c>
      <c r="C1379" s="176" t="s">
        <v>12748</v>
      </c>
      <c r="D1379" s="176">
        <v>31.055323999999999</v>
      </c>
      <c r="E1379" s="176">
        <v>33.827964000000001</v>
      </c>
    </row>
    <row r="1380" spans="2:5" x14ac:dyDescent="0.25">
      <c r="B1380" s="176" t="s">
        <v>6806</v>
      </c>
      <c r="C1380" s="176" t="s">
        <v>12749</v>
      </c>
      <c r="D1380" s="176">
        <v>27.045961999999999</v>
      </c>
      <c r="E1380" s="176">
        <v>31.01276</v>
      </c>
    </row>
    <row r="1381" spans="2:5" x14ac:dyDescent="0.25">
      <c r="B1381" s="176" t="s">
        <v>6807</v>
      </c>
      <c r="C1381" s="176" t="s">
        <v>12750</v>
      </c>
      <c r="D1381" s="176">
        <v>30.932490000000001</v>
      </c>
      <c r="E1381" s="176">
        <v>29.696437</v>
      </c>
    </row>
    <row r="1382" spans="2:5" x14ac:dyDescent="0.25">
      <c r="B1382" s="176" t="s">
        <v>6808</v>
      </c>
      <c r="C1382" s="176" t="s">
        <v>11181</v>
      </c>
      <c r="D1382" s="176">
        <v>30.091702000000002</v>
      </c>
      <c r="E1382" s="176">
        <v>31.359739000000001</v>
      </c>
    </row>
    <row r="1383" spans="2:5" x14ac:dyDescent="0.25">
      <c r="B1383" s="176" t="s">
        <v>6809</v>
      </c>
      <c r="C1383" s="176" t="s">
        <v>12751</v>
      </c>
      <c r="D1383" s="176">
        <v>22.375924000000001</v>
      </c>
      <c r="E1383" s="176">
        <v>31.611733999999998</v>
      </c>
    </row>
    <row r="1384" spans="2:5" x14ac:dyDescent="0.25">
      <c r="B1384" s="176" t="s">
        <v>6810</v>
      </c>
      <c r="C1384" s="176" t="s">
        <v>12752</v>
      </c>
      <c r="D1384" s="176">
        <v>23.980436999999998</v>
      </c>
      <c r="E1384" s="176">
        <v>35.460276999999998</v>
      </c>
    </row>
    <row r="1385" spans="2:5" x14ac:dyDescent="0.25">
      <c r="B1385" s="176" t="s">
        <v>6811</v>
      </c>
      <c r="C1385" s="176" t="s">
        <v>12753</v>
      </c>
      <c r="D1385" s="176">
        <v>29.20224</v>
      </c>
      <c r="E1385" s="176">
        <v>31.013470999999999</v>
      </c>
    </row>
    <row r="1386" spans="2:5" x14ac:dyDescent="0.25">
      <c r="B1386" s="176" t="s">
        <v>6812</v>
      </c>
      <c r="C1386" s="176" t="s">
        <v>12754</v>
      </c>
      <c r="D1386" s="176">
        <v>30.111533999999999</v>
      </c>
      <c r="E1386" s="176">
        <v>31.396694</v>
      </c>
    </row>
    <row r="1387" spans="2:5" x14ac:dyDescent="0.25">
      <c r="B1387" s="176" t="s">
        <v>6813</v>
      </c>
      <c r="C1387" s="176" t="s">
        <v>12755</v>
      </c>
      <c r="D1387" s="176">
        <v>30.06465</v>
      </c>
      <c r="E1387" s="176">
        <v>31.839974000000002</v>
      </c>
    </row>
    <row r="1388" spans="2:5" x14ac:dyDescent="0.25">
      <c r="B1388" s="176" t="s">
        <v>6814</v>
      </c>
      <c r="C1388" s="176" t="s">
        <v>12756</v>
      </c>
      <c r="D1388" s="176">
        <v>30.116430999999999</v>
      </c>
      <c r="E1388" s="176">
        <v>30.915534999999998</v>
      </c>
    </row>
    <row r="1389" spans="2:5" x14ac:dyDescent="0.25">
      <c r="B1389" s="176" t="s">
        <v>6815</v>
      </c>
      <c r="C1389" s="176" t="s">
        <v>12757</v>
      </c>
      <c r="D1389" s="176">
        <v>27.176776</v>
      </c>
      <c r="E1389" s="176">
        <v>33.796692</v>
      </c>
    </row>
    <row r="1390" spans="2:5" x14ac:dyDescent="0.25">
      <c r="B1390" s="176" t="s">
        <v>6816</v>
      </c>
      <c r="C1390" s="176" t="s">
        <v>12758</v>
      </c>
      <c r="D1390" s="176">
        <v>31.078137999999999</v>
      </c>
      <c r="E1390" s="176">
        <v>34.153131000000002</v>
      </c>
    </row>
    <row r="1391" spans="2:5" x14ac:dyDescent="0.25">
      <c r="B1391" s="176" t="s">
        <v>6817</v>
      </c>
      <c r="C1391" s="176" t="s">
        <v>12759</v>
      </c>
      <c r="D1391" s="176">
        <v>30.819799</v>
      </c>
      <c r="E1391" s="176">
        <v>30.191199999999998</v>
      </c>
    </row>
    <row r="1392" spans="2:5" x14ac:dyDescent="0.25">
      <c r="B1392" s="176" t="s">
        <v>6818</v>
      </c>
      <c r="C1392" s="176" t="s">
        <v>12760</v>
      </c>
      <c r="D1392" s="176">
        <v>30.597950999999998</v>
      </c>
      <c r="E1392" s="176">
        <v>32.235689000000001</v>
      </c>
    </row>
    <row r="1393" spans="2:5" x14ac:dyDescent="0.25">
      <c r="B1393" s="176" t="s">
        <v>6819</v>
      </c>
      <c r="C1393" s="176" t="s">
        <v>12761</v>
      </c>
      <c r="D1393" s="176">
        <v>25.671018</v>
      </c>
      <c r="E1393" s="176">
        <v>32.706446</v>
      </c>
    </row>
    <row r="1394" spans="2:5" x14ac:dyDescent="0.25">
      <c r="B1394" s="176" t="s">
        <v>6820</v>
      </c>
      <c r="C1394" s="176" t="s">
        <v>12762</v>
      </c>
      <c r="D1394" s="176">
        <v>25.555548000000002</v>
      </c>
      <c r="E1394" s="176">
        <v>34.592449999999999</v>
      </c>
    </row>
    <row r="1395" spans="2:5" x14ac:dyDescent="0.25">
      <c r="B1395" s="176" t="s">
        <v>6821</v>
      </c>
      <c r="C1395" s="176" t="s">
        <v>12763</v>
      </c>
      <c r="D1395" s="176">
        <v>31.324313</v>
      </c>
      <c r="E1395" s="176">
        <v>27.222270000000002</v>
      </c>
    </row>
    <row r="1396" spans="2:5" x14ac:dyDescent="0.25">
      <c r="B1396" s="176" t="s">
        <v>6822</v>
      </c>
      <c r="C1396" s="176" t="s">
        <v>12764</v>
      </c>
      <c r="D1396" s="176">
        <v>31.279285000000002</v>
      </c>
      <c r="E1396" s="176">
        <v>32.240582000000003</v>
      </c>
    </row>
    <row r="1397" spans="2:5" x14ac:dyDescent="0.25">
      <c r="B1397" s="176" t="s">
        <v>6823</v>
      </c>
      <c r="C1397" s="176" t="s">
        <v>12765</v>
      </c>
      <c r="D1397" s="176">
        <v>28.684291999999999</v>
      </c>
      <c r="E1397" s="176">
        <v>34.064408999999998</v>
      </c>
    </row>
    <row r="1398" spans="2:5" x14ac:dyDescent="0.25">
      <c r="B1398" s="176" t="s">
        <v>6824</v>
      </c>
      <c r="C1398" s="176" t="s">
        <v>12766</v>
      </c>
      <c r="D1398" s="176">
        <v>26.342514999999999</v>
      </c>
      <c r="E1398" s="176">
        <v>31.743016999999998</v>
      </c>
    </row>
    <row r="1399" spans="2:5" x14ac:dyDescent="0.25">
      <c r="B1399" s="176" t="s">
        <v>6825</v>
      </c>
      <c r="C1399" s="176" t="s">
        <v>12767</v>
      </c>
      <c r="D1399" s="176">
        <v>27.977271999999999</v>
      </c>
      <c r="E1399" s="176">
        <v>34.394717</v>
      </c>
    </row>
    <row r="1400" spans="2:5" x14ac:dyDescent="0.25">
      <c r="B1400" s="176" t="s">
        <v>6826</v>
      </c>
      <c r="C1400" s="176" t="s">
        <v>12768</v>
      </c>
      <c r="D1400" s="176">
        <v>23.961075000000001</v>
      </c>
      <c r="E1400" s="176">
        <v>32.820382000000002</v>
      </c>
    </row>
    <row r="1401" spans="2:5" x14ac:dyDescent="0.25">
      <c r="B1401" s="176" t="s">
        <v>6827</v>
      </c>
      <c r="C1401" s="176" t="s">
        <v>12769</v>
      </c>
      <c r="D1401" s="176">
        <v>30.108179</v>
      </c>
      <c r="E1401" s="176">
        <v>30.895727999999998</v>
      </c>
    </row>
    <row r="1402" spans="2:5" x14ac:dyDescent="0.25">
      <c r="B1402" s="176" t="s">
        <v>6828</v>
      </c>
      <c r="C1402" s="176" t="s">
        <v>12770</v>
      </c>
      <c r="D1402" s="176">
        <v>29.594495999999999</v>
      </c>
      <c r="E1402" s="176">
        <v>34.775751999999997</v>
      </c>
    </row>
    <row r="1403" spans="2:5" x14ac:dyDescent="0.25">
      <c r="B1403" s="176" t="s">
        <v>6829</v>
      </c>
      <c r="C1403" s="176" t="s">
        <v>12771</v>
      </c>
      <c r="D1403" s="176">
        <v>15.2919</v>
      </c>
      <c r="E1403" s="176">
        <v>38.910702000000001</v>
      </c>
    </row>
    <row r="1404" spans="2:5" x14ac:dyDescent="0.25">
      <c r="B1404" s="176" t="s">
        <v>6830</v>
      </c>
      <c r="C1404" s="176" t="s">
        <v>12772</v>
      </c>
      <c r="D1404" s="176">
        <v>15.67</v>
      </c>
      <c r="E1404" s="176">
        <v>39.370097999999999</v>
      </c>
    </row>
    <row r="1405" spans="2:5" x14ac:dyDescent="0.25">
      <c r="B1405" s="176" t="s">
        <v>6831</v>
      </c>
      <c r="C1405" s="176" t="s">
        <v>12773</v>
      </c>
      <c r="D1405" s="176">
        <v>13.0718</v>
      </c>
      <c r="E1405" s="176">
        <v>42.645000000000003</v>
      </c>
    </row>
    <row r="1406" spans="2:5" x14ac:dyDescent="0.25">
      <c r="B1406" s="176" t="s">
        <v>6832</v>
      </c>
      <c r="C1406" s="176" t="s">
        <v>12774</v>
      </c>
      <c r="D1406" s="176">
        <v>4.8720100000000004</v>
      </c>
      <c r="E1406" s="176">
        <v>31.601101</v>
      </c>
    </row>
    <row r="1407" spans="2:5" x14ac:dyDescent="0.25">
      <c r="B1407" s="176" t="s">
        <v>6833</v>
      </c>
      <c r="C1407" s="176" t="s">
        <v>12775</v>
      </c>
      <c r="D1407" s="176">
        <v>10.529166999999999</v>
      </c>
      <c r="E1407" s="176">
        <v>32.500556000000003</v>
      </c>
    </row>
    <row r="1408" spans="2:5" x14ac:dyDescent="0.25">
      <c r="B1408" s="176" t="s">
        <v>6834</v>
      </c>
      <c r="C1408" s="176" t="s">
        <v>12776</v>
      </c>
      <c r="D1408" s="176">
        <v>-2.6447859999999999</v>
      </c>
      <c r="E1408" s="176">
        <v>37.252921999999998</v>
      </c>
    </row>
    <row r="1409" spans="2:5" x14ac:dyDescent="0.25">
      <c r="B1409" s="176" t="s">
        <v>6835</v>
      </c>
      <c r="C1409" s="176" t="s">
        <v>12777</v>
      </c>
      <c r="D1409" s="176">
        <v>0.40445799999999998</v>
      </c>
      <c r="E1409" s="176">
        <v>35.238899000000004</v>
      </c>
    </row>
    <row r="1410" spans="2:5" x14ac:dyDescent="0.25">
      <c r="B1410" s="176" t="s">
        <v>6836</v>
      </c>
      <c r="C1410" s="176" t="s">
        <v>12778</v>
      </c>
      <c r="D1410" s="176">
        <v>-1.318886</v>
      </c>
      <c r="E1410" s="176">
        <v>36.928232999999999</v>
      </c>
    </row>
    <row r="1411" spans="2:5" x14ac:dyDescent="0.25">
      <c r="B1411" s="176" t="s">
        <v>6837</v>
      </c>
      <c r="C1411" s="176" t="s">
        <v>12779</v>
      </c>
      <c r="D1411" s="176">
        <v>-8.6138999999999993E-2</v>
      </c>
      <c r="E1411" s="176">
        <v>34.728901</v>
      </c>
    </row>
    <row r="1412" spans="2:5" x14ac:dyDescent="0.25">
      <c r="B1412" s="176" t="s">
        <v>6838</v>
      </c>
      <c r="C1412" s="176" t="s">
        <v>12780</v>
      </c>
      <c r="D1412" s="176">
        <v>0.97198899999999999</v>
      </c>
      <c r="E1412" s="176">
        <v>34.958599</v>
      </c>
    </row>
    <row r="1413" spans="2:5" x14ac:dyDescent="0.25">
      <c r="B1413" s="176" t="s">
        <v>6839</v>
      </c>
      <c r="C1413" s="176" t="s">
        <v>12781</v>
      </c>
      <c r="D1413" s="176">
        <v>4.2041199999999996</v>
      </c>
      <c r="E1413" s="176">
        <v>34.348202000000001</v>
      </c>
    </row>
    <row r="1414" spans="2:5" x14ac:dyDescent="0.25">
      <c r="B1414" s="176" t="s">
        <v>6840</v>
      </c>
      <c r="C1414" s="176" t="s">
        <v>12782</v>
      </c>
      <c r="D1414" s="176">
        <v>3.1219700000000001</v>
      </c>
      <c r="E1414" s="176">
        <v>35.608699999999999</v>
      </c>
    </row>
    <row r="1415" spans="2:5" x14ac:dyDescent="0.25">
      <c r="B1415" s="176" t="s">
        <v>6841</v>
      </c>
      <c r="C1415" s="176" t="s">
        <v>12783</v>
      </c>
      <c r="D1415" s="176">
        <v>-2.2524310000000001</v>
      </c>
      <c r="E1415" s="176">
        <v>40.912891999999999</v>
      </c>
    </row>
    <row r="1416" spans="2:5" x14ac:dyDescent="0.25">
      <c r="B1416" s="176" t="s">
        <v>6842</v>
      </c>
      <c r="C1416" s="176" t="s">
        <v>12784</v>
      </c>
      <c r="D1416" s="176">
        <v>0.16508300000000001</v>
      </c>
      <c r="E1416" s="176">
        <v>38.195141</v>
      </c>
    </row>
    <row r="1417" spans="2:5" x14ac:dyDescent="0.25">
      <c r="B1417" s="176" t="s">
        <v>6843</v>
      </c>
      <c r="C1417" s="176" t="s">
        <v>12785</v>
      </c>
      <c r="D1417" s="176">
        <v>-3.2293099999999999</v>
      </c>
      <c r="E1417" s="176">
        <v>40.101700000000001</v>
      </c>
    </row>
    <row r="1418" spans="2:5" x14ac:dyDescent="0.25">
      <c r="B1418" s="176" t="s">
        <v>6844</v>
      </c>
      <c r="C1418" s="176" t="s">
        <v>12786</v>
      </c>
      <c r="D1418" s="176">
        <v>-4.0348300000000004</v>
      </c>
      <c r="E1418" s="176">
        <v>39.594200000000001</v>
      </c>
    </row>
    <row r="1419" spans="2:5" x14ac:dyDescent="0.25">
      <c r="B1419" s="176" t="s">
        <v>6845</v>
      </c>
      <c r="C1419" s="176" t="s">
        <v>12787</v>
      </c>
      <c r="D1419" s="176">
        <v>-1.4045879999999999</v>
      </c>
      <c r="E1419" s="176">
        <v>35.008349000000003</v>
      </c>
    </row>
    <row r="1420" spans="2:5" x14ac:dyDescent="0.25">
      <c r="B1420" s="176" t="s">
        <v>6846</v>
      </c>
      <c r="C1420" s="176" t="s">
        <v>12788</v>
      </c>
      <c r="D1420" s="176">
        <v>-0.29841899999999999</v>
      </c>
      <c r="E1420" s="176">
        <v>36.159193000000002</v>
      </c>
    </row>
    <row r="1421" spans="2:5" x14ac:dyDescent="0.25">
      <c r="B1421" s="176" t="s">
        <v>6847</v>
      </c>
      <c r="C1421" s="176" t="s">
        <v>12789</v>
      </c>
      <c r="D1421" s="176">
        <v>-6.2351999999999998E-2</v>
      </c>
      <c r="E1421" s="176">
        <v>37.041296000000003</v>
      </c>
    </row>
    <row r="1422" spans="2:5" x14ac:dyDescent="0.25">
      <c r="B1422" s="176" t="s">
        <v>6848</v>
      </c>
      <c r="C1422" s="176" t="s">
        <v>12790</v>
      </c>
      <c r="D1422" s="176">
        <v>-1.32172</v>
      </c>
      <c r="E1422" s="176">
        <v>36.814799999999998</v>
      </c>
    </row>
    <row r="1423" spans="2:5" x14ac:dyDescent="0.25">
      <c r="B1423" s="176" t="s">
        <v>6849</v>
      </c>
      <c r="C1423" s="176" t="s">
        <v>12791</v>
      </c>
      <c r="D1423" s="176">
        <v>2.9024000000000001E-2</v>
      </c>
      <c r="E1423" s="176">
        <v>37.025196000000001</v>
      </c>
    </row>
    <row r="1424" spans="2:5" x14ac:dyDescent="0.25">
      <c r="B1424" s="176" t="s">
        <v>6850</v>
      </c>
      <c r="C1424" s="176" t="s">
        <v>12786</v>
      </c>
      <c r="D1424" s="176">
        <v>-1.2772699999999999</v>
      </c>
      <c r="E1424" s="176">
        <v>36.862301000000002</v>
      </c>
    </row>
    <row r="1425" spans="2:5" x14ac:dyDescent="0.25">
      <c r="B1425" s="176" t="s">
        <v>6851</v>
      </c>
      <c r="C1425" s="176" t="s">
        <v>12792</v>
      </c>
      <c r="D1425" s="176">
        <v>1.7332399999999999</v>
      </c>
      <c r="E1425" s="176">
        <v>40.091599000000002</v>
      </c>
    </row>
    <row r="1426" spans="2:5" x14ac:dyDescent="0.25">
      <c r="B1426" s="176" t="s">
        <v>6852</v>
      </c>
      <c r="C1426" s="176" t="s">
        <v>12793</v>
      </c>
      <c r="D1426" s="176">
        <v>-1.9606440000000001</v>
      </c>
      <c r="E1426" s="176">
        <v>41.297156000000001</v>
      </c>
    </row>
    <row r="1427" spans="2:5" x14ac:dyDescent="0.25">
      <c r="B1427" s="176" t="s">
        <v>6853</v>
      </c>
      <c r="C1427" s="176" t="s">
        <v>12794</v>
      </c>
      <c r="D1427" s="176">
        <v>21.6877</v>
      </c>
      <c r="E1427" s="176">
        <v>21.8309</v>
      </c>
    </row>
    <row r="1428" spans="2:5" x14ac:dyDescent="0.25">
      <c r="B1428" s="176" t="s">
        <v>6854</v>
      </c>
      <c r="C1428" s="176" t="s">
        <v>12795</v>
      </c>
      <c r="D1428" s="176">
        <v>32.473400116000001</v>
      </c>
      <c r="E1428" s="176">
        <v>11.897899627700001</v>
      </c>
    </row>
    <row r="1429" spans="2:5" x14ac:dyDescent="0.25">
      <c r="B1429" s="176" t="s">
        <v>6855</v>
      </c>
      <c r="C1429" s="176" t="s">
        <v>12796</v>
      </c>
      <c r="D1429" s="176">
        <v>32.4529</v>
      </c>
      <c r="E1429" s="176">
        <v>23.118601000000002</v>
      </c>
    </row>
    <row r="1430" spans="2:5" x14ac:dyDescent="0.25">
      <c r="B1430" s="176" t="s">
        <v>6856</v>
      </c>
      <c r="C1430" s="176" t="s">
        <v>11182</v>
      </c>
      <c r="D1430" s="176">
        <v>31.058578000000001</v>
      </c>
      <c r="E1430" s="176">
        <v>16.597094999999999</v>
      </c>
    </row>
    <row r="1431" spans="2:5" x14ac:dyDescent="0.25">
      <c r="B1431" s="176" t="s">
        <v>6857</v>
      </c>
      <c r="C1431" s="176" t="s">
        <v>12797</v>
      </c>
      <c r="D1431" s="176">
        <v>25.145599000000001</v>
      </c>
      <c r="E1431" s="176">
        <v>10.1426</v>
      </c>
    </row>
    <row r="1432" spans="2:5" x14ac:dyDescent="0.25">
      <c r="B1432" s="176" t="s">
        <v>6858</v>
      </c>
      <c r="C1432" s="176" t="s">
        <v>12798</v>
      </c>
      <c r="D1432" s="176">
        <v>24.178699493408203</v>
      </c>
      <c r="E1432" s="176">
        <v>23.313999176025391</v>
      </c>
    </row>
    <row r="1433" spans="2:5" x14ac:dyDescent="0.25">
      <c r="B1433" s="176" t="s">
        <v>6859</v>
      </c>
      <c r="C1433" s="176" t="s">
        <v>12799</v>
      </c>
      <c r="D1433" s="176">
        <v>32.096801999999997</v>
      </c>
      <c r="E1433" s="176">
        <v>20.269501000000002</v>
      </c>
    </row>
    <row r="1434" spans="2:5" x14ac:dyDescent="0.25">
      <c r="B1434" s="176" t="s">
        <v>6860</v>
      </c>
      <c r="C1434" s="176" t="s">
        <v>12800</v>
      </c>
      <c r="D1434" s="176">
        <v>32.891770000000001</v>
      </c>
      <c r="E1434" s="176">
        <v>13.287877999999999</v>
      </c>
    </row>
    <row r="1435" spans="2:5" x14ac:dyDescent="0.25">
      <c r="B1435" s="176" t="s">
        <v>6861</v>
      </c>
      <c r="C1435" s="176" t="s">
        <v>12801</v>
      </c>
      <c r="D1435" s="176">
        <v>32.789036000000003</v>
      </c>
      <c r="E1435" s="176">
        <v>21.954864000000001</v>
      </c>
    </row>
    <row r="1436" spans="2:5" x14ac:dyDescent="0.25">
      <c r="B1436" s="176" t="s">
        <v>6862</v>
      </c>
      <c r="C1436" s="176" t="s">
        <v>12802</v>
      </c>
      <c r="D1436" s="176">
        <v>26.992452</v>
      </c>
      <c r="E1436" s="176">
        <v>14.466162000000001</v>
      </c>
    </row>
    <row r="1437" spans="2:5" x14ac:dyDescent="0.25">
      <c r="B1437" s="176" t="s">
        <v>6863</v>
      </c>
      <c r="C1437" s="176" t="s">
        <v>12803</v>
      </c>
      <c r="D1437" s="176">
        <v>30.378098999999999</v>
      </c>
      <c r="E1437" s="176">
        <v>19.576401000000001</v>
      </c>
    </row>
    <row r="1438" spans="2:5" x14ac:dyDescent="0.25">
      <c r="B1438" s="176" t="s">
        <v>6864</v>
      </c>
      <c r="C1438" s="176" t="s">
        <v>12804</v>
      </c>
      <c r="D1438" s="176">
        <v>32.325001</v>
      </c>
      <c r="E1438" s="176">
        <v>15.061</v>
      </c>
    </row>
    <row r="1439" spans="2:5" x14ac:dyDescent="0.25">
      <c r="B1439" s="176" t="s">
        <v>6865</v>
      </c>
      <c r="C1439" s="176" t="s">
        <v>12805</v>
      </c>
      <c r="D1439" s="176">
        <v>30.145484</v>
      </c>
      <c r="E1439" s="176">
        <v>9.7020949999999999</v>
      </c>
    </row>
    <row r="1440" spans="2:5" x14ac:dyDescent="0.25">
      <c r="B1440" s="176" t="s">
        <v>6866</v>
      </c>
      <c r="C1440" s="176" t="s">
        <v>12806</v>
      </c>
      <c r="D1440" s="176">
        <v>-1.6772</v>
      </c>
      <c r="E1440" s="176">
        <v>29.258900000000001</v>
      </c>
    </row>
    <row r="1441" spans="2:5" x14ac:dyDescent="0.25">
      <c r="B1441" s="176" t="s">
        <v>6867</v>
      </c>
      <c r="C1441" s="176" t="s">
        <v>12807</v>
      </c>
      <c r="D1441" s="176">
        <v>-1.9686300000000001</v>
      </c>
      <c r="E1441" s="176">
        <v>30.139500000000002</v>
      </c>
    </row>
    <row r="1442" spans="2:5" x14ac:dyDescent="0.25">
      <c r="B1442" s="176" t="s">
        <v>6868</v>
      </c>
      <c r="C1442" s="176" t="s">
        <v>12808</v>
      </c>
      <c r="D1442" s="176">
        <v>-2.4622399806976318</v>
      </c>
      <c r="E1442" s="176">
        <v>28.907899856567383</v>
      </c>
    </row>
    <row r="1443" spans="2:5" x14ac:dyDescent="0.25">
      <c r="B1443" s="176" t="s">
        <v>6869</v>
      </c>
      <c r="C1443" s="176" t="s">
        <v>12809</v>
      </c>
      <c r="D1443" s="176">
        <v>19.153666000000001</v>
      </c>
      <c r="E1443" s="176">
        <v>30.430069</v>
      </c>
    </row>
    <row r="1444" spans="2:5" x14ac:dyDescent="0.25">
      <c r="B1444" s="176" t="s">
        <v>6870</v>
      </c>
      <c r="C1444" s="176" t="s">
        <v>12810</v>
      </c>
      <c r="D1444" s="176">
        <v>13.614899635314941</v>
      </c>
      <c r="E1444" s="176">
        <v>25.324600219726563</v>
      </c>
    </row>
    <row r="1445" spans="2:5" x14ac:dyDescent="0.25">
      <c r="B1445" s="176" t="s">
        <v>6871</v>
      </c>
      <c r="C1445" s="176" t="s">
        <v>12811</v>
      </c>
      <c r="D1445" s="176">
        <v>15.387499809265137</v>
      </c>
      <c r="E1445" s="176">
        <v>36.328800201416016</v>
      </c>
    </row>
    <row r="1446" spans="2:5" x14ac:dyDescent="0.25">
      <c r="B1446" s="176" t="s">
        <v>6872</v>
      </c>
      <c r="C1446" s="176" t="s">
        <v>12812</v>
      </c>
      <c r="D1446" s="176">
        <v>18.443332999999999</v>
      </c>
      <c r="E1446" s="176">
        <v>31.843333000000001</v>
      </c>
    </row>
    <row r="1447" spans="2:5" x14ac:dyDescent="0.25">
      <c r="B1447" s="176" t="s">
        <v>6873</v>
      </c>
      <c r="C1447" s="176" t="s">
        <v>12813</v>
      </c>
      <c r="D1447" s="176">
        <v>12.0535</v>
      </c>
      <c r="E1447" s="176">
        <v>24.956199999999999</v>
      </c>
    </row>
    <row r="1448" spans="2:5" x14ac:dyDescent="0.25">
      <c r="B1448" s="176" t="s">
        <v>6874</v>
      </c>
      <c r="C1448" s="176" t="s">
        <v>12814</v>
      </c>
      <c r="D1448" s="176">
        <v>13.1532</v>
      </c>
      <c r="E1448" s="176">
        <v>30.232700000000001</v>
      </c>
    </row>
    <row r="1449" spans="2:5" x14ac:dyDescent="0.25">
      <c r="B1449" s="176" t="s">
        <v>6875</v>
      </c>
      <c r="C1449" s="176" t="s">
        <v>12815</v>
      </c>
      <c r="D1449" s="176">
        <v>19.434557999999999</v>
      </c>
      <c r="E1449" s="176">
        <v>37.234124999999999</v>
      </c>
    </row>
    <row r="1450" spans="2:5" x14ac:dyDescent="0.25">
      <c r="B1450" s="176" t="s">
        <v>6876</v>
      </c>
      <c r="C1450" s="176" t="s">
        <v>12816</v>
      </c>
      <c r="D1450" s="176">
        <v>13.477399999999999</v>
      </c>
      <c r="E1450" s="176">
        <v>22.537220000000001</v>
      </c>
    </row>
    <row r="1451" spans="2:5" x14ac:dyDescent="0.25">
      <c r="B1451" s="176" t="s">
        <v>6877</v>
      </c>
      <c r="C1451" s="176" t="s">
        <v>12817</v>
      </c>
      <c r="D1451" s="176">
        <v>15.589499999999999</v>
      </c>
      <c r="E1451" s="176">
        <v>32.553199999999997</v>
      </c>
    </row>
    <row r="1452" spans="2:5" x14ac:dyDescent="0.25">
      <c r="B1452" s="176" t="s">
        <v>6878</v>
      </c>
      <c r="C1452" s="176" t="s">
        <v>12818</v>
      </c>
      <c r="D1452" s="176">
        <v>9.5587389999999992</v>
      </c>
      <c r="E1452" s="176">
        <v>31.651937</v>
      </c>
    </row>
    <row r="1453" spans="2:5" x14ac:dyDescent="0.25">
      <c r="B1453" s="176" t="s">
        <v>6879</v>
      </c>
      <c r="C1453" s="176" t="s">
        <v>12819</v>
      </c>
      <c r="D1453" s="176">
        <v>7.7258300000000002</v>
      </c>
      <c r="E1453" s="176">
        <v>27.975000000000001</v>
      </c>
    </row>
    <row r="1454" spans="2:5" x14ac:dyDescent="0.25">
      <c r="B1454" s="176" t="s">
        <v>6880</v>
      </c>
      <c r="C1454" s="176" t="s">
        <v>12820</v>
      </c>
      <c r="D1454" s="176">
        <v>-3.3677899837493896</v>
      </c>
      <c r="E1454" s="176">
        <v>36.63330078125</v>
      </c>
    </row>
    <row r="1455" spans="2:5" x14ac:dyDescent="0.25">
      <c r="B1455" s="176" t="s">
        <v>6881</v>
      </c>
      <c r="C1455" s="176" t="s">
        <v>12821</v>
      </c>
      <c r="D1455" s="176">
        <v>-1.3320000000000001</v>
      </c>
      <c r="E1455" s="176">
        <v>31.821200000000001</v>
      </c>
    </row>
    <row r="1456" spans="2:5" x14ac:dyDescent="0.25">
      <c r="B1456" s="176" t="s">
        <v>6882</v>
      </c>
      <c r="C1456" s="176" t="s">
        <v>12822</v>
      </c>
      <c r="D1456" s="176">
        <v>-6.8734989999999998</v>
      </c>
      <c r="E1456" s="176">
        <v>39.207287999999998</v>
      </c>
    </row>
    <row r="1457" spans="2:5" x14ac:dyDescent="0.25">
      <c r="B1457" s="176" t="s">
        <v>6883</v>
      </c>
      <c r="C1457" s="176" t="s">
        <v>12823</v>
      </c>
      <c r="D1457" s="176">
        <v>-6.1705589999999999</v>
      </c>
      <c r="E1457" s="176">
        <v>35.756036000000002</v>
      </c>
    </row>
    <row r="1458" spans="2:5" x14ac:dyDescent="0.25">
      <c r="B1458" s="176" t="s">
        <v>6884</v>
      </c>
      <c r="C1458" s="176" t="s">
        <v>12824</v>
      </c>
      <c r="D1458" s="176">
        <v>-8.9199420000000007</v>
      </c>
      <c r="E1458" s="176">
        <v>33.273980999999999</v>
      </c>
    </row>
    <row r="1459" spans="2:5" x14ac:dyDescent="0.25">
      <c r="B1459" s="176" t="s">
        <v>6885</v>
      </c>
      <c r="C1459" s="176" t="s">
        <v>12825</v>
      </c>
      <c r="D1459" s="176">
        <v>-7.6686300000000003</v>
      </c>
      <c r="E1459" s="176">
        <v>35.752102000000001</v>
      </c>
    </row>
    <row r="1460" spans="2:5" x14ac:dyDescent="0.25">
      <c r="B1460" s="176" t="s">
        <v>6886</v>
      </c>
      <c r="C1460" s="176" t="s">
        <v>12826</v>
      </c>
      <c r="D1460" s="176">
        <v>-4.8861999999999997</v>
      </c>
      <c r="E1460" s="176">
        <v>29.6709</v>
      </c>
    </row>
    <row r="1461" spans="2:5" x14ac:dyDescent="0.25">
      <c r="B1461" s="176" t="s">
        <v>6887</v>
      </c>
      <c r="C1461" s="176" t="s">
        <v>12827</v>
      </c>
      <c r="D1461" s="176">
        <v>-3.4270489999999998</v>
      </c>
      <c r="E1461" s="176">
        <v>37.073529999999998</v>
      </c>
    </row>
    <row r="1462" spans="2:5" x14ac:dyDescent="0.25">
      <c r="B1462" s="176" t="s">
        <v>6888</v>
      </c>
      <c r="C1462" s="176" t="s">
        <v>12828</v>
      </c>
      <c r="D1462" s="176">
        <v>-3.3763100000000001</v>
      </c>
      <c r="E1462" s="176">
        <v>35.818297999999999</v>
      </c>
    </row>
    <row r="1463" spans="2:5" x14ac:dyDescent="0.25">
      <c r="B1463" s="176" t="s">
        <v>6889</v>
      </c>
      <c r="C1463" s="176" t="s">
        <v>12829</v>
      </c>
      <c r="D1463" s="176">
        <v>-7.917478</v>
      </c>
      <c r="E1463" s="176">
        <v>39.668501999999997</v>
      </c>
    </row>
    <row r="1464" spans="2:5" x14ac:dyDescent="0.25">
      <c r="B1464" s="176" t="s">
        <v>6890</v>
      </c>
      <c r="C1464" s="176" t="s">
        <v>12830</v>
      </c>
      <c r="D1464" s="176">
        <v>-10.336204</v>
      </c>
      <c r="E1464" s="176">
        <v>40.181997000000003</v>
      </c>
    </row>
    <row r="1465" spans="2:5" x14ac:dyDescent="0.25">
      <c r="B1465" s="176" t="s">
        <v>6891</v>
      </c>
      <c r="C1465" s="176" t="s">
        <v>12831</v>
      </c>
      <c r="D1465" s="176">
        <v>-1.5029999999999999</v>
      </c>
      <c r="E1465" s="176">
        <v>33.802100000000003</v>
      </c>
    </row>
    <row r="1466" spans="2:5" x14ac:dyDescent="0.25">
      <c r="B1466" s="176" t="s">
        <v>6892</v>
      </c>
      <c r="C1466" s="176" t="s">
        <v>12832</v>
      </c>
      <c r="D1466" s="176">
        <v>-2.4465629999999998</v>
      </c>
      <c r="E1466" s="176">
        <v>32.936048999999997</v>
      </c>
    </row>
    <row r="1467" spans="2:5" x14ac:dyDescent="0.25">
      <c r="B1467" s="176" t="s">
        <v>6893</v>
      </c>
      <c r="C1467" s="176" t="s">
        <v>12570</v>
      </c>
      <c r="D1467" s="176">
        <v>-5.2572599999999996</v>
      </c>
      <c r="E1467" s="176">
        <v>39.811400999999996</v>
      </c>
    </row>
    <row r="1468" spans="2:5" x14ac:dyDescent="0.25">
      <c r="B1468" s="176" t="s">
        <v>6894</v>
      </c>
      <c r="C1468" s="176" t="s">
        <v>12833</v>
      </c>
      <c r="D1468" s="176">
        <v>-2.4580600000000001</v>
      </c>
      <c r="E1468" s="176">
        <v>34.822498000000003</v>
      </c>
    </row>
    <row r="1469" spans="2:5" x14ac:dyDescent="0.25">
      <c r="B1469" s="176" t="s">
        <v>6895</v>
      </c>
      <c r="C1469" s="176" t="s">
        <v>12834</v>
      </c>
      <c r="D1469" s="176">
        <v>-3.6093000000000002</v>
      </c>
      <c r="E1469" s="176">
        <v>33.503500000000003</v>
      </c>
    </row>
    <row r="1470" spans="2:5" x14ac:dyDescent="0.25">
      <c r="B1470" s="176" t="s">
        <v>6896</v>
      </c>
      <c r="C1470" s="176" t="s">
        <v>12835</v>
      </c>
      <c r="D1470" s="176">
        <v>-5.07639</v>
      </c>
      <c r="E1470" s="176">
        <v>32.833302000000003</v>
      </c>
    </row>
    <row r="1471" spans="2:5" x14ac:dyDescent="0.25">
      <c r="B1471" s="176" t="s">
        <v>6897</v>
      </c>
      <c r="C1471" s="176" t="s">
        <v>12836</v>
      </c>
      <c r="D1471" s="176">
        <v>-5.0923600000000002</v>
      </c>
      <c r="E1471" s="176">
        <v>39.071201000000002</v>
      </c>
    </row>
    <row r="1472" spans="2:5" x14ac:dyDescent="0.25">
      <c r="B1472" s="176" t="s">
        <v>6898</v>
      </c>
      <c r="C1472" s="176" t="s">
        <v>12837</v>
      </c>
      <c r="D1472" s="176">
        <v>-6.2220199999999997</v>
      </c>
      <c r="E1472" s="176">
        <v>39.224899000000001</v>
      </c>
    </row>
    <row r="1473" spans="2:5" x14ac:dyDescent="0.25">
      <c r="B1473" s="176" t="s">
        <v>6899</v>
      </c>
      <c r="C1473" s="176" t="s">
        <v>12838</v>
      </c>
      <c r="D1473" s="176">
        <v>3.0491519999999999</v>
      </c>
      <c r="E1473" s="176">
        <v>30.911714</v>
      </c>
    </row>
    <row r="1474" spans="2:5" x14ac:dyDescent="0.25">
      <c r="B1474" s="176" t="s">
        <v>6900</v>
      </c>
      <c r="C1474" s="176" t="s">
        <v>12839</v>
      </c>
      <c r="D1474" s="176">
        <v>4.2386E-2</v>
      </c>
      <c r="E1474" s="176">
        <v>32.443500999999998</v>
      </c>
    </row>
    <row r="1475" spans="2:5" x14ac:dyDescent="0.25">
      <c r="B1475" s="176" t="s">
        <v>6901</v>
      </c>
      <c r="C1475" s="176" t="s">
        <v>12840</v>
      </c>
      <c r="D1475" s="176">
        <v>2.8055601119995117</v>
      </c>
      <c r="E1475" s="176">
        <v>32.271800994873047</v>
      </c>
    </row>
    <row r="1476" spans="2:5" x14ac:dyDescent="0.25">
      <c r="B1476" s="176" t="s">
        <v>6902</v>
      </c>
      <c r="C1476" s="176" t="s">
        <v>12841</v>
      </c>
      <c r="D1476" s="176">
        <v>-1.2837000000000001</v>
      </c>
      <c r="E1476" s="176">
        <v>29.7197</v>
      </c>
    </row>
    <row r="1477" spans="2:5" x14ac:dyDescent="0.25">
      <c r="B1477" s="176" t="s">
        <v>6903</v>
      </c>
      <c r="C1477" s="176" t="s">
        <v>12842</v>
      </c>
      <c r="D1477" s="176">
        <v>1.7276899814605713</v>
      </c>
      <c r="E1477" s="176">
        <v>33.622798919677734</v>
      </c>
    </row>
    <row r="1478" spans="2:5" x14ac:dyDescent="0.25">
      <c r="B1478" s="176" t="s">
        <v>6904</v>
      </c>
      <c r="C1478" s="176" t="s">
        <v>11183</v>
      </c>
      <c r="D1478" s="176">
        <v>48.977316000000002</v>
      </c>
      <c r="E1478" s="176">
        <v>-123.079294</v>
      </c>
    </row>
    <row r="1479" spans="2:5" x14ac:dyDescent="0.25">
      <c r="B1479" s="176" t="s">
        <v>6905</v>
      </c>
      <c r="C1479" s="176" t="s">
        <v>12843</v>
      </c>
      <c r="D1479" s="176">
        <v>36.833105000000003</v>
      </c>
      <c r="E1479" s="176">
        <v>-114.05592799999999</v>
      </c>
    </row>
    <row r="1480" spans="2:5" x14ac:dyDescent="0.25">
      <c r="B1480" s="176" t="s">
        <v>6906</v>
      </c>
      <c r="C1480" s="176" t="s">
        <v>12844</v>
      </c>
      <c r="D1480" s="176">
        <v>48.498513000000003</v>
      </c>
      <c r="E1480" s="176">
        <v>-122.662513</v>
      </c>
    </row>
    <row r="1481" spans="2:5" x14ac:dyDescent="0.25">
      <c r="B1481" s="176" t="s">
        <v>6907</v>
      </c>
      <c r="C1481" s="176" t="s">
        <v>12845</v>
      </c>
      <c r="D1481" s="176">
        <v>32.681499000000002</v>
      </c>
      <c r="E1481" s="176">
        <v>-95.984099999999998</v>
      </c>
    </row>
    <row r="1482" spans="2:5" x14ac:dyDescent="0.25">
      <c r="B1482" s="176" t="s">
        <v>6908</v>
      </c>
      <c r="C1482" s="176" t="s">
        <v>12846</v>
      </c>
      <c r="D1482" s="176">
        <v>31.308800000000002</v>
      </c>
      <c r="E1482" s="176">
        <v>-86.393799000000001</v>
      </c>
    </row>
    <row r="1483" spans="2:5" x14ac:dyDescent="0.25">
      <c r="B1483" s="176" t="s">
        <v>6909</v>
      </c>
      <c r="C1483" s="176" t="s">
        <v>12847</v>
      </c>
      <c r="D1483" s="176">
        <v>40.651772999999999</v>
      </c>
      <c r="E1483" s="176">
        <v>-75.442796999999999</v>
      </c>
    </row>
    <row r="1484" spans="2:5" x14ac:dyDescent="0.25">
      <c r="B1484" s="176" t="s">
        <v>6910</v>
      </c>
      <c r="C1484" s="176" t="s">
        <v>12848</v>
      </c>
      <c r="D1484" s="176">
        <v>32.411300659200002</v>
      </c>
      <c r="E1484" s="176">
        <v>-99.681900024400008</v>
      </c>
    </row>
    <row r="1485" spans="2:5" x14ac:dyDescent="0.25">
      <c r="B1485" s="176" t="s">
        <v>6911</v>
      </c>
      <c r="C1485" s="176" t="s">
        <v>11184</v>
      </c>
      <c r="D1485" s="176">
        <v>35.039976000000003</v>
      </c>
      <c r="E1485" s="176">
        <v>-106.608925</v>
      </c>
    </row>
    <row r="1486" spans="2:5" x14ac:dyDescent="0.25">
      <c r="B1486" s="176" t="s">
        <v>6912</v>
      </c>
      <c r="C1486" s="176" t="s">
        <v>12849</v>
      </c>
      <c r="D1486" s="176">
        <v>45.449100494384766</v>
      </c>
      <c r="E1486" s="176">
        <v>-98.421798706054688</v>
      </c>
    </row>
    <row r="1487" spans="2:5" x14ac:dyDescent="0.25">
      <c r="B1487" s="176" t="s">
        <v>6913</v>
      </c>
      <c r="C1487" s="176" t="s">
        <v>12850</v>
      </c>
      <c r="D1487" s="176">
        <v>31.532945999999999</v>
      </c>
      <c r="E1487" s="176">
        <v>-84.196214999999995</v>
      </c>
    </row>
    <row r="1488" spans="2:5" x14ac:dyDescent="0.25">
      <c r="B1488" s="176" t="s">
        <v>6914</v>
      </c>
      <c r="C1488" s="176" t="s">
        <v>12851</v>
      </c>
      <c r="D1488" s="176">
        <v>41.253101350000001</v>
      </c>
      <c r="E1488" s="176">
        <v>-70.060203549999997</v>
      </c>
    </row>
    <row r="1489" spans="2:5" x14ac:dyDescent="0.25">
      <c r="B1489" s="176" t="s">
        <v>6915</v>
      </c>
      <c r="C1489" s="176" t="s">
        <v>12852</v>
      </c>
      <c r="D1489" s="176">
        <v>31.611299514770508</v>
      </c>
      <c r="E1489" s="176">
        <v>-97.230499267578125</v>
      </c>
    </row>
    <row r="1490" spans="2:5" x14ac:dyDescent="0.25">
      <c r="B1490" s="176" t="s">
        <v>6916</v>
      </c>
      <c r="C1490" s="176" t="s">
        <v>12853</v>
      </c>
      <c r="D1490" s="176">
        <v>40.978101000000002</v>
      </c>
      <c r="E1490" s="176">
        <v>-124.10899999999999</v>
      </c>
    </row>
    <row r="1491" spans="2:5" x14ac:dyDescent="0.25">
      <c r="B1491" s="176" t="s">
        <v>6917</v>
      </c>
      <c r="C1491" s="176" t="s">
        <v>12854</v>
      </c>
      <c r="D1491" s="176">
        <v>39.456201</v>
      </c>
      <c r="E1491" s="176">
        <v>-74.577511000000001</v>
      </c>
    </row>
    <row r="1492" spans="2:5" x14ac:dyDescent="0.25">
      <c r="B1492" s="176" t="s">
        <v>6918</v>
      </c>
      <c r="C1492" s="176" t="s">
        <v>12855</v>
      </c>
      <c r="D1492" s="176">
        <v>34.805213999999999</v>
      </c>
      <c r="E1492" s="176">
        <v>-96.671987999999999</v>
      </c>
    </row>
    <row r="1493" spans="2:5" x14ac:dyDescent="0.25">
      <c r="B1493" s="176" t="s">
        <v>6919</v>
      </c>
      <c r="C1493" s="176" t="s">
        <v>11185</v>
      </c>
      <c r="D1493" s="176">
        <v>38.810799000000003</v>
      </c>
      <c r="E1493" s="176">
        <v>-76.866996999999998</v>
      </c>
    </row>
    <row r="1494" spans="2:5" x14ac:dyDescent="0.25">
      <c r="B1494" s="176" t="s">
        <v>6920</v>
      </c>
      <c r="C1494" s="176" t="s">
        <v>12856</v>
      </c>
      <c r="D1494" s="176">
        <v>35.145198999999998</v>
      </c>
      <c r="E1494" s="176">
        <v>-106.79499800000001</v>
      </c>
    </row>
    <row r="1495" spans="2:5" x14ac:dyDescent="0.25">
      <c r="B1495" s="176" t="s">
        <v>6921</v>
      </c>
      <c r="C1495" s="176" t="s">
        <v>12750</v>
      </c>
      <c r="D1495" s="176">
        <v>31.325828000000001</v>
      </c>
      <c r="E1495" s="176">
        <v>-92.546701999999996</v>
      </c>
    </row>
    <row r="1496" spans="2:5" x14ac:dyDescent="0.25">
      <c r="B1496" s="176" t="s">
        <v>6922</v>
      </c>
      <c r="C1496" s="176" t="s">
        <v>12857</v>
      </c>
      <c r="D1496" s="176">
        <v>32.99044</v>
      </c>
      <c r="E1496" s="176">
        <v>-97.319469999999995</v>
      </c>
    </row>
    <row r="1497" spans="2:5" x14ac:dyDescent="0.25">
      <c r="B1497" s="176" t="s">
        <v>6923</v>
      </c>
      <c r="C1497" s="176" t="s">
        <v>12858</v>
      </c>
      <c r="D1497" s="176">
        <v>40.354401000000003</v>
      </c>
      <c r="E1497" s="176">
        <v>-79.930199000000002</v>
      </c>
    </row>
    <row r="1498" spans="2:5" x14ac:dyDescent="0.25">
      <c r="B1498" s="176" t="s">
        <v>6924</v>
      </c>
      <c r="C1498" s="176" t="s">
        <v>11186</v>
      </c>
      <c r="D1498" s="176">
        <v>33.369900000000001</v>
      </c>
      <c r="E1498" s="176">
        <v>-81.964500000000001</v>
      </c>
    </row>
    <row r="1499" spans="2:5" x14ac:dyDescent="0.25">
      <c r="B1499" s="176" t="s">
        <v>6925</v>
      </c>
      <c r="C1499" s="176" t="s">
        <v>12859</v>
      </c>
      <c r="D1499" s="176">
        <v>33.948841999999999</v>
      </c>
      <c r="E1499" s="176">
        <v>-83.325633999999994</v>
      </c>
    </row>
    <row r="1500" spans="2:5" x14ac:dyDescent="0.25">
      <c r="B1500" s="176" t="s">
        <v>6926</v>
      </c>
      <c r="C1500" s="176" t="s">
        <v>12860</v>
      </c>
      <c r="D1500" s="176">
        <v>42.052543</v>
      </c>
      <c r="E1500" s="176">
        <v>-102.80396500000001</v>
      </c>
    </row>
    <row r="1501" spans="2:5" x14ac:dyDescent="0.25">
      <c r="B1501" s="176" t="s">
        <v>6927</v>
      </c>
      <c r="C1501" s="176" t="s">
        <v>12861</v>
      </c>
      <c r="D1501" s="176">
        <v>41.037354999999998</v>
      </c>
      <c r="E1501" s="176">
        <v>-81.467839999999995</v>
      </c>
    </row>
    <row r="1502" spans="2:5" x14ac:dyDescent="0.25">
      <c r="B1502" s="176" t="s">
        <v>6928</v>
      </c>
      <c r="C1502" s="176" t="s">
        <v>123</v>
      </c>
      <c r="D1502" s="176">
        <v>42.748299000000003</v>
      </c>
      <c r="E1502" s="176">
        <v>-73.801697000000004</v>
      </c>
    </row>
    <row r="1503" spans="2:5" x14ac:dyDescent="0.25">
      <c r="B1503" s="176" t="s">
        <v>6929</v>
      </c>
      <c r="C1503" s="176" t="s">
        <v>12862</v>
      </c>
      <c r="D1503" s="176">
        <v>27.7409</v>
      </c>
      <c r="E1503" s="176">
        <v>-98.026900999999995</v>
      </c>
    </row>
    <row r="1504" spans="2:5" x14ac:dyDescent="0.25">
      <c r="B1504" s="176" t="s">
        <v>6930</v>
      </c>
      <c r="C1504" s="176" t="s">
        <v>12863</v>
      </c>
      <c r="D1504" s="176">
        <v>32.837817999999999</v>
      </c>
      <c r="E1504" s="176">
        <v>-105.993149</v>
      </c>
    </row>
    <row r="1505" spans="2:5" x14ac:dyDescent="0.25">
      <c r="B1505" s="176" t="s">
        <v>6931</v>
      </c>
      <c r="C1505" s="176" t="s">
        <v>12864</v>
      </c>
      <c r="D1505" s="176">
        <v>38.890300750699993</v>
      </c>
      <c r="E1505" s="176">
        <v>-90.045997619600001</v>
      </c>
    </row>
    <row r="1506" spans="2:5" x14ac:dyDescent="0.25">
      <c r="B1506" s="176" t="s">
        <v>6932</v>
      </c>
      <c r="C1506" s="176" t="s">
        <v>12865</v>
      </c>
      <c r="D1506" s="176">
        <v>42.557098388671875</v>
      </c>
      <c r="E1506" s="176">
        <v>-92.400299072265625</v>
      </c>
    </row>
    <row r="1507" spans="2:5" x14ac:dyDescent="0.25">
      <c r="B1507" s="176" t="s">
        <v>6933</v>
      </c>
      <c r="C1507" s="176" t="s">
        <v>11187</v>
      </c>
      <c r="D1507" s="176">
        <v>37.434897999999997</v>
      </c>
      <c r="E1507" s="176">
        <v>-105.866997</v>
      </c>
    </row>
    <row r="1508" spans="2:5" x14ac:dyDescent="0.25">
      <c r="B1508" s="176" t="s">
        <v>6934</v>
      </c>
      <c r="C1508" s="176" t="s">
        <v>12866</v>
      </c>
      <c r="D1508" s="176">
        <v>46.094898219999997</v>
      </c>
      <c r="E1508" s="176">
        <v>-118.28800200000001</v>
      </c>
    </row>
    <row r="1509" spans="2:5" x14ac:dyDescent="0.25">
      <c r="B1509" s="176" t="s">
        <v>6935</v>
      </c>
      <c r="C1509" s="176" t="s">
        <v>12867</v>
      </c>
      <c r="D1509" s="176">
        <v>35.217857000000002</v>
      </c>
      <c r="E1509" s="176">
        <v>-101.706444</v>
      </c>
    </row>
    <row r="1510" spans="2:5" x14ac:dyDescent="0.25">
      <c r="B1510" s="176" t="s">
        <v>6936</v>
      </c>
      <c r="C1510" s="176" t="s">
        <v>12868</v>
      </c>
      <c r="D1510" s="176">
        <v>33.588200000000001</v>
      </c>
      <c r="E1510" s="176">
        <v>-85.858099999999993</v>
      </c>
    </row>
    <row r="1511" spans="2:5" x14ac:dyDescent="0.25">
      <c r="B1511" s="176" t="s">
        <v>6937</v>
      </c>
      <c r="C1511" s="176" t="s">
        <v>12869</v>
      </c>
      <c r="D1511" s="176">
        <v>34.494598388699998</v>
      </c>
      <c r="E1511" s="176">
        <v>-82.709396362300012</v>
      </c>
    </row>
    <row r="1512" spans="2:5" x14ac:dyDescent="0.25">
      <c r="B1512" s="176" t="s">
        <v>6938</v>
      </c>
      <c r="C1512" s="176" t="s">
        <v>12870</v>
      </c>
      <c r="D1512" s="176">
        <v>40.296398000000003</v>
      </c>
      <c r="E1512" s="176">
        <v>-78.319999999999993</v>
      </c>
    </row>
    <row r="1513" spans="2:5" x14ac:dyDescent="0.25">
      <c r="B1513" s="176" t="s">
        <v>6939</v>
      </c>
      <c r="C1513" s="176" t="s">
        <v>12871</v>
      </c>
      <c r="D1513" s="176">
        <v>39.570098880000003</v>
      </c>
      <c r="E1513" s="176">
        <v>-104.84899900000001</v>
      </c>
    </row>
    <row r="1514" spans="2:5" x14ac:dyDescent="0.25">
      <c r="B1514" s="176" t="s">
        <v>6940</v>
      </c>
      <c r="C1514" s="176" t="s">
        <v>12872</v>
      </c>
      <c r="D1514" s="176">
        <v>26.1525993347</v>
      </c>
      <c r="E1514" s="176">
        <v>-81.775299072300001</v>
      </c>
    </row>
    <row r="1515" spans="2:5" x14ac:dyDescent="0.25">
      <c r="B1515" s="176" t="s">
        <v>6941</v>
      </c>
      <c r="C1515" s="176" t="s">
        <v>12873</v>
      </c>
      <c r="D1515" s="176">
        <v>39.466202000000003</v>
      </c>
      <c r="E1515" s="176">
        <v>-76.168800000000005</v>
      </c>
    </row>
    <row r="1516" spans="2:5" x14ac:dyDescent="0.25">
      <c r="B1516" s="176" t="s">
        <v>6942</v>
      </c>
      <c r="C1516" s="176" t="s">
        <v>12874</v>
      </c>
      <c r="D1516" s="176">
        <v>45.078098300000001</v>
      </c>
      <c r="E1516" s="176">
        <v>-83.560302730000004</v>
      </c>
    </row>
    <row r="1517" spans="2:5" x14ac:dyDescent="0.25">
      <c r="B1517" s="176" t="s">
        <v>6943</v>
      </c>
      <c r="C1517" s="176" t="s">
        <v>12875</v>
      </c>
      <c r="D1517" s="176">
        <v>30.037800000000001</v>
      </c>
      <c r="E1517" s="176">
        <v>-91.883904000000001</v>
      </c>
    </row>
    <row r="1518" spans="2:5" x14ac:dyDescent="0.25">
      <c r="B1518" s="176" t="s">
        <v>6944</v>
      </c>
      <c r="C1518" s="176" t="s">
        <v>12876</v>
      </c>
      <c r="D1518" s="176">
        <v>43.991900999999999</v>
      </c>
      <c r="E1518" s="176">
        <v>-76.021698000000001</v>
      </c>
    </row>
    <row r="1519" spans="2:5" x14ac:dyDescent="0.25">
      <c r="B1519" s="176" t="s">
        <v>6945</v>
      </c>
      <c r="C1519" s="176" t="s">
        <v>11188</v>
      </c>
      <c r="D1519" s="176">
        <v>39.223202000000001</v>
      </c>
      <c r="E1519" s="176">
        <v>-106.86900300000001</v>
      </c>
    </row>
    <row r="1520" spans="2:5" x14ac:dyDescent="0.25">
      <c r="B1520" s="176" t="s">
        <v>6946</v>
      </c>
      <c r="C1520" s="176" t="s">
        <v>12877</v>
      </c>
      <c r="D1520" s="176">
        <v>46.158000946000001</v>
      </c>
      <c r="E1520" s="176">
        <v>-123.878997803</v>
      </c>
    </row>
    <row r="1521" spans="2:5" x14ac:dyDescent="0.25">
      <c r="B1521" s="176" t="s">
        <v>6947</v>
      </c>
      <c r="C1521" s="176" t="s">
        <v>12878</v>
      </c>
      <c r="D1521" s="176">
        <v>33.636699999999998</v>
      </c>
      <c r="E1521" s="176">
        <v>-84.428100999999998</v>
      </c>
    </row>
    <row r="1522" spans="2:5" x14ac:dyDescent="0.25">
      <c r="B1522" s="176" t="s">
        <v>6948</v>
      </c>
      <c r="C1522" s="176" t="s">
        <v>12879</v>
      </c>
      <c r="D1522" s="176">
        <v>44.258515000000003</v>
      </c>
      <c r="E1522" s="176">
        <v>-88.519000000000005</v>
      </c>
    </row>
    <row r="1523" spans="2:5" x14ac:dyDescent="0.25">
      <c r="B1523" s="176" t="s">
        <v>6949</v>
      </c>
      <c r="C1523" s="176" t="s">
        <v>12880</v>
      </c>
      <c r="D1523" s="176">
        <v>44.914001460000001</v>
      </c>
      <c r="E1523" s="176">
        <v>-97.154701230000001</v>
      </c>
    </row>
    <row r="1524" spans="2:5" x14ac:dyDescent="0.25">
      <c r="B1524" s="176" t="s">
        <v>6950</v>
      </c>
      <c r="C1524" s="176" t="s">
        <v>12881</v>
      </c>
      <c r="D1524" s="176">
        <v>44.320598602299995</v>
      </c>
      <c r="E1524" s="176">
        <v>-69.797302246100003</v>
      </c>
    </row>
    <row r="1525" spans="2:5" x14ac:dyDescent="0.25">
      <c r="B1525" s="176" t="s">
        <v>6951</v>
      </c>
      <c r="C1525" s="176" t="s">
        <v>12882</v>
      </c>
      <c r="D1525" s="176">
        <v>30.197534999999998</v>
      </c>
      <c r="E1525" s="176">
        <v>-97.662014999999997</v>
      </c>
    </row>
    <row r="1526" spans="2:5" x14ac:dyDescent="0.25">
      <c r="B1526" s="176" t="s">
        <v>6952</v>
      </c>
      <c r="C1526" s="176" t="s">
        <v>12883</v>
      </c>
      <c r="D1526" s="176">
        <v>44.9262008667</v>
      </c>
      <c r="E1526" s="176">
        <v>-89.626602172899993</v>
      </c>
    </row>
    <row r="1527" spans="2:5" x14ac:dyDescent="0.25">
      <c r="B1527" s="176" t="s">
        <v>6953</v>
      </c>
      <c r="C1527" s="176" t="s">
        <v>12884</v>
      </c>
      <c r="D1527" s="176">
        <v>35.435487999999999</v>
      </c>
      <c r="E1527" s="176">
        <v>-82.541853000000003</v>
      </c>
    </row>
    <row r="1528" spans="2:5" x14ac:dyDescent="0.25">
      <c r="B1528" s="176" t="s">
        <v>6954</v>
      </c>
      <c r="C1528" s="176" t="s">
        <v>12885</v>
      </c>
      <c r="D1528" s="176">
        <v>41.337063999999998</v>
      </c>
      <c r="E1528" s="176">
        <v>-75.724232000000001</v>
      </c>
    </row>
    <row r="1529" spans="2:5" x14ac:dyDescent="0.25">
      <c r="B1529" s="176" t="s">
        <v>6955</v>
      </c>
      <c r="C1529" s="176" t="s">
        <v>12886</v>
      </c>
      <c r="D1529" s="176">
        <v>48.161448</v>
      </c>
      <c r="E1529" s="176">
        <v>-122.15844199999999</v>
      </c>
    </row>
    <row r="1530" spans="2:5" x14ac:dyDescent="0.25">
      <c r="B1530" s="176" t="s">
        <v>6956</v>
      </c>
      <c r="C1530" s="176" t="s">
        <v>11189</v>
      </c>
      <c r="D1530" s="176">
        <v>45.866298999999998</v>
      </c>
      <c r="E1530" s="176">
        <v>-95.394699000000003</v>
      </c>
    </row>
    <row r="1531" spans="2:5" x14ac:dyDescent="0.25">
      <c r="B1531" s="176" t="s">
        <v>6957</v>
      </c>
      <c r="C1531" s="176" t="s">
        <v>12887</v>
      </c>
      <c r="D1531" s="176">
        <v>42.232104999999997</v>
      </c>
      <c r="E1531" s="176">
        <v>-85.549637000000004</v>
      </c>
    </row>
    <row r="1532" spans="2:5" x14ac:dyDescent="0.25">
      <c r="B1532" s="176" t="s">
        <v>6958</v>
      </c>
      <c r="C1532" s="176" t="s">
        <v>11190</v>
      </c>
      <c r="D1532" s="176">
        <v>39.136100999999996</v>
      </c>
      <c r="E1532" s="176">
        <v>-121.43699599999999</v>
      </c>
    </row>
    <row r="1533" spans="2:5" x14ac:dyDescent="0.25">
      <c r="B1533" s="176" t="s">
        <v>6959</v>
      </c>
      <c r="C1533" s="176" t="s">
        <v>11191</v>
      </c>
      <c r="D1533" s="176">
        <v>32.501801</v>
      </c>
      <c r="E1533" s="176">
        <v>-93.662696999999994</v>
      </c>
    </row>
    <row r="1534" spans="2:5" x14ac:dyDescent="0.25">
      <c r="B1534" s="176" t="s">
        <v>6960</v>
      </c>
      <c r="C1534" s="176" t="s">
        <v>12888</v>
      </c>
      <c r="D1534" s="176">
        <v>42.157798999999997</v>
      </c>
      <c r="E1534" s="176">
        <v>-72.715598999999997</v>
      </c>
    </row>
    <row r="1535" spans="2:5" x14ac:dyDescent="0.25">
      <c r="B1535" s="176" t="s">
        <v>6961</v>
      </c>
      <c r="C1535" s="176" t="s">
        <v>12889</v>
      </c>
      <c r="D1535" s="176">
        <v>39.262385999999999</v>
      </c>
      <c r="E1535" s="176">
        <v>-85.895576000000005</v>
      </c>
    </row>
    <row r="1536" spans="2:5" x14ac:dyDescent="0.25">
      <c r="B1536" s="176" t="s">
        <v>6962</v>
      </c>
      <c r="C1536" s="176" t="s">
        <v>12890</v>
      </c>
      <c r="D1536" s="176">
        <v>29.704499999999999</v>
      </c>
      <c r="E1536" s="176">
        <v>-98.042197999999999</v>
      </c>
    </row>
    <row r="1537" spans="2:5" x14ac:dyDescent="0.25">
      <c r="B1537" s="176" t="s">
        <v>6963</v>
      </c>
      <c r="C1537" s="176" t="s">
        <v>11192</v>
      </c>
      <c r="D1537" s="176">
        <v>31.178930999999999</v>
      </c>
      <c r="E1537" s="176">
        <v>-99.324731999999997</v>
      </c>
    </row>
    <row r="1538" spans="2:5" x14ac:dyDescent="0.25">
      <c r="B1538" s="176" t="s">
        <v>6964</v>
      </c>
      <c r="C1538" s="176" t="s">
        <v>12891</v>
      </c>
      <c r="D1538" s="176">
        <v>36.532082000000003</v>
      </c>
      <c r="E1538" s="176">
        <v>-93.200543999999994</v>
      </c>
    </row>
    <row r="1539" spans="2:5" x14ac:dyDescent="0.25">
      <c r="B1539" s="176" t="s">
        <v>6965</v>
      </c>
      <c r="C1539" s="176" t="s">
        <v>12892</v>
      </c>
      <c r="D1539" s="176">
        <v>37.706401825</v>
      </c>
      <c r="E1539" s="176">
        <v>-112.144996643</v>
      </c>
    </row>
    <row r="1540" spans="2:5" x14ac:dyDescent="0.25">
      <c r="B1540" s="176" t="s">
        <v>6966</v>
      </c>
      <c r="C1540" s="176" t="s">
        <v>12893</v>
      </c>
      <c r="D1540" s="176">
        <v>26.378499999999999</v>
      </c>
      <c r="E1540" s="176">
        <v>-80.107697000000002</v>
      </c>
    </row>
    <row r="1541" spans="2:5" x14ac:dyDescent="0.25">
      <c r="B1541" s="176" t="s">
        <v>6967</v>
      </c>
      <c r="C1541" s="176" t="s">
        <v>12894</v>
      </c>
      <c r="D1541" s="176">
        <v>48.728400999999998</v>
      </c>
      <c r="E1541" s="176">
        <v>-94.612198000000006</v>
      </c>
    </row>
    <row r="1542" spans="2:5" x14ac:dyDescent="0.25">
      <c r="B1542" s="176" t="s">
        <v>6968</v>
      </c>
      <c r="C1542" s="176" t="s">
        <v>12895</v>
      </c>
      <c r="D1542" s="176">
        <v>41.938555000000001</v>
      </c>
      <c r="E1542" s="176">
        <v>-72.688016000000005</v>
      </c>
    </row>
    <row r="1543" spans="2:5" x14ac:dyDescent="0.25">
      <c r="B1543" s="176" t="s">
        <v>6969</v>
      </c>
      <c r="C1543" s="176" t="s">
        <v>12896</v>
      </c>
      <c r="D1543" s="176">
        <v>41.163502000000001</v>
      </c>
      <c r="E1543" s="176">
        <v>-73.126198000000002</v>
      </c>
    </row>
    <row r="1544" spans="2:5" x14ac:dyDescent="0.25">
      <c r="B1544" s="176" t="s">
        <v>6970</v>
      </c>
      <c r="C1544" s="176" t="s">
        <v>11193</v>
      </c>
      <c r="D1544" s="176">
        <v>42.470001000000003</v>
      </c>
      <c r="E1544" s="176">
        <v>-71.289000999999999</v>
      </c>
    </row>
    <row r="1545" spans="2:5" x14ac:dyDescent="0.25">
      <c r="B1545" s="176" t="s">
        <v>6971</v>
      </c>
      <c r="C1545" s="176" t="s">
        <v>12897</v>
      </c>
      <c r="D1545" s="176">
        <v>41.8031005859375</v>
      </c>
      <c r="E1545" s="176">
        <v>-78.640098571777344</v>
      </c>
    </row>
    <row r="1546" spans="2:5" x14ac:dyDescent="0.25">
      <c r="B1546" s="176" t="s">
        <v>6972</v>
      </c>
      <c r="C1546" s="176" t="s">
        <v>12898</v>
      </c>
      <c r="D1546" s="176">
        <v>41.874000549999998</v>
      </c>
      <c r="E1546" s="176">
        <v>-103.5960007</v>
      </c>
    </row>
    <row r="1547" spans="2:5" x14ac:dyDescent="0.25">
      <c r="B1547" s="176" t="s">
        <v>6973</v>
      </c>
      <c r="C1547" s="176" t="s">
        <v>11194</v>
      </c>
      <c r="D1547" s="176">
        <v>47.527042000000002</v>
      </c>
      <c r="E1547" s="176">
        <v>-122.29995</v>
      </c>
    </row>
    <row r="1548" spans="2:5" x14ac:dyDescent="0.25">
      <c r="B1548" s="176" t="s">
        <v>6974</v>
      </c>
      <c r="C1548" s="176" t="s">
        <v>11195</v>
      </c>
      <c r="D1548" s="176">
        <v>35.433601000000003</v>
      </c>
      <c r="E1548" s="176">
        <v>-119.056999</v>
      </c>
    </row>
    <row r="1549" spans="2:5" x14ac:dyDescent="0.25">
      <c r="B1549" s="176" t="s">
        <v>6975</v>
      </c>
      <c r="C1549" s="176" t="s">
        <v>12899</v>
      </c>
      <c r="D1549" s="176">
        <v>30.626800537100003</v>
      </c>
      <c r="E1549" s="176">
        <v>-88.068099975599992</v>
      </c>
    </row>
    <row r="1550" spans="2:5" x14ac:dyDescent="0.25">
      <c r="B1550" s="176" t="s">
        <v>6976</v>
      </c>
      <c r="C1550" s="176" t="s">
        <v>11196</v>
      </c>
      <c r="D1550" s="176">
        <v>42.208698269999999</v>
      </c>
      <c r="E1550" s="176">
        <v>-75.979797360000006</v>
      </c>
    </row>
    <row r="1551" spans="2:5" x14ac:dyDescent="0.25">
      <c r="B1551" s="176" t="s">
        <v>6977</v>
      </c>
      <c r="C1551" s="176" t="s">
        <v>12900</v>
      </c>
      <c r="D1551" s="176">
        <v>44.806364000000002</v>
      </c>
      <c r="E1551" s="176">
        <v>-68.826667999999998</v>
      </c>
    </row>
    <row r="1552" spans="2:5" x14ac:dyDescent="0.25">
      <c r="B1552" s="176" t="s">
        <v>6978</v>
      </c>
      <c r="C1552" s="176" t="s">
        <v>12901</v>
      </c>
      <c r="D1552" s="176">
        <v>44.450000760000002</v>
      </c>
      <c r="E1552" s="176">
        <v>-68.361503600000006</v>
      </c>
    </row>
    <row r="1553" spans="2:5" x14ac:dyDescent="0.25">
      <c r="B1553" s="176" t="s">
        <v>6979</v>
      </c>
      <c r="C1553" s="176" t="s">
        <v>12902</v>
      </c>
      <c r="D1553" s="176">
        <v>33.562877</v>
      </c>
      <c r="E1553" s="176">
        <v>-86.750711999999993</v>
      </c>
    </row>
    <row r="1554" spans="2:5" x14ac:dyDescent="0.25">
      <c r="B1554" s="176" t="s">
        <v>6980</v>
      </c>
      <c r="C1554" s="176" t="s">
        <v>12903</v>
      </c>
      <c r="D1554" s="176">
        <v>41.168446000000003</v>
      </c>
      <c r="E1554" s="176">
        <v>-71.578631000000001</v>
      </c>
    </row>
    <row r="1555" spans="2:5" x14ac:dyDescent="0.25">
      <c r="B1555" s="176" t="s">
        <v>6981</v>
      </c>
      <c r="C1555" s="176" t="s">
        <v>11197</v>
      </c>
      <c r="D1555" s="176">
        <v>31.84950066</v>
      </c>
      <c r="E1555" s="176">
        <v>-106.3799973</v>
      </c>
    </row>
    <row r="1556" spans="2:5" x14ac:dyDescent="0.25">
      <c r="B1556" s="176" t="s">
        <v>6982</v>
      </c>
      <c r="C1556" s="176" t="s">
        <v>12904</v>
      </c>
      <c r="D1556" s="176">
        <v>37.373100000000001</v>
      </c>
      <c r="E1556" s="176">
        <v>-118.363998</v>
      </c>
    </row>
    <row r="1557" spans="2:5" x14ac:dyDescent="0.25">
      <c r="B1557" s="176" t="s">
        <v>6983</v>
      </c>
      <c r="C1557" s="176" t="s">
        <v>12905</v>
      </c>
      <c r="D1557" s="176">
        <v>45.808931999999999</v>
      </c>
      <c r="E1557" s="176">
        <v>-108.541242</v>
      </c>
    </row>
    <row r="1558" spans="2:5" x14ac:dyDescent="0.25">
      <c r="B1558" s="176" t="s">
        <v>6984</v>
      </c>
      <c r="C1558" s="176" t="s">
        <v>12906</v>
      </c>
      <c r="D1558" s="176">
        <v>46.772734</v>
      </c>
      <c r="E1558" s="176">
        <v>-100.74687400000001</v>
      </c>
    </row>
    <row r="1559" spans="2:5" x14ac:dyDescent="0.25">
      <c r="B1559" s="176" t="s">
        <v>6985</v>
      </c>
      <c r="C1559" s="176" t="s">
        <v>11198</v>
      </c>
      <c r="D1559" s="176">
        <v>30.4104003906</v>
      </c>
      <c r="E1559" s="176">
        <v>-88.92440032959999</v>
      </c>
    </row>
    <row r="1560" spans="2:5" x14ac:dyDescent="0.25">
      <c r="B1560" s="176" t="s">
        <v>6986</v>
      </c>
      <c r="C1560" s="176" t="s">
        <v>12907</v>
      </c>
      <c r="D1560" s="176">
        <v>39.908797999999997</v>
      </c>
      <c r="E1560" s="176">
        <v>-105.116997</v>
      </c>
    </row>
    <row r="1561" spans="2:5" x14ac:dyDescent="0.25">
      <c r="B1561" s="176" t="s">
        <v>6987</v>
      </c>
      <c r="C1561" s="176" t="s">
        <v>12908</v>
      </c>
      <c r="D1561" s="176">
        <v>47.50939941</v>
      </c>
      <c r="E1561" s="176">
        <v>-94.933700560000005</v>
      </c>
    </row>
    <row r="1562" spans="2:5" x14ac:dyDescent="0.25">
      <c r="B1562" s="176" t="s">
        <v>6988</v>
      </c>
      <c r="C1562" s="176" t="s">
        <v>12909</v>
      </c>
      <c r="D1562" s="176">
        <v>44.837299346900004</v>
      </c>
      <c r="E1562" s="176">
        <v>-117.808998108</v>
      </c>
    </row>
    <row r="1563" spans="2:5" x14ac:dyDescent="0.25">
      <c r="B1563" s="176" t="s">
        <v>6989</v>
      </c>
      <c r="C1563" s="176" t="s">
        <v>11199</v>
      </c>
      <c r="D1563" s="176">
        <v>39.701698</v>
      </c>
      <c r="E1563" s="176">
        <v>-104.751999</v>
      </c>
    </row>
    <row r="1564" spans="2:5" x14ac:dyDescent="0.25">
      <c r="B1564" s="176" t="s">
        <v>6990</v>
      </c>
      <c r="C1564" s="176" t="s">
        <v>12910</v>
      </c>
      <c r="D1564" s="176">
        <v>41.517501831054688</v>
      </c>
      <c r="E1564" s="176">
        <v>-81.683296203613281</v>
      </c>
    </row>
    <row r="1565" spans="2:5" x14ac:dyDescent="0.25">
      <c r="B1565" s="176" t="s">
        <v>6991</v>
      </c>
      <c r="C1565" s="176" t="s">
        <v>12911</v>
      </c>
      <c r="D1565" s="176">
        <v>37.787300000000002</v>
      </c>
      <c r="E1565" s="176">
        <v>-81.124199000000004</v>
      </c>
    </row>
    <row r="1566" spans="2:5" x14ac:dyDescent="0.25">
      <c r="B1566" s="176" t="s">
        <v>6992</v>
      </c>
      <c r="C1566" s="176" t="s">
        <v>12912</v>
      </c>
      <c r="D1566" s="176">
        <v>37.295799000000002</v>
      </c>
      <c r="E1566" s="176">
        <v>-81.207702999999995</v>
      </c>
    </row>
    <row r="1567" spans="2:5" x14ac:dyDescent="0.25">
      <c r="B1567" s="176" t="s">
        <v>6993</v>
      </c>
      <c r="C1567" s="176" t="s">
        <v>12913</v>
      </c>
      <c r="D1567" s="176">
        <v>33.619201660199998</v>
      </c>
      <c r="E1567" s="176">
        <v>-114.717002869</v>
      </c>
    </row>
    <row r="1568" spans="2:5" x14ac:dyDescent="0.25">
      <c r="B1568" s="176" t="s">
        <v>6994</v>
      </c>
      <c r="C1568" s="176" t="s">
        <v>12914</v>
      </c>
      <c r="D1568" s="176">
        <v>48.792800903320313</v>
      </c>
      <c r="E1568" s="176">
        <v>-122.53800201416016</v>
      </c>
    </row>
    <row r="1569" spans="2:5" x14ac:dyDescent="0.25">
      <c r="B1569" s="176" t="s">
        <v>6995</v>
      </c>
      <c r="C1569" s="176" t="s">
        <v>12915</v>
      </c>
      <c r="D1569" s="176">
        <v>38.545200000000001</v>
      </c>
      <c r="E1569" s="176">
        <v>-89.835196999999994</v>
      </c>
    </row>
    <row r="1570" spans="2:5" x14ac:dyDescent="0.25">
      <c r="B1570" s="176" t="s">
        <v>6996</v>
      </c>
      <c r="C1570" s="176" t="s">
        <v>12916</v>
      </c>
      <c r="D1570" s="176">
        <v>39.145999908447266</v>
      </c>
      <c r="E1570" s="176">
        <v>-86.61669921875</v>
      </c>
    </row>
    <row r="1571" spans="2:5" x14ac:dyDescent="0.25">
      <c r="B1571" s="176" t="s">
        <v>6997</v>
      </c>
      <c r="C1571" s="176" t="s">
        <v>11200</v>
      </c>
      <c r="D1571" s="176">
        <v>40.4771</v>
      </c>
      <c r="E1571" s="176">
        <v>-88.915901000000005</v>
      </c>
    </row>
    <row r="1572" spans="2:5" x14ac:dyDescent="0.25">
      <c r="B1572" s="176" t="s">
        <v>6998</v>
      </c>
      <c r="C1572" s="176" t="s">
        <v>12917</v>
      </c>
      <c r="D1572" s="176">
        <v>36.124499999999998</v>
      </c>
      <c r="E1572" s="176">
        <v>-86.678200000000004</v>
      </c>
    </row>
    <row r="1573" spans="2:5" x14ac:dyDescent="0.25">
      <c r="B1573" s="176" t="s">
        <v>6999</v>
      </c>
      <c r="C1573" s="176" t="s">
        <v>12918</v>
      </c>
      <c r="D1573" s="176">
        <v>43.590463</v>
      </c>
      <c r="E1573" s="176">
        <v>-118.95515399999999</v>
      </c>
    </row>
    <row r="1574" spans="2:5" x14ac:dyDescent="0.25">
      <c r="B1574" s="176" t="s">
        <v>7000</v>
      </c>
      <c r="C1574" s="176" t="s">
        <v>11201</v>
      </c>
      <c r="D1574" s="176">
        <v>43.564399999999999</v>
      </c>
      <c r="E1574" s="176">
        <v>-116.223</v>
      </c>
    </row>
    <row r="1575" spans="2:5" x14ac:dyDescent="0.25">
      <c r="B1575" s="176" t="s">
        <v>7001</v>
      </c>
      <c r="C1575" s="176" t="s">
        <v>12919</v>
      </c>
      <c r="D1575" s="176">
        <v>42.361969999999999</v>
      </c>
      <c r="E1575" s="176">
        <v>-71.007900000000006</v>
      </c>
    </row>
    <row r="1576" spans="2:5" x14ac:dyDescent="0.25">
      <c r="B1576" s="176" t="s">
        <v>7002</v>
      </c>
      <c r="C1576" s="176" t="s">
        <v>11202</v>
      </c>
      <c r="D1576" s="176">
        <v>42.585098270000003</v>
      </c>
      <c r="E1576" s="176">
        <v>-110.1110001</v>
      </c>
    </row>
    <row r="1577" spans="2:5" x14ac:dyDescent="0.25">
      <c r="B1577" s="176" t="s">
        <v>7003</v>
      </c>
      <c r="C1577" s="176" t="s">
        <v>12920</v>
      </c>
      <c r="D1577" s="176">
        <v>36.368900299099998</v>
      </c>
      <c r="E1577" s="176">
        <v>-92.470497131300007</v>
      </c>
    </row>
    <row r="1578" spans="2:5" x14ac:dyDescent="0.25">
      <c r="B1578" s="176" t="s">
        <v>7004</v>
      </c>
      <c r="C1578" s="176" t="s">
        <v>12921</v>
      </c>
      <c r="D1578" s="176">
        <v>29.950800000000001</v>
      </c>
      <c r="E1578" s="176">
        <v>-94.020698999999993</v>
      </c>
    </row>
    <row r="1579" spans="2:5" x14ac:dyDescent="0.25">
      <c r="B1579" s="176" t="s">
        <v>7005</v>
      </c>
      <c r="C1579" s="176" t="s">
        <v>12922</v>
      </c>
      <c r="D1579" s="176">
        <v>31.258800999999998</v>
      </c>
      <c r="E1579" s="176">
        <v>-81.466498999999999</v>
      </c>
    </row>
    <row r="1580" spans="2:5" x14ac:dyDescent="0.25">
      <c r="B1580" s="176" t="s">
        <v>7006</v>
      </c>
      <c r="C1580" s="176" t="s">
        <v>12923</v>
      </c>
      <c r="D1580" s="176">
        <v>46.402861000000001</v>
      </c>
      <c r="E1580" s="176">
        <v>-94.129727000000003</v>
      </c>
    </row>
    <row r="1581" spans="2:5" x14ac:dyDescent="0.25">
      <c r="B1581" s="176" t="s">
        <v>7007</v>
      </c>
      <c r="C1581" s="176" t="s">
        <v>12924</v>
      </c>
      <c r="D1581" s="176">
        <v>40.783199310302734</v>
      </c>
      <c r="E1581" s="176">
        <v>-91.125503540039063</v>
      </c>
    </row>
    <row r="1582" spans="2:5" x14ac:dyDescent="0.25">
      <c r="B1582" s="176" t="s">
        <v>7008</v>
      </c>
      <c r="C1582" s="176" t="s">
        <v>12925</v>
      </c>
      <c r="D1582" s="176">
        <v>25.907238</v>
      </c>
      <c r="E1582" s="176">
        <v>-97.425235000000001</v>
      </c>
    </row>
    <row r="1583" spans="2:5" x14ac:dyDescent="0.25">
      <c r="B1583" s="176" t="s">
        <v>7009</v>
      </c>
      <c r="C1583" s="176" t="s">
        <v>11203</v>
      </c>
      <c r="D1583" s="176">
        <v>42.307301000000002</v>
      </c>
      <c r="E1583" s="176">
        <v>-85.251503</v>
      </c>
    </row>
    <row r="1584" spans="2:5" x14ac:dyDescent="0.25">
      <c r="B1584" s="176" t="s">
        <v>7010</v>
      </c>
      <c r="C1584" s="176" t="s">
        <v>12926</v>
      </c>
      <c r="D1584" s="176">
        <v>45.954799652099609</v>
      </c>
      <c r="E1584" s="176">
        <v>-112.49700164794922</v>
      </c>
    </row>
    <row r="1585" spans="2:5" x14ac:dyDescent="0.25">
      <c r="B1585" s="176" t="s">
        <v>7011</v>
      </c>
      <c r="C1585" s="176" t="s">
        <v>12927</v>
      </c>
      <c r="D1585" s="176">
        <v>30.533199</v>
      </c>
      <c r="E1585" s="176">
        <v>-91.149597</v>
      </c>
    </row>
    <row r="1586" spans="2:5" x14ac:dyDescent="0.25">
      <c r="B1586" s="176" t="s">
        <v>7012</v>
      </c>
      <c r="C1586" s="176" t="s">
        <v>12928</v>
      </c>
      <c r="D1586" s="176">
        <v>44.471901000000003</v>
      </c>
      <c r="E1586" s="176">
        <v>-73.153296999999995</v>
      </c>
    </row>
    <row r="1587" spans="2:5" x14ac:dyDescent="0.25">
      <c r="B1587" s="176" t="s">
        <v>7013</v>
      </c>
      <c r="C1587" s="176" t="s">
        <v>12929</v>
      </c>
      <c r="D1587" s="176">
        <v>42.940497999999998</v>
      </c>
      <c r="E1587" s="176">
        <v>-78.732201000000003</v>
      </c>
    </row>
    <row r="1588" spans="2:5" x14ac:dyDescent="0.25">
      <c r="B1588" s="176" t="s">
        <v>7014</v>
      </c>
      <c r="C1588" s="176" t="s">
        <v>12930</v>
      </c>
      <c r="D1588" s="176">
        <v>34.202834000000003</v>
      </c>
      <c r="E1588" s="176">
        <v>-118.35805000000001</v>
      </c>
    </row>
    <row r="1589" spans="2:5" x14ac:dyDescent="0.25">
      <c r="B1589" s="176" t="s">
        <v>7015</v>
      </c>
      <c r="C1589" s="176" t="s">
        <v>12931</v>
      </c>
      <c r="D1589" s="176">
        <v>40.772499000000003</v>
      </c>
      <c r="E1589" s="176">
        <v>-80.391402999999997</v>
      </c>
    </row>
    <row r="1590" spans="2:5" x14ac:dyDescent="0.25">
      <c r="B1590" s="176" t="s">
        <v>7016</v>
      </c>
      <c r="C1590" s="176" t="s">
        <v>12932</v>
      </c>
      <c r="D1590" s="176">
        <v>35.947161000000001</v>
      </c>
      <c r="E1590" s="176">
        <v>-114.858799</v>
      </c>
    </row>
    <row r="1591" spans="2:5" x14ac:dyDescent="0.25">
      <c r="B1591" s="176" t="s">
        <v>7017</v>
      </c>
      <c r="C1591" s="176" t="s">
        <v>12933</v>
      </c>
      <c r="D1591" s="176">
        <v>42.584201999999998</v>
      </c>
      <c r="E1591" s="176">
        <v>-70.916495999999995</v>
      </c>
    </row>
    <row r="1592" spans="2:5" x14ac:dyDescent="0.25">
      <c r="B1592" s="176" t="s">
        <v>7018</v>
      </c>
      <c r="C1592" s="176" t="s">
        <v>12934</v>
      </c>
      <c r="D1592" s="176">
        <v>36.964500427199994</v>
      </c>
      <c r="E1592" s="176">
        <v>-86.41970062259999</v>
      </c>
    </row>
    <row r="1593" spans="2:5" x14ac:dyDescent="0.25">
      <c r="B1593" s="176" t="s">
        <v>7019</v>
      </c>
      <c r="C1593" s="176" t="s">
        <v>12935</v>
      </c>
      <c r="D1593" s="176">
        <v>39.175400000000003</v>
      </c>
      <c r="E1593" s="176">
        <v>-76.668296999999995</v>
      </c>
    </row>
    <row r="1594" spans="2:5" x14ac:dyDescent="0.25">
      <c r="B1594" s="176" t="s">
        <v>7020</v>
      </c>
      <c r="C1594" s="176" t="s">
        <v>12936</v>
      </c>
      <c r="D1594" s="176">
        <v>43.892200469999999</v>
      </c>
      <c r="E1594" s="176">
        <v>-69.938598630000001</v>
      </c>
    </row>
    <row r="1595" spans="2:5" x14ac:dyDescent="0.25">
      <c r="B1595" s="176" t="s">
        <v>7021</v>
      </c>
      <c r="C1595" s="176" t="s">
        <v>12937</v>
      </c>
      <c r="D1595" s="176">
        <v>35.964298248299997</v>
      </c>
      <c r="E1595" s="176">
        <v>-89.94400024410001</v>
      </c>
    </row>
    <row r="1596" spans="2:5" x14ac:dyDescent="0.25">
      <c r="B1596" s="176" t="s">
        <v>7022</v>
      </c>
      <c r="C1596" s="176" t="s">
        <v>12938</v>
      </c>
      <c r="D1596" s="176">
        <v>42.542598724399994</v>
      </c>
      <c r="E1596" s="176">
        <v>-113.77200317400001</v>
      </c>
    </row>
    <row r="1597" spans="2:5" x14ac:dyDescent="0.25">
      <c r="B1597" s="176" t="s">
        <v>7023</v>
      </c>
      <c r="C1597" s="176" t="s">
        <v>12939</v>
      </c>
      <c r="D1597" s="176">
        <v>35.280498504599997</v>
      </c>
      <c r="E1597" s="176">
        <v>-116.629997253</v>
      </c>
    </row>
    <row r="1598" spans="2:5" x14ac:dyDescent="0.25">
      <c r="B1598" s="176" t="s">
        <v>7024</v>
      </c>
      <c r="C1598" s="176" t="s">
        <v>12940</v>
      </c>
      <c r="D1598" s="176">
        <v>45.778852999999998</v>
      </c>
      <c r="E1598" s="176">
        <v>-111.153711</v>
      </c>
    </row>
    <row r="1599" spans="2:5" x14ac:dyDescent="0.25">
      <c r="B1599" s="176" t="s">
        <v>7025</v>
      </c>
      <c r="C1599" s="176" t="s">
        <v>12941</v>
      </c>
      <c r="D1599" s="176">
        <v>33.938172000000002</v>
      </c>
      <c r="E1599" s="176">
        <v>-81.123022000000006</v>
      </c>
    </row>
    <row r="1600" spans="2:5" x14ac:dyDescent="0.25">
      <c r="B1600" s="176" t="s">
        <v>7026</v>
      </c>
      <c r="C1600" s="176" t="s">
        <v>12942</v>
      </c>
      <c r="D1600" s="176">
        <v>40.916099548339844</v>
      </c>
      <c r="E1600" s="176">
        <v>-81.44219970703125</v>
      </c>
    </row>
    <row r="1601" spans="2:5" x14ac:dyDescent="0.25">
      <c r="B1601" s="176" t="s">
        <v>7027</v>
      </c>
      <c r="C1601" s="176" t="s">
        <v>12943</v>
      </c>
      <c r="D1601" s="176">
        <v>46.871498000000003</v>
      </c>
      <c r="E1601" s="176">
        <v>-68.017899</v>
      </c>
    </row>
    <row r="1602" spans="2:5" x14ac:dyDescent="0.25">
      <c r="B1602" s="176" t="s">
        <v>7028</v>
      </c>
      <c r="C1602" s="176" t="s">
        <v>11204</v>
      </c>
      <c r="D1602" s="176">
        <v>33.643799000000001</v>
      </c>
      <c r="E1602" s="176">
        <v>-88.443802000000005</v>
      </c>
    </row>
    <row r="1603" spans="2:5" x14ac:dyDescent="0.25">
      <c r="B1603" s="176" t="s">
        <v>7029</v>
      </c>
      <c r="C1603" s="176" t="s">
        <v>11205</v>
      </c>
      <c r="D1603" s="176">
        <v>37.989699999999999</v>
      </c>
      <c r="E1603" s="176">
        <v>-122.056999</v>
      </c>
    </row>
    <row r="1604" spans="2:5" x14ac:dyDescent="0.25">
      <c r="B1604" s="176" t="s">
        <v>7030</v>
      </c>
      <c r="C1604" s="176" t="s">
        <v>12944</v>
      </c>
      <c r="D1604" s="176">
        <v>43.072601318399997</v>
      </c>
      <c r="E1604" s="176">
        <v>-92.610801696799996</v>
      </c>
    </row>
    <row r="1605" spans="2:5" x14ac:dyDescent="0.25">
      <c r="B1605" s="176" t="s">
        <v>7031</v>
      </c>
      <c r="C1605" s="176" t="s">
        <v>12945</v>
      </c>
      <c r="D1605" s="176">
        <v>37.701000213623047</v>
      </c>
      <c r="E1605" s="176">
        <v>-113.0989990234375</v>
      </c>
    </row>
    <row r="1606" spans="2:5" x14ac:dyDescent="0.25">
      <c r="B1606" s="176" t="s">
        <v>7032</v>
      </c>
      <c r="C1606" s="176" t="s">
        <v>12946</v>
      </c>
      <c r="D1606" s="176">
        <v>42.837600999999999</v>
      </c>
      <c r="E1606" s="176">
        <v>-103.095001</v>
      </c>
    </row>
    <row r="1607" spans="2:5" x14ac:dyDescent="0.25">
      <c r="B1607" s="176" t="s">
        <v>7033</v>
      </c>
      <c r="C1607" s="176" t="s">
        <v>12947</v>
      </c>
      <c r="D1607" s="176">
        <v>34.4337997437</v>
      </c>
      <c r="E1607" s="176">
        <v>-100.288002014</v>
      </c>
    </row>
    <row r="1608" spans="2:5" x14ac:dyDescent="0.25">
      <c r="B1608" s="176" t="s">
        <v>7034</v>
      </c>
      <c r="C1608" s="176" t="s">
        <v>12948</v>
      </c>
      <c r="D1608" s="176">
        <v>41.778928999999998</v>
      </c>
      <c r="E1608" s="176">
        <v>-124.236403</v>
      </c>
    </row>
    <row r="1609" spans="2:5" x14ac:dyDescent="0.25">
      <c r="B1609" s="176" t="s">
        <v>7035</v>
      </c>
      <c r="C1609" s="176" t="s">
        <v>11206</v>
      </c>
      <c r="D1609" s="176">
        <v>42.194000000000003</v>
      </c>
      <c r="E1609" s="176">
        <v>-72.534797999999995</v>
      </c>
    </row>
    <row r="1610" spans="2:5" x14ac:dyDescent="0.25">
      <c r="B1610" s="176" t="s">
        <v>7036</v>
      </c>
      <c r="C1610" s="176" t="s">
        <v>12949</v>
      </c>
      <c r="D1610" s="176">
        <v>30.778799057000001</v>
      </c>
      <c r="E1610" s="176">
        <v>-86.522102356000005</v>
      </c>
    </row>
    <row r="1611" spans="2:5" x14ac:dyDescent="0.25">
      <c r="B1611" s="176" t="s">
        <v>7037</v>
      </c>
      <c r="C1611" s="176" t="s">
        <v>12950</v>
      </c>
      <c r="D1611" s="176">
        <v>37.303001000000002</v>
      </c>
      <c r="E1611" s="176">
        <v>-108.62799800000001</v>
      </c>
    </row>
    <row r="1612" spans="2:5" x14ac:dyDescent="0.25">
      <c r="B1612" s="176" t="s">
        <v>7038</v>
      </c>
      <c r="C1612" s="176" t="s">
        <v>12951</v>
      </c>
      <c r="D1612" s="176">
        <v>41.565101623499999</v>
      </c>
      <c r="E1612" s="176">
        <v>-81.486396789599993</v>
      </c>
    </row>
    <row r="1613" spans="2:5" x14ac:dyDescent="0.25">
      <c r="B1613" s="176" t="s">
        <v>7039</v>
      </c>
      <c r="C1613" s="176" t="s">
        <v>12952</v>
      </c>
      <c r="D1613" s="176">
        <v>37.225299999999997</v>
      </c>
      <c r="E1613" s="176">
        <v>-89.570801000000003</v>
      </c>
    </row>
    <row r="1614" spans="2:5" x14ac:dyDescent="0.25">
      <c r="B1614" s="176" t="s">
        <v>7040</v>
      </c>
      <c r="C1614" s="176" t="s">
        <v>11207</v>
      </c>
      <c r="D1614" s="176">
        <v>35.035300999999997</v>
      </c>
      <c r="E1614" s="176">
        <v>-85.203795999999997</v>
      </c>
    </row>
    <row r="1615" spans="2:5" x14ac:dyDescent="0.25">
      <c r="B1615" s="176" t="s">
        <v>7041</v>
      </c>
      <c r="C1615" s="176" t="s">
        <v>12953</v>
      </c>
      <c r="D1615" s="176">
        <v>38.138599395751953</v>
      </c>
      <c r="E1615" s="176">
        <v>-78.452903747558594</v>
      </c>
    </row>
    <row r="1616" spans="2:5" x14ac:dyDescent="0.25">
      <c r="B1616" s="176" t="s">
        <v>7042</v>
      </c>
      <c r="C1616" s="176" t="s">
        <v>12954</v>
      </c>
      <c r="D1616" s="176">
        <v>32.896158999999997</v>
      </c>
      <c r="E1616" s="176">
        <v>-80.038150999999999</v>
      </c>
    </row>
    <row r="1617" spans="2:5" x14ac:dyDescent="0.25">
      <c r="B1617" s="176" t="s">
        <v>7043</v>
      </c>
      <c r="C1617" s="176" t="s">
        <v>12955</v>
      </c>
      <c r="D1617" s="176">
        <v>41.884701</v>
      </c>
      <c r="E1617" s="176">
        <v>-91.710800000000006</v>
      </c>
    </row>
    <row r="1618" spans="2:5" x14ac:dyDescent="0.25">
      <c r="B1618" s="176" t="s">
        <v>7044</v>
      </c>
      <c r="C1618" s="176" t="s">
        <v>12956</v>
      </c>
      <c r="D1618" s="176">
        <v>46.242038000000001</v>
      </c>
      <c r="E1618" s="176">
        <v>-84.462081999999995</v>
      </c>
    </row>
    <row r="1619" spans="2:5" x14ac:dyDescent="0.25">
      <c r="B1619" s="176" t="s">
        <v>7045</v>
      </c>
      <c r="C1619" s="176" t="s">
        <v>12957</v>
      </c>
      <c r="D1619" s="176">
        <v>39.296599999999998</v>
      </c>
      <c r="E1619" s="176">
        <v>-80.228104000000002</v>
      </c>
    </row>
    <row r="1620" spans="2:5" x14ac:dyDescent="0.25">
      <c r="B1620" s="176" t="s">
        <v>7046</v>
      </c>
      <c r="C1620" s="176" t="s">
        <v>12958</v>
      </c>
      <c r="D1620" s="176">
        <v>41.411701000000001</v>
      </c>
      <c r="E1620" s="176">
        <v>-81.849800000000002</v>
      </c>
    </row>
    <row r="1621" spans="2:5" x14ac:dyDescent="0.25">
      <c r="B1621" s="176" t="s">
        <v>7047</v>
      </c>
      <c r="C1621" s="176" t="s">
        <v>11208</v>
      </c>
      <c r="D1621" s="176">
        <v>30.5886</v>
      </c>
      <c r="E1621" s="176">
        <v>-96.363799999999998</v>
      </c>
    </row>
    <row r="1622" spans="2:5" x14ac:dyDescent="0.25">
      <c r="B1622" s="176" t="s">
        <v>7048</v>
      </c>
      <c r="C1622" s="176" t="s">
        <v>12959</v>
      </c>
      <c r="D1622" s="176">
        <v>48.120201000000002</v>
      </c>
      <c r="E1622" s="176">
        <v>-123.5</v>
      </c>
    </row>
    <row r="1623" spans="2:5" x14ac:dyDescent="0.25">
      <c r="B1623" s="176" t="s">
        <v>7049</v>
      </c>
      <c r="C1623" s="176" t="s">
        <v>12960</v>
      </c>
      <c r="D1623" s="176">
        <v>35.214000701904297</v>
      </c>
      <c r="E1623" s="176">
        <v>-80.943099975585938</v>
      </c>
    </row>
    <row r="1624" spans="2:5" x14ac:dyDescent="0.25">
      <c r="B1624" s="176" t="s">
        <v>7050</v>
      </c>
      <c r="C1624" s="176" t="s">
        <v>12961</v>
      </c>
      <c r="D1624" s="176">
        <v>34.213698999999998</v>
      </c>
      <c r="E1624" s="176">
        <v>-119.094002</v>
      </c>
    </row>
    <row r="1625" spans="2:5" x14ac:dyDescent="0.25">
      <c r="B1625" s="176" t="s">
        <v>7051</v>
      </c>
      <c r="C1625" s="176" t="s">
        <v>12962</v>
      </c>
      <c r="D1625" s="176">
        <v>39.998001000000002</v>
      </c>
      <c r="E1625" s="176">
        <v>-82.891898999999995</v>
      </c>
    </row>
    <row r="1626" spans="2:5" x14ac:dyDescent="0.25">
      <c r="B1626" s="176" t="s">
        <v>7052</v>
      </c>
      <c r="C1626" s="176" t="s">
        <v>12963</v>
      </c>
      <c r="D1626" s="176">
        <v>40.039819000000001</v>
      </c>
      <c r="E1626" s="176">
        <v>-88.276249000000007</v>
      </c>
    </row>
    <row r="1627" spans="2:5" x14ac:dyDescent="0.25">
      <c r="B1627" s="176" t="s">
        <v>7053</v>
      </c>
      <c r="C1627" s="176" t="s">
        <v>12964</v>
      </c>
      <c r="D1627" s="176">
        <v>47.168399810791016</v>
      </c>
      <c r="E1627" s="176">
        <v>-88.489097595214844</v>
      </c>
    </row>
    <row r="1628" spans="2:5" x14ac:dyDescent="0.25">
      <c r="B1628" s="176" t="s">
        <v>7054</v>
      </c>
      <c r="C1628" s="176" t="s">
        <v>11209</v>
      </c>
      <c r="D1628" s="176">
        <v>32.337501525878906</v>
      </c>
      <c r="E1628" s="176">
        <v>-104.26300048828125</v>
      </c>
    </row>
    <row r="1629" spans="2:5" x14ac:dyDescent="0.25">
      <c r="B1629" s="176" t="s">
        <v>7055</v>
      </c>
      <c r="C1629" s="176" t="s">
        <v>12965</v>
      </c>
      <c r="D1629" s="176">
        <v>37.668173000000003</v>
      </c>
      <c r="E1629" s="176">
        <v>-95.486727000000002</v>
      </c>
    </row>
    <row r="1630" spans="2:5" x14ac:dyDescent="0.25">
      <c r="B1630" s="176" t="s">
        <v>7056</v>
      </c>
      <c r="C1630" s="176" t="s">
        <v>12966</v>
      </c>
      <c r="D1630" s="176">
        <v>38.755001</v>
      </c>
      <c r="E1630" s="176">
        <v>-109.754997</v>
      </c>
    </row>
    <row r="1631" spans="2:5" x14ac:dyDescent="0.25">
      <c r="B1631" s="176" t="s">
        <v>7057</v>
      </c>
      <c r="C1631" s="176" t="s">
        <v>12967</v>
      </c>
      <c r="D1631" s="176">
        <v>44.520198999999998</v>
      </c>
      <c r="E1631" s="176">
        <v>-109.024002</v>
      </c>
    </row>
    <row r="1632" spans="2:5" x14ac:dyDescent="0.25">
      <c r="B1632" s="176" t="s">
        <v>7058</v>
      </c>
      <c r="C1632" s="176" t="s">
        <v>11210</v>
      </c>
      <c r="D1632" s="176">
        <v>47.774299999999997</v>
      </c>
      <c r="E1632" s="176">
        <v>-116.82</v>
      </c>
    </row>
    <row r="1633" spans="2:5" x14ac:dyDescent="0.25">
      <c r="B1633" s="176" t="s">
        <v>7059</v>
      </c>
      <c r="C1633" s="176" t="s">
        <v>11211</v>
      </c>
      <c r="D1633" s="176">
        <v>28.2349</v>
      </c>
      <c r="E1633" s="176">
        <v>-80.610100000000003</v>
      </c>
    </row>
    <row r="1634" spans="2:5" x14ac:dyDescent="0.25">
      <c r="B1634" s="176" t="s">
        <v>7060</v>
      </c>
      <c r="C1634" s="176" t="s">
        <v>12968</v>
      </c>
      <c r="D1634" s="176">
        <v>43.202701570000002</v>
      </c>
      <c r="E1634" s="176">
        <v>-71.502296450000003</v>
      </c>
    </row>
    <row r="1635" spans="2:5" x14ac:dyDescent="0.25">
      <c r="B1635" s="176" t="s">
        <v>7061</v>
      </c>
      <c r="C1635" s="176" t="s">
        <v>12969</v>
      </c>
      <c r="D1635" s="176">
        <v>38.805801000000002</v>
      </c>
      <c r="E1635" s="176">
        <v>-104.700996</v>
      </c>
    </row>
    <row r="1636" spans="2:5" x14ac:dyDescent="0.25">
      <c r="B1636" s="176" t="s">
        <v>7062</v>
      </c>
      <c r="C1636" s="176" t="s">
        <v>12970</v>
      </c>
      <c r="D1636" s="176">
        <v>38.818100000000001</v>
      </c>
      <c r="E1636" s="176">
        <v>-92.219596999999993</v>
      </c>
    </row>
    <row r="1637" spans="2:5" x14ac:dyDescent="0.25">
      <c r="B1637" s="176" t="s">
        <v>7063</v>
      </c>
      <c r="C1637" s="176" t="s">
        <v>12971</v>
      </c>
      <c r="D1637" s="176">
        <v>42.907381000000001</v>
      </c>
      <c r="E1637" s="176">
        <v>-106.461609</v>
      </c>
    </row>
    <row r="1638" spans="2:5" x14ac:dyDescent="0.25">
      <c r="B1638" s="176" t="s">
        <v>7064</v>
      </c>
      <c r="C1638" s="176" t="s">
        <v>12972</v>
      </c>
      <c r="D1638" s="176">
        <v>33.811698913599997</v>
      </c>
      <c r="E1638" s="176">
        <v>-78.72389984130001</v>
      </c>
    </row>
    <row r="1639" spans="2:5" x14ac:dyDescent="0.25">
      <c r="B1639" s="176" t="s">
        <v>7065</v>
      </c>
      <c r="C1639" s="176" t="s">
        <v>12973</v>
      </c>
      <c r="D1639" s="176">
        <v>30.3362998962</v>
      </c>
      <c r="E1639" s="176">
        <v>-81.514396667500009</v>
      </c>
    </row>
    <row r="1640" spans="2:5" x14ac:dyDescent="0.25">
      <c r="B1640" s="176" t="s">
        <v>7066</v>
      </c>
      <c r="C1640" s="176" t="s">
        <v>12974</v>
      </c>
      <c r="D1640" s="176">
        <v>27.770399000000001</v>
      </c>
      <c r="E1640" s="176">
        <v>-97.501198000000002</v>
      </c>
    </row>
    <row r="1641" spans="2:5" x14ac:dyDescent="0.25">
      <c r="B1641" s="176" t="s">
        <v>7067</v>
      </c>
      <c r="C1641" s="176" t="s">
        <v>12975</v>
      </c>
      <c r="D1641" s="176">
        <v>33.128300000000003</v>
      </c>
      <c r="E1641" s="176">
        <v>-117.279999</v>
      </c>
    </row>
    <row r="1642" spans="2:5" x14ac:dyDescent="0.25">
      <c r="B1642" s="176" t="s">
        <v>7068</v>
      </c>
      <c r="C1642" s="176" t="s">
        <v>12976</v>
      </c>
      <c r="D1642" s="176">
        <v>38.373100000000001</v>
      </c>
      <c r="E1642" s="176">
        <v>-81.593200999999993</v>
      </c>
    </row>
    <row r="1643" spans="2:5" x14ac:dyDescent="0.25">
      <c r="B1643" s="176" t="s">
        <v>7069</v>
      </c>
      <c r="C1643" s="176" t="s">
        <v>12977</v>
      </c>
      <c r="D1643" s="176">
        <v>32.516415000000002</v>
      </c>
      <c r="E1643" s="176">
        <v>-84.939601999999994</v>
      </c>
    </row>
    <row r="1644" spans="2:5" x14ac:dyDescent="0.25">
      <c r="B1644" s="176" t="s">
        <v>7070</v>
      </c>
      <c r="C1644" s="176" t="s">
        <v>11212</v>
      </c>
      <c r="D1644" s="176">
        <v>35.951309999999999</v>
      </c>
      <c r="E1644" s="176">
        <v>-85.084990000000005</v>
      </c>
    </row>
    <row r="1645" spans="2:5" x14ac:dyDescent="0.25">
      <c r="B1645" s="176" t="s">
        <v>7071</v>
      </c>
      <c r="C1645" s="176" t="s">
        <v>12978</v>
      </c>
      <c r="D1645" s="176">
        <v>48.608657000000001</v>
      </c>
      <c r="E1645" s="176">
        <v>-112.37818300000001</v>
      </c>
    </row>
    <row r="1646" spans="2:5" x14ac:dyDescent="0.25">
      <c r="B1646" s="176" t="s">
        <v>7072</v>
      </c>
      <c r="C1646" s="176" t="s">
        <v>12979</v>
      </c>
      <c r="D1646" s="176">
        <v>33.970500946000001</v>
      </c>
      <c r="E1646" s="176">
        <v>-80.995201110799997</v>
      </c>
    </row>
    <row r="1647" spans="2:5" x14ac:dyDescent="0.25">
      <c r="B1647" s="176" t="s">
        <v>7073</v>
      </c>
      <c r="C1647" s="176" t="s">
        <v>12980</v>
      </c>
      <c r="D1647" s="176">
        <v>39.048800999999997</v>
      </c>
      <c r="E1647" s="176">
        <v>-84.667800999999997</v>
      </c>
    </row>
    <row r="1648" spans="2:5" x14ac:dyDescent="0.25">
      <c r="B1648" s="176" t="s">
        <v>7074</v>
      </c>
      <c r="C1648" s="176" t="s">
        <v>12981</v>
      </c>
      <c r="D1648" s="176">
        <v>34.426594000000001</v>
      </c>
      <c r="E1648" s="176">
        <v>-103.078794</v>
      </c>
    </row>
    <row r="1649" spans="2:5" x14ac:dyDescent="0.25">
      <c r="B1649" s="176" t="s">
        <v>7075</v>
      </c>
      <c r="C1649" s="176" t="s">
        <v>12982</v>
      </c>
      <c r="D1649" s="176">
        <v>44.49720001</v>
      </c>
      <c r="E1649" s="176">
        <v>-123.2900009</v>
      </c>
    </row>
    <row r="1650" spans="2:5" x14ac:dyDescent="0.25">
      <c r="B1650" s="176" t="s">
        <v>7076</v>
      </c>
      <c r="C1650" s="176" t="s">
        <v>11213</v>
      </c>
      <c r="D1650" s="176">
        <v>34.382801000000001</v>
      </c>
      <c r="E1650" s="176">
        <v>-103.32199900000001</v>
      </c>
    </row>
    <row r="1651" spans="2:5" x14ac:dyDescent="0.25">
      <c r="B1651" s="176" t="s">
        <v>7077</v>
      </c>
      <c r="C1651" s="176" t="s">
        <v>12983</v>
      </c>
      <c r="D1651" s="176">
        <v>45.304797999999998</v>
      </c>
      <c r="E1651" s="176">
        <v>-85.274803000000006</v>
      </c>
    </row>
    <row r="1652" spans="2:5" x14ac:dyDescent="0.25">
      <c r="B1652" s="176" t="s">
        <v>7078</v>
      </c>
      <c r="C1652" s="176" t="s">
        <v>12984</v>
      </c>
      <c r="D1652" s="176">
        <v>44.777448</v>
      </c>
      <c r="E1652" s="176">
        <v>-89.670237999999998</v>
      </c>
    </row>
    <row r="1653" spans="2:5" x14ac:dyDescent="0.25">
      <c r="B1653" s="176" t="s">
        <v>7079</v>
      </c>
      <c r="C1653" s="176" t="s">
        <v>12985</v>
      </c>
      <c r="D1653" s="176">
        <v>30.351800999999998</v>
      </c>
      <c r="E1653" s="176">
        <v>-95.414496999999997</v>
      </c>
    </row>
    <row r="1654" spans="2:5" x14ac:dyDescent="0.25">
      <c r="B1654" s="176" t="s">
        <v>7080</v>
      </c>
      <c r="C1654" s="176" t="s">
        <v>12986</v>
      </c>
      <c r="D1654" s="176">
        <v>39.194330999999998</v>
      </c>
      <c r="E1654" s="176">
        <v>-119.734312</v>
      </c>
    </row>
    <row r="1655" spans="2:5" x14ac:dyDescent="0.25">
      <c r="B1655" s="176" t="s">
        <v>7081</v>
      </c>
      <c r="C1655" s="176" t="s">
        <v>11214</v>
      </c>
      <c r="D1655" s="176">
        <v>41.155701000000001</v>
      </c>
      <c r="E1655" s="176">
        <v>-104.81199700000001</v>
      </c>
    </row>
    <row r="1656" spans="2:5" x14ac:dyDescent="0.25">
      <c r="B1656" s="176" t="s">
        <v>7082</v>
      </c>
      <c r="C1656" s="176" t="s">
        <v>12987</v>
      </c>
      <c r="D1656" s="176">
        <v>38.715000152600005</v>
      </c>
      <c r="E1656" s="176">
        <v>-77.180999755900004</v>
      </c>
    </row>
    <row r="1657" spans="2:5" x14ac:dyDescent="0.25">
      <c r="B1657" s="176" t="s">
        <v>7083</v>
      </c>
      <c r="C1657" s="176" t="s">
        <v>12988</v>
      </c>
      <c r="D1657" s="176">
        <v>29.182549999999999</v>
      </c>
      <c r="E1657" s="176">
        <v>-81.059464000000006</v>
      </c>
    </row>
    <row r="1658" spans="2:5" x14ac:dyDescent="0.25">
      <c r="B1658" s="176" t="s">
        <v>7084</v>
      </c>
      <c r="C1658" s="176" t="s">
        <v>12989</v>
      </c>
      <c r="D1658" s="176">
        <v>34.853698729999998</v>
      </c>
      <c r="E1658" s="176">
        <v>-116.78700259999999</v>
      </c>
    </row>
    <row r="1659" spans="2:5" x14ac:dyDescent="0.25">
      <c r="B1659" s="176" t="s">
        <v>7085</v>
      </c>
      <c r="C1659" s="176" t="s">
        <v>11215</v>
      </c>
      <c r="D1659" s="176">
        <v>32.844776000000003</v>
      </c>
      <c r="E1659" s="176">
        <v>-96.847652999999994</v>
      </c>
    </row>
    <row r="1660" spans="2:5" x14ac:dyDescent="0.25">
      <c r="B1660" s="176" t="s">
        <v>7086</v>
      </c>
      <c r="C1660" s="176" t="s">
        <v>12990</v>
      </c>
      <c r="D1660" s="176">
        <v>36.572899</v>
      </c>
      <c r="E1660" s="176">
        <v>-79.336098000000007</v>
      </c>
    </row>
    <row r="1661" spans="2:5" x14ac:dyDescent="0.25">
      <c r="B1661" s="176" t="s">
        <v>7087</v>
      </c>
      <c r="C1661" s="176" t="s">
        <v>12991</v>
      </c>
      <c r="D1661" s="176">
        <v>39.902400999999998</v>
      </c>
      <c r="E1661" s="176">
        <v>-84.219397999999998</v>
      </c>
    </row>
    <row r="1662" spans="2:5" x14ac:dyDescent="0.25">
      <c r="B1662" s="176" t="s">
        <v>7088</v>
      </c>
      <c r="C1662" s="176" t="s">
        <v>12992</v>
      </c>
      <c r="D1662" s="176">
        <v>42.402000000000001</v>
      </c>
      <c r="E1662" s="176">
        <v>-90.709502999999998</v>
      </c>
    </row>
    <row r="1663" spans="2:5" x14ac:dyDescent="0.25">
      <c r="B1663" s="176" t="s">
        <v>7089</v>
      </c>
      <c r="C1663" s="176" t="s">
        <v>12993</v>
      </c>
      <c r="D1663" s="176">
        <v>38.8521</v>
      </c>
      <c r="E1663" s="176">
        <v>-77.037696999999994</v>
      </c>
    </row>
    <row r="1664" spans="2:5" x14ac:dyDescent="0.25">
      <c r="B1664" s="176" t="s">
        <v>7090</v>
      </c>
      <c r="C1664" s="176" t="s">
        <v>12994</v>
      </c>
      <c r="D1664" s="176">
        <v>37.763401031494141</v>
      </c>
      <c r="E1664" s="176">
        <v>-99.965599060058594</v>
      </c>
    </row>
    <row r="1665" spans="2:5" x14ac:dyDescent="0.25">
      <c r="B1665" s="176" t="s">
        <v>7091</v>
      </c>
      <c r="C1665" s="176" t="s">
        <v>12995</v>
      </c>
      <c r="D1665" s="176">
        <v>39.834598541259766</v>
      </c>
      <c r="E1665" s="176">
        <v>-88.865699768066406</v>
      </c>
    </row>
    <row r="1666" spans="2:5" x14ac:dyDescent="0.25">
      <c r="B1666" s="176" t="s">
        <v>7092</v>
      </c>
      <c r="C1666" s="176" t="s">
        <v>12996</v>
      </c>
      <c r="D1666" s="176">
        <v>39.860027000000002</v>
      </c>
      <c r="E1666" s="176">
        <v>-104.67379200000001</v>
      </c>
    </row>
    <row r="1667" spans="2:5" x14ac:dyDescent="0.25">
      <c r="B1667" s="176" t="s">
        <v>7093</v>
      </c>
      <c r="C1667" s="176" t="s">
        <v>12997</v>
      </c>
      <c r="D1667" s="176">
        <v>42.409198760000002</v>
      </c>
      <c r="E1667" s="176">
        <v>-83.009902949999997</v>
      </c>
    </row>
    <row r="1668" spans="2:5" x14ac:dyDescent="0.25">
      <c r="B1668" s="176" t="s">
        <v>7094</v>
      </c>
      <c r="C1668" s="176" t="s">
        <v>12998</v>
      </c>
      <c r="D1668" s="176">
        <v>32.896801000000004</v>
      </c>
      <c r="E1668" s="176">
        <v>-97.038002000000006</v>
      </c>
    </row>
    <row r="1669" spans="2:5" x14ac:dyDescent="0.25">
      <c r="B1669" s="176" t="s">
        <v>7095</v>
      </c>
      <c r="C1669" s="176" t="s">
        <v>12999</v>
      </c>
      <c r="D1669" s="176">
        <v>31.321300506591797</v>
      </c>
      <c r="E1669" s="176">
        <v>-85.449600219726563</v>
      </c>
    </row>
    <row r="1670" spans="2:5" x14ac:dyDescent="0.25">
      <c r="B1670" s="176" t="s">
        <v>7096</v>
      </c>
      <c r="C1670" s="176" t="s">
        <v>13000</v>
      </c>
      <c r="D1670" s="176">
        <v>36.022598266599999</v>
      </c>
      <c r="E1670" s="176">
        <v>-102.54699707</v>
      </c>
    </row>
    <row r="1671" spans="2:5" x14ac:dyDescent="0.25">
      <c r="B1671" s="176" t="s">
        <v>7097</v>
      </c>
      <c r="C1671" s="176" t="s">
        <v>13001</v>
      </c>
      <c r="D1671" s="176">
        <v>46.797533000000001</v>
      </c>
      <c r="E1671" s="176">
        <v>-102.801905</v>
      </c>
    </row>
    <row r="1672" spans="2:5" x14ac:dyDescent="0.25">
      <c r="B1672" s="176" t="s">
        <v>16760</v>
      </c>
      <c r="C1672" s="176" t="s">
        <v>16745</v>
      </c>
      <c r="D1672" s="176">
        <v>26.683201</v>
      </c>
      <c r="E1672" s="176">
        <v>-80.095596</v>
      </c>
    </row>
    <row r="1673" spans="2:5" x14ac:dyDescent="0.25">
      <c r="B1673" s="176" t="s">
        <v>7098</v>
      </c>
      <c r="C1673" s="176" t="s">
        <v>11216</v>
      </c>
      <c r="D1673" s="176">
        <v>29.359501000000002</v>
      </c>
      <c r="E1673" s="176">
        <v>-100.778002</v>
      </c>
    </row>
    <row r="1674" spans="2:5" x14ac:dyDescent="0.25">
      <c r="B1674" s="176" t="s">
        <v>7099</v>
      </c>
      <c r="C1674" s="176" t="s">
        <v>13002</v>
      </c>
      <c r="D1674" s="176">
        <v>46.841873</v>
      </c>
      <c r="E1674" s="176">
        <v>-92.198746</v>
      </c>
    </row>
    <row r="1675" spans="2:5" x14ac:dyDescent="0.25">
      <c r="B1675" s="176" t="s">
        <v>7100</v>
      </c>
      <c r="C1675" s="176" t="s">
        <v>13003</v>
      </c>
      <c r="D1675" s="176">
        <v>45.620978999999998</v>
      </c>
      <c r="E1675" s="176">
        <v>-121.170777</v>
      </c>
    </row>
    <row r="1676" spans="2:5" x14ac:dyDescent="0.25">
      <c r="B1676" s="176" t="s">
        <v>7101</v>
      </c>
      <c r="C1676" s="176" t="s">
        <v>11217</v>
      </c>
      <c r="D1676" s="176">
        <v>32.1665000916</v>
      </c>
      <c r="E1676" s="176">
        <v>-110.883003235</v>
      </c>
    </row>
    <row r="1677" spans="2:5" x14ac:dyDescent="0.25">
      <c r="B1677" s="176" t="s">
        <v>7102</v>
      </c>
      <c r="C1677" s="176" t="s">
        <v>13004</v>
      </c>
      <c r="D1677" s="176">
        <v>32.262298584</v>
      </c>
      <c r="E1677" s="176">
        <v>-107.721000671</v>
      </c>
    </row>
    <row r="1678" spans="2:5" x14ac:dyDescent="0.25">
      <c r="B1678" s="176" t="s">
        <v>7103</v>
      </c>
      <c r="C1678" s="176" t="s">
        <v>11218</v>
      </c>
      <c r="D1678" s="176">
        <v>33.466499328600001</v>
      </c>
      <c r="E1678" s="176">
        <v>-82.039398193400004</v>
      </c>
    </row>
    <row r="1679" spans="2:5" x14ac:dyDescent="0.25">
      <c r="B1679" s="176" t="s">
        <v>7104</v>
      </c>
      <c r="C1679" s="176" t="s">
        <v>11219</v>
      </c>
      <c r="D1679" s="176">
        <v>39.129500999999998</v>
      </c>
      <c r="E1679" s="176">
        <v>-75.466003000000001</v>
      </c>
    </row>
    <row r="1680" spans="2:5" x14ac:dyDescent="0.25">
      <c r="B1680" s="176" t="s">
        <v>7105</v>
      </c>
      <c r="C1680" s="176" t="s">
        <v>13005</v>
      </c>
      <c r="D1680" s="176">
        <v>41.907798769999999</v>
      </c>
      <c r="E1680" s="176">
        <v>-88.248596190000001</v>
      </c>
    </row>
    <row r="1681" spans="2:5" x14ac:dyDescent="0.25">
      <c r="B1681" s="176" t="s">
        <v>7106</v>
      </c>
      <c r="C1681" s="176" t="s">
        <v>13006</v>
      </c>
      <c r="D1681" s="176">
        <v>36.619399999999999</v>
      </c>
      <c r="E1681" s="176">
        <v>-116.03299699999999</v>
      </c>
    </row>
    <row r="1682" spans="2:5" x14ac:dyDescent="0.25">
      <c r="B1682" s="176" t="s">
        <v>7107</v>
      </c>
      <c r="C1682" s="176" t="s">
        <v>13007</v>
      </c>
      <c r="D1682" s="176">
        <v>30.831699</v>
      </c>
      <c r="E1682" s="176">
        <v>-93.339896999999993</v>
      </c>
    </row>
    <row r="1683" spans="2:5" x14ac:dyDescent="0.25">
      <c r="B1683" s="176" t="s">
        <v>7108</v>
      </c>
      <c r="C1683" s="176" t="s">
        <v>13008</v>
      </c>
      <c r="D1683" s="176">
        <v>37.151501000000003</v>
      </c>
      <c r="E1683" s="176">
        <v>-107.753998</v>
      </c>
    </row>
    <row r="1684" spans="2:5" x14ac:dyDescent="0.25">
      <c r="B1684" s="176" t="s">
        <v>7109</v>
      </c>
      <c r="C1684" s="176" t="s">
        <v>13009</v>
      </c>
      <c r="D1684" s="176">
        <v>29.374200820900001</v>
      </c>
      <c r="E1684" s="176">
        <v>-100.927001953</v>
      </c>
    </row>
    <row r="1685" spans="2:5" x14ac:dyDescent="0.25">
      <c r="B1685" s="176" t="s">
        <v>7110</v>
      </c>
      <c r="C1685" s="176" t="s">
        <v>13010</v>
      </c>
      <c r="D1685" s="176">
        <v>41.534027000000002</v>
      </c>
      <c r="E1685" s="176">
        <v>-93.656718999999995</v>
      </c>
    </row>
    <row r="1686" spans="2:5" x14ac:dyDescent="0.25">
      <c r="B1686" s="176" t="s">
        <v>7111</v>
      </c>
      <c r="C1686" s="176" t="s">
        <v>13011</v>
      </c>
      <c r="D1686" s="176">
        <v>30.400100999999999</v>
      </c>
      <c r="E1686" s="176">
        <v>-86.471496999999999</v>
      </c>
    </row>
    <row r="1687" spans="2:5" x14ac:dyDescent="0.25">
      <c r="B1687" s="176" t="s">
        <v>7112</v>
      </c>
      <c r="C1687" s="176" t="s">
        <v>13012</v>
      </c>
      <c r="D1687" s="176">
        <v>42.213769999999997</v>
      </c>
      <c r="E1687" s="176">
        <v>-83.353785999999999</v>
      </c>
    </row>
    <row r="1688" spans="2:5" x14ac:dyDescent="0.25">
      <c r="B1688" s="176" t="s">
        <v>7113</v>
      </c>
      <c r="C1688" s="176" t="s">
        <v>11220</v>
      </c>
      <c r="D1688" s="176">
        <v>33.939675000000001</v>
      </c>
      <c r="E1688" s="176">
        <v>-96.395071999999999</v>
      </c>
    </row>
    <row r="1689" spans="2:5" x14ac:dyDescent="0.25">
      <c r="B1689" s="176" t="s">
        <v>7114</v>
      </c>
      <c r="C1689" s="176" t="s">
        <v>13013</v>
      </c>
      <c r="D1689" s="176">
        <v>31.464138999999999</v>
      </c>
      <c r="E1689" s="176">
        <v>-109.60456000000001</v>
      </c>
    </row>
    <row r="1690" spans="2:5" x14ac:dyDescent="0.25">
      <c r="B1690" s="176" t="s">
        <v>7115</v>
      </c>
      <c r="C1690" s="176" t="s">
        <v>13014</v>
      </c>
      <c r="D1690" s="176">
        <v>41.178298949999999</v>
      </c>
      <c r="E1690" s="176">
        <v>-78.898696900000004</v>
      </c>
    </row>
    <row r="1691" spans="2:5" x14ac:dyDescent="0.25">
      <c r="B1691" s="176" t="s">
        <v>7116</v>
      </c>
      <c r="C1691" s="176" t="s">
        <v>13015</v>
      </c>
      <c r="D1691" s="176">
        <v>48.115454</v>
      </c>
      <c r="E1691" s="176">
        <v>-98.908795999999995</v>
      </c>
    </row>
    <row r="1692" spans="2:5" x14ac:dyDescent="0.25">
      <c r="B1692" s="176" t="s">
        <v>7117</v>
      </c>
      <c r="C1692" s="176" t="s">
        <v>13016</v>
      </c>
      <c r="D1692" s="176">
        <v>41.371656000000002</v>
      </c>
      <c r="E1692" s="176">
        <v>-73.482226999999995</v>
      </c>
    </row>
    <row r="1693" spans="2:5" x14ac:dyDescent="0.25">
      <c r="B1693" s="176" t="s">
        <v>7118</v>
      </c>
      <c r="C1693" s="176" t="s">
        <v>11221</v>
      </c>
      <c r="D1693" s="176">
        <v>32.420799000000002</v>
      </c>
      <c r="E1693" s="176">
        <v>-99.854598999999993</v>
      </c>
    </row>
    <row r="1694" spans="2:5" x14ac:dyDescent="0.25">
      <c r="B1694" s="176" t="s">
        <v>7119</v>
      </c>
      <c r="C1694" s="176" t="s">
        <v>13017</v>
      </c>
      <c r="D1694" s="176">
        <v>40.727001000000001</v>
      </c>
      <c r="E1694" s="176">
        <v>-99.006798000000003</v>
      </c>
    </row>
    <row r="1695" spans="2:5" x14ac:dyDescent="0.25">
      <c r="B1695" s="176" t="s">
        <v>7120</v>
      </c>
      <c r="C1695" s="176" t="s">
        <v>13018</v>
      </c>
      <c r="D1695" s="176">
        <v>47.398899</v>
      </c>
      <c r="E1695" s="176">
        <v>-120.20700100000001</v>
      </c>
    </row>
    <row r="1696" spans="2:5" x14ac:dyDescent="0.25">
      <c r="B1696" s="176" t="s">
        <v>7121</v>
      </c>
      <c r="C1696" s="176" t="s">
        <v>13019</v>
      </c>
      <c r="D1696" s="176">
        <v>44.865798950195313</v>
      </c>
      <c r="E1696" s="176">
        <v>-91.484298706054688</v>
      </c>
    </row>
    <row r="1697" spans="2:5" x14ac:dyDescent="0.25">
      <c r="B1697" s="176" t="s">
        <v>7122</v>
      </c>
      <c r="C1697" s="176" t="s">
        <v>11222</v>
      </c>
      <c r="D1697" s="176">
        <v>36.260601000000001</v>
      </c>
      <c r="E1697" s="176">
        <v>-76.174599000000001</v>
      </c>
    </row>
    <row r="1698" spans="2:5" x14ac:dyDescent="0.25">
      <c r="B1698" s="176" t="s">
        <v>7123</v>
      </c>
      <c r="C1698" s="176" t="s">
        <v>13020</v>
      </c>
      <c r="D1698" s="176">
        <v>30.357106000000002</v>
      </c>
      <c r="E1698" s="176">
        <v>-85.795413999999994</v>
      </c>
    </row>
    <row r="1699" spans="2:5" x14ac:dyDescent="0.25">
      <c r="B1699" s="176" t="s">
        <v>7124</v>
      </c>
      <c r="C1699" s="176" t="s">
        <v>13021</v>
      </c>
      <c r="D1699" s="176">
        <v>30.398049</v>
      </c>
      <c r="E1699" s="176">
        <v>-97.566908999999995</v>
      </c>
    </row>
    <row r="1700" spans="2:5" x14ac:dyDescent="0.25">
      <c r="B1700" s="176" t="s">
        <v>7125</v>
      </c>
      <c r="C1700" s="176" t="s">
        <v>11223</v>
      </c>
      <c r="D1700" s="176">
        <v>34.910781</v>
      </c>
      <c r="E1700" s="176">
        <v>-117.886391</v>
      </c>
    </row>
    <row r="1701" spans="2:5" x14ac:dyDescent="0.25">
      <c r="B1701" s="176" t="s">
        <v>7126</v>
      </c>
      <c r="C1701" s="176" t="s">
        <v>13022</v>
      </c>
      <c r="D1701" s="176">
        <v>34.7663002014</v>
      </c>
      <c r="E1701" s="176">
        <v>-114.62300109900001</v>
      </c>
    </row>
    <row r="1702" spans="2:5" x14ac:dyDescent="0.25">
      <c r="B1702" s="176" t="s">
        <v>7127</v>
      </c>
      <c r="C1702" s="176" t="s">
        <v>13023</v>
      </c>
      <c r="D1702" s="176">
        <v>42.898398999999998</v>
      </c>
      <c r="E1702" s="176">
        <v>-72.270797999999999</v>
      </c>
    </row>
    <row r="1703" spans="2:5" x14ac:dyDescent="0.25">
      <c r="B1703" s="176" t="s">
        <v>7128</v>
      </c>
      <c r="C1703" s="176" t="s">
        <v>13024</v>
      </c>
      <c r="D1703" s="176">
        <v>33.176998140000002</v>
      </c>
      <c r="E1703" s="176">
        <v>-86.782798769999999</v>
      </c>
    </row>
    <row r="1704" spans="2:5" x14ac:dyDescent="0.25">
      <c r="B1704" s="176" t="s">
        <v>7129</v>
      </c>
      <c r="C1704" s="176" t="s">
        <v>13025</v>
      </c>
      <c r="D1704" s="176">
        <v>29.607299804700002</v>
      </c>
      <c r="E1704" s="176">
        <v>-95.158798217799998</v>
      </c>
    </row>
    <row r="1705" spans="2:5" x14ac:dyDescent="0.25">
      <c r="B1705" s="176" t="s">
        <v>7130</v>
      </c>
      <c r="C1705" s="176" t="s">
        <v>13026</v>
      </c>
      <c r="D1705" s="176">
        <v>39.64260101</v>
      </c>
      <c r="E1705" s="176">
        <v>-106.91799930000001</v>
      </c>
    </row>
    <row r="1706" spans="2:5" x14ac:dyDescent="0.25">
      <c r="B1706" s="176" t="s">
        <v>7131</v>
      </c>
      <c r="C1706" s="176" t="s">
        <v>11224</v>
      </c>
      <c r="D1706" s="176">
        <v>30.65040016</v>
      </c>
      <c r="E1706" s="176">
        <v>-86.522903439999993</v>
      </c>
    </row>
    <row r="1707" spans="2:5" x14ac:dyDescent="0.25">
      <c r="B1707" s="176" t="s">
        <v>7132</v>
      </c>
      <c r="C1707" s="176" t="s">
        <v>2981</v>
      </c>
      <c r="D1707" s="176">
        <v>40.803398000000001</v>
      </c>
      <c r="E1707" s="176">
        <v>-124.112999</v>
      </c>
    </row>
    <row r="1708" spans="2:5" x14ac:dyDescent="0.25">
      <c r="B1708" s="176" t="s">
        <v>7133</v>
      </c>
      <c r="C1708" s="176" t="s">
        <v>13027</v>
      </c>
      <c r="D1708" s="176">
        <v>38.889758999999998</v>
      </c>
      <c r="E1708" s="176">
        <v>-79.857651000000004</v>
      </c>
    </row>
    <row r="1709" spans="2:5" x14ac:dyDescent="0.25">
      <c r="B1709" s="176" t="s">
        <v>7134</v>
      </c>
      <c r="C1709" s="176" t="s">
        <v>13028</v>
      </c>
      <c r="D1709" s="176">
        <v>40.824901580810547</v>
      </c>
      <c r="E1709" s="176">
        <v>-115.79199981689453</v>
      </c>
    </row>
    <row r="1710" spans="2:5" x14ac:dyDescent="0.25">
      <c r="B1710" s="176" t="s">
        <v>7135</v>
      </c>
      <c r="C1710" s="176" t="s">
        <v>11225</v>
      </c>
      <c r="D1710" s="176">
        <v>33.221001000000001</v>
      </c>
      <c r="E1710" s="176">
        <v>-92.813300999999996</v>
      </c>
    </row>
    <row r="1711" spans="2:5" x14ac:dyDescent="0.25">
      <c r="B1711" s="176" t="s">
        <v>7136</v>
      </c>
      <c r="C1711" s="176" t="s">
        <v>13029</v>
      </c>
      <c r="D1711" s="176">
        <v>42.159900665283203</v>
      </c>
      <c r="E1711" s="176">
        <v>-76.8916015625</v>
      </c>
    </row>
    <row r="1712" spans="2:5" x14ac:dyDescent="0.25">
      <c r="B1712" s="176" t="s">
        <v>7137</v>
      </c>
      <c r="C1712" s="176" t="s">
        <v>13030</v>
      </c>
      <c r="D1712" s="176">
        <v>47.824501040000001</v>
      </c>
      <c r="E1712" s="176">
        <v>-91.830703740000004</v>
      </c>
    </row>
    <row r="1713" spans="2:5" x14ac:dyDescent="0.25">
      <c r="B1713" s="176" t="s">
        <v>7138</v>
      </c>
      <c r="C1713" s="176" t="s">
        <v>13031</v>
      </c>
      <c r="D1713" s="176">
        <v>31.809908</v>
      </c>
      <c r="E1713" s="176">
        <v>-106.375607</v>
      </c>
    </row>
    <row r="1714" spans="2:5" x14ac:dyDescent="0.25">
      <c r="B1714" s="176" t="s">
        <v>7139</v>
      </c>
      <c r="C1714" s="176" t="s">
        <v>11226</v>
      </c>
      <c r="D1714" s="176">
        <v>39.299701689999999</v>
      </c>
      <c r="E1714" s="176">
        <v>-114.8420029</v>
      </c>
    </row>
    <row r="1715" spans="2:5" x14ac:dyDescent="0.25">
      <c r="B1715" s="176" t="s">
        <v>7140</v>
      </c>
      <c r="C1715" s="176" t="s">
        <v>11227</v>
      </c>
      <c r="D1715" s="176">
        <v>36.339199000000001</v>
      </c>
      <c r="E1715" s="176">
        <v>-97.916495999999995</v>
      </c>
    </row>
    <row r="1716" spans="2:5" x14ac:dyDescent="0.25">
      <c r="B1716" s="176" t="s">
        <v>7141</v>
      </c>
      <c r="C1716" s="176" t="s">
        <v>13032</v>
      </c>
      <c r="D1716" s="176">
        <v>40.718700408899998</v>
      </c>
      <c r="E1716" s="176">
        <v>-114.03099822999999</v>
      </c>
    </row>
    <row r="1717" spans="2:5" x14ac:dyDescent="0.25">
      <c r="B1717" s="176" t="s">
        <v>7142</v>
      </c>
      <c r="C1717" s="176" t="s">
        <v>13033</v>
      </c>
      <c r="D1717" s="176">
        <v>42.595699310000001</v>
      </c>
      <c r="E1717" s="176">
        <v>-87.927803040000001</v>
      </c>
    </row>
    <row r="1718" spans="2:5" x14ac:dyDescent="0.25">
      <c r="B1718" s="176" t="s">
        <v>7143</v>
      </c>
      <c r="C1718" s="176" t="s">
        <v>11228</v>
      </c>
      <c r="D1718" s="176">
        <v>42.083126999999998</v>
      </c>
      <c r="E1718" s="176">
        <v>-80.173867000000001</v>
      </c>
    </row>
    <row r="1719" spans="2:5" x14ac:dyDescent="0.25">
      <c r="B1719" s="176" t="s">
        <v>7144</v>
      </c>
      <c r="C1719" s="176" t="s">
        <v>13034</v>
      </c>
      <c r="D1719" s="176">
        <v>45.723199000000001</v>
      </c>
      <c r="E1719" s="176">
        <v>-87.088622999999998</v>
      </c>
    </row>
    <row r="1720" spans="2:5" x14ac:dyDescent="0.25">
      <c r="B1720" s="176" t="s">
        <v>7145</v>
      </c>
      <c r="C1720" s="176" t="s">
        <v>13035</v>
      </c>
      <c r="D1720" s="176">
        <v>31.394265999999998</v>
      </c>
      <c r="E1720" s="176">
        <v>-92.294082000000003</v>
      </c>
    </row>
    <row r="1721" spans="2:5" x14ac:dyDescent="0.25">
      <c r="B1721" s="176" t="s">
        <v>7146</v>
      </c>
      <c r="C1721" s="176" t="s">
        <v>13036</v>
      </c>
      <c r="D1721" s="176">
        <v>44.124599000000003</v>
      </c>
      <c r="E1721" s="176">
        <v>-123.21199799999999</v>
      </c>
    </row>
    <row r="1722" spans="2:5" x14ac:dyDescent="0.25">
      <c r="B1722" s="176" t="s">
        <v>7147</v>
      </c>
      <c r="C1722" s="176" t="s">
        <v>13037</v>
      </c>
      <c r="D1722" s="176">
        <v>38.036998748800002</v>
      </c>
      <c r="E1722" s="176">
        <v>-87.532402038599997</v>
      </c>
    </row>
    <row r="1723" spans="2:5" x14ac:dyDescent="0.25">
      <c r="B1723" s="176" t="s">
        <v>7148</v>
      </c>
      <c r="C1723" s="176" t="s">
        <v>11229</v>
      </c>
      <c r="D1723" s="176">
        <v>41.274799350000002</v>
      </c>
      <c r="E1723" s="176">
        <v>-111.0350037</v>
      </c>
    </row>
    <row r="1724" spans="2:5" x14ac:dyDescent="0.25">
      <c r="B1724" s="176" t="s">
        <v>7149</v>
      </c>
      <c r="C1724" s="176" t="s">
        <v>13038</v>
      </c>
      <c r="D1724" s="176">
        <v>41.676101684570313</v>
      </c>
      <c r="E1724" s="176">
        <v>-70.956901550292969</v>
      </c>
    </row>
    <row r="1725" spans="2:5" x14ac:dyDescent="0.25">
      <c r="B1725" s="176" t="s">
        <v>7150</v>
      </c>
      <c r="C1725" s="176" t="s">
        <v>13039</v>
      </c>
      <c r="D1725" s="176">
        <v>35.073001861599998</v>
      </c>
      <c r="E1725" s="176">
        <v>-77.042900085399992</v>
      </c>
    </row>
    <row r="1726" spans="2:5" x14ac:dyDescent="0.25">
      <c r="B1726" s="176" t="s">
        <v>7151</v>
      </c>
      <c r="C1726" s="176" t="s">
        <v>13040</v>
      </c>
      <c r="D1726" s="176">
        <v>40.689399999999999</v>
      </c>
      <c r="E1726" s="176">
        <v>-74.170545000000004</v>
      </c>
    </row>
    <row r="1727" spans="2:5" x14ac:dyDescent="0.25">
      <c r="B1727" s="176" t="s">
        <v>7152</v>
      </c>
      <c r="C1727" s="176" t="s">
        <v>13041</v>
      </c>
      <c r="D1727" s="176">
        <v>24.556118999999999</v>
      </c>
      <c r="E1727" s="176">
        <v>-81.759579000000002</v>
      </c>
    </row>
    <row r="1728" spans="2:5" x14ac:dyDescent="0.25">
      <c r="B1728" s="176" t="s">
        <v>7153</v>
      </c>
      <c r="C1728" s="176" t="s">
        <v>13042</v>
      </c>
      <c r="D1728" s="176">
        <v>37.1325</v>
      </c>
      <c r="E1728" s="176">
        <v>-76.608802999999995</v>
      </c>
    </row>
    <row r="1729" spans="2:5" x14ac:dyDescent="0.25">
      <c r="B1729" s="176" t="s">
        <v>7154</v>
      </c>
      <c r="C1729" s="176" t="s">
        <v>13043</v>
      </c>
      <c r="D1729" s="176">
        <v>46.920699999999997</v>
      </c>
      <c r="E1729" s="176">
        <v>-96.815804</v>
      </c>
    </row>
    <row r="1730" spans="2:5" x14ac:dyDescent="0.25">
      <c r="B1730" s="176" t="s">
        <v>7155</v>
      </c>
      <c r="C1730" s="176" t="s">
        <v>13044</v>
      </c>
      <c r="D1730" s="176">
        <v>36.775767000000002</v>
      </c>
      <c r="E1730" s="176">
        <v>-119.718018</v>
      </c>
    </row>
    <row r="1731" spans="2:5" x14ac:dyDescent="0.25">
      <c r="B1731" s="176" t="s">
        <v>7156</v>
      </c>
      <c r="C1731" s="176" t="s">
        <v>11230</v>
      </c>
      <c r="D1731" s="176">
        <v>34.991199000000002</v>
      </c>
      <c r="E1731" s="176">
        <v>-78.880302</v>
      </c>
    </row>
    <row r="1732" spans="2:5" x14ac:dyDescent="0.25">
      <c r="B1732" s="176" t="s">
        <v>7157</v>
      </c>
      <c r="C1732" s="176" t="s">
        <v>13045</v>
      </c>
      <c r="D1732" s="176">
        <v>35.131801609999997</v>
      </c>
      <c r="E1732" s="176">
        <v>-78.936698910000004</v>
      </c>
    </row>
    <row r="1733" spans="2:5" x14ac:dyDescent="0.25">
      <c r="B1733" s="176" t="s">
        <v>7158</v>
      </c>
      <c r="C1733" s="176" t="s">
        <v>13046</v>
      </c>
      <c r="D1733" s="176">
        <v>38.678398129999998</v>
      </c>
      <c r="E1733" s="176">
        <v>-104.75700380000001</v>
      </c>
    </row>
    <row r="1734" spans="2:5" x14ac:dyDescent="0.25">
      <c r="B1734" s="176" t="s">
        <v>7159</v>
      </c>
      <c r="C1734" s="176" t="s">
        <v>13047</v>
      </c>
      <c r="D1734" s="176">
        <v>41.013500213600004</v>
      </c>
      <c r="E1734" s="176">
        <v>-83.668701171900011</v>
      </c>
    </row>
    <row r="1735" spans="2:5" x14ac:dyDescent="0.25">
      <c r="B1735" s="176" t="s">
        <v>7160</v>
      </c>
      <c r="C1735" s="176" t="s">
        <v>11231</v>
      </c>
      <c r="D1735" s="176">
        <v>39.826098999999999</v>
      </c>
      <c r="E1735" s="176">
        <v>-84.048302000000007</v>
      </c>
    </row>
    <row r="1736" spans="2:5" x14ac:dyDescent="0.25">
      <c r="B1736" s="176" t="s">
        <v>7161</v>
      </c>
      <c r="C1736" s="176" t="s">
        <v>13048</v>
      </c>
      <c r="D1736" s="176">
        <v>48.523654000000001</v>
      </c>
      <c r="E1736" s="176">
        <v>-123.02464500000001</v>
      </c>
    </row>
    <row r="1737" spans="2:5" x14ac:dyDescent="0.25">
      <c r="B1737" s="176" t="s">
        <v>7162</v>
      </c>
      <c r="C1737" s="176" t="s">
        <v>13049</v>
      </c>
      <c r="D1737" s="176">
        <v>31.587382999999999</v>
      </c>
      <c r="E1737" s="176">
        <v>-110.348225</v>
      </c>
    </row>
    <row r="1738" spans="2:5" x14ac:dyDescent="0.25">
      <c r="B1738" s="176" t="s">
        <v>7163</v>
      </c>
      <c r="C1738" s="176" t="s">
        <v>13050</v>
      </c>
      <c r="D1738" s="176">
        <v>41.377899169899997</v>
      </c>
      <c r="E1738" s="176">
        <v>-79.8603973389</v>
      </c>
    </row>
    <row r="1739" spans="2:5" x14ac:dyDescent="0.25">
      <c r="B1739" s="176" t="s">
        <v>7164</v>
      </c>
      <c r="C1739" s="176" t="s">
        <v>13051</v>
      </c>
      <c r="D1739" s="176">
        <v>35.139757000000003</v>
      </c>
      <c r="E1739" s="176">
        <v>-111.669826</v>
      </c>
    </row>
    <row r="1740" spans="2:5" x14ac:dyDescent="0.25">
      <c r="B1740" s="176" t="s">
        <v>7165</v>
      </c>
      <c r="C1740" s="176" t="s">
        <v>13052</v>
      </c>
      <c r="D1740" s="176">
        <v>26.072599</v>
      </c>
      <c r="E1740" s="176">
        <v>-80.152702000000005</v>
      </c>
    </row>
    <row r="1741" spans="2:5" x14ac:dyDescent="0.25">
      <c r="B1741" s="176" t="s">
        <v>7166</v>
      </c>
      <c r="C1741" s="176" t="s">
        <v>13053</v>
      </c>
      <c r="D1741" s="176">
        <v>34.185398101806641</v>
      </c>
      <c r="E1741" s="176">
        <v>-79.723899841308594</v>
      </c>
    </row>
    <row r="1742" spans="2:5" x14ac:dyDescent="0.25">
      <c r="B1742" s="176" t="s">
        <v>7167</v>
      </c>
      <c r="C1742" s="176" t="s">
        <v>13054</v>
      </c>
      <c r="D1742" s="176">
        <v>39.0854</v>
      </c>
      <c r="E1742" s="176">
        <v>-76.759399000000002</v>
      </c>
    </row>
    <row r="1743" spans="2:5" x14ac:dyDescent="0.25">
      <c r="B1743" s="176" t="s">
        <v>7168</v>
      </c>
      <c r="C1743" s="176" t="s">
        <v>13055</v>
      </c>
      <c r="D1743" s="176">
        <v>36.741199000000002</v>
      </c>
      <c r="E1743" s="176">
        <v>-108.230003</v>
      </c>
    </row>
    <row r="1744" spans="2:5" x14ac:dyDescent="0.25">
      <c r="B1744" s="176" t="s">
        <v>7169</v>
      </c>
      <c r="C1744" s="176" t="s">
        <v>11232</v>
      </c>
      <c r="D1744" s="176">
        <v>26.58659935</v>
      </c>
      <c r="E1744" s="176">
        <v>-81.863296508799991</v>
      </c>
    </row>
    <row r="1745" spans="2:5" x14ac:dyDescent="0.25">
      <c r="B1745" s="176" t="s">
        <v>7170</v>
      </c>
      <c r="C1745" s="176" t="s">
        <v>13056</v>
      </c>
      <c r="D1745" s="176">
        <v>40.449689999999997</v>
      </c>
      <c r="E1745" s="176">
        <v>-105.01127200000001</v>
      </c>
    </row>
    <row r="1746" spans="2:5" x14ac:dyDescent="0.25">
      <c r="B1746" s="176" t="s">
        <v>7171</v>
      </c>
      <c r="C1746" s="176" t="s">
        <v>13057</v>
      </c>
      <c r="D1746" s="176">
        <v>42.969293999999998</v>
      </c>
      <c r="E1746" s="176">
        <v>-83.743354999999994</v>
      </c>
    </row>
    <row r="1747" spans="2:5" x14ac:dyDescent="0.25">
      <c r="B1747" s="176" t="s">
        <v>7172</v>
      </c>
      <c r="C1747" s="176" t="s">
        <v>13058</v>
      </c>
      <c r="D1747" s="176">
        <v>42.552624000000002</v>
      </c>
      <c r="E1747" s="176">
        <v>-94.191237000000001</v>
      </c>
    </row>
    <row r="1748" spans="2:5" x14ac:dyDescent="0.25">
      <c r="B1748" s="176" t="s">
        <v>7173</v>
      </c>
      <c r="C1748" s="176" t="s">
        <v>13059</v>
      </c>
      <c r="D1748" s="176">
        <v>38.950901000000002</v>
      </c>
      <c r="E1748" s="176">
        <v>-95.663596999999996</v>
      </c>
    </row>
    <row r="1749" spans="2:5" x14ac:dyDescent="0.25">
      <c r="B1749" s="176" t="s">
        <v>7174</v>
      </c>
      <c r="C1749" s="176" t="s">
        <v>13060</v>
      </c>
      <c r="D1749" s="176">
        <v>27.495100000000001</v>
      </c>
      <c r="E1749" s="176">
        <v>-80.368301000000002</v>
      </c>
    </row>
    <row r="1750" spans="2:5" x14ac:dyDescent="0.25">
      <c r="B1750" s="176" t="s">
        <v>7175</v>
      </c>
      <c r="C1750" s="176" t="s">
        <v>13061</v>
      </c>
      <c r="D1750" s="176">
        <v>40.728575999999997</v>
      </c>
      <c r="E1750" s="176">
        <v>-73.414266999999995</v>
      </c>
    </row>
    <row r="1751" spans="2:5" x14ac:dyDescent="0.25">
      <c r="B1751" s="176" t="s">
        <v>7176</v>
      </c>
      <c r="C1751" s="176" t="s">
        <v>13062</v>
      </c>
      <c r="D1751" s="176">
        <v>39.053021000000001</v>
      </c>
      <c r="E1751" s="176">
        <v>-96.764201999999997</v>
      </c>
    </row>
    <row r="1752" spans="2:5" x14ac:dyDescent="0.25">
      <c r="B1752" s="176" t="s">
        <v>7177</v>
      </c>
      <c r="C1752" s="176" t="s">
        <v>13063</v>
      </c>
      <c r="D1752" s="176">
        <v>43.585462999999997</v>
      </c>
      <c r="E1752" s="176">
        <v>-96.741152</v>
      </c>
    </row>
    <row r="1753" spans="2:5" x14ac:dyDescent="0.25">
      <c r="B1753" s="176" t="s">
        <v>7178</v>
      </c>
      <c r="C1753" s="176" t="s">
        <v>13064</v>
      </c>
      <c r="D1753" s="176">
        <v>34.649799000000002</v>
      </c>
      <c r="E1753" s="176">
        <v>-98.402198999999996</v>
      </c>
    </row>
    <row r="1754" spans="2:5" x14ac:dyDescent="0.25">
      <c r="B1754" s="176" t="s">
        <v>7179</v>
      </c>
      <c r="C1754" s="176" t="s">
        <v>13065</v>
      </c>
      <c r="D1754" s="176">
        <v>35.336601000000002</v>
      </c>
      <c r="E1754" s="176">
        <v>-94.367401000000001</v>
      </c>
    </row>
    <row r="1755" spans="2:5" x14ac:dyDescent="0.25">
      <c r="B1755" s="176" t="s">
        <v>7180</v>
      </c>
      <c r="C1755" s="176" t="s">
        <v>13066</v>
      </c>
      <c r="D1755" s="176">
        <v>30.9157009125</v>
      </c>
      <c r="E1755" s="176">
        <v>-102.91600036600001</v>
      </c>
    </row>
    <row r="1756" spans="2:5" x14ac:dyDescent="0.25">
      <c r="B1756" s="176" t="s">
        <v>7181</v>
      </c>
      <c r="C1756" s="176" t="s">
        <v>13067</v>
      </c>
      <c r="D1756" s="176">
        <v>37.907100677500004</v>
      </c>
      <c r="E1756" s="176">
        <v>-85.9720993042</v>
      </c>
    </row>
    <row r="1757" spans="2:5" x14ac:dyDescent="0.25">
      <c r="B1757" s="176" t="s">
        <v>7182</v>
      </c>
      <c r="C1757" s="176" t="s">
        <v>13068</v>
      </c>
      <c r="D1757" s="176">
        <v>32.819918999999999</v>
      </c>
      <c r="E1757" s="176">
        <v>-97.360817999999995</v>
      </c>
    </row>
    <row r="1758" spans="2:5" x14ac:dyDescent="0.25">
      <c r="B1758" s="176" t="s">
        <v>7183</v>
      </c>
      <c r="C1758" s="176" t="s">
        <v>11233</v>
      </c>
      <c r="D1758" s="176">
        <v>33.779098510700003</v>
      </c>
      <c r="E1758" s="176">
        <v>-84.521400451700003</v>
      </c>
    </row>
    <row r="1759" spans="2:5" x14ac:dyDescent="0.25">
      <c r="B1759" s="176" t="s">
        <v>7184</v>
      </c>
      <c r="C1759" s="176" t="s">
        <v>13069</v>
      </c>
      <c r="D1759" s="176">
        <v>40.978895999999999</v>
      </c>
      <c r="E1759" s="176">
        <v>-85.194464999999994</v>
      </c>
    </row>
    <row r="1760" spans="2:5" x14ac:dyDescent="0.25">
      <c r="B1760" s="176" t="s">
        <v>7185</v>
      </c>
      <c r="C1760" s="176" t="s">
        <v>13070</v>
      </c>
      <c r="D1760" s="176">
        <v>26.1972999573</v>
      </c>
      <c r="E1760" s="176">
        <v>-80.170700073199995</v>
      </c>
    </row>
    <row r="1761" spans="2:5" x14ac:dyDescent="0.25">
      <c r="B1761" s="176" t="s">
        <v>7186</v>
      </c>
      <c r="C1761" s="176" t="s">
        <v>11234</v>
      </c>
      <c r="D1761" s="176">
        <v>36.005100250244141</v>
      </c>
      <c r="E1761" s="176">
        <v>-94.170097351074219</v>
      </c>
    </row>
    <row r="1762" spans="2:5" x14ac:dyDescent="0.25">
      <c r="B1762" s="176" t="s">
        <v>7187</v>
      </c>
      <c r="C1762" s="176" t="s">
        <v>13071</v>
      </c>
      <c r="D1762" s="176">
        <v>44.3489</v>
      </c>
      <c r="E1762" s="176">
        <v>-105.539001</v>
      </c>
    </row>
    <row r="1763" spans="2:5" x14ac:dyDescent="0.25">
      <c r="B1763" s="176" t="s">
        <v>7188</v>
      </c>
      <c r="C1763" s="176" t="s">
        <v>13072</v>
      </c>
      <c r="D1763" s="176">
        <v>37.927501678500001</v>
      </c>
      <c r="E1763" s="176">
        <v>-100.723999023</v>
      </c>
    </row>
    <row r="1764" spans="2:5" x14ac:dyDescent="0.25">
      <c r="B1764" s="176" t="s">
        <v>7189</v>
      </c>
      <c r="C1764" s="176" t="s">
        <v>13073</v>
      </c>
      <c r="D1764" s="176">
        <v>35.952399999999997</v>
      </c>
      <c r="E1764" s="176">
        <v>-112.147003</v>
      </c>
    </row>
    <row r="1765" spans="2:5" x14ac:dyDescent="0.25">
      <c r="B1765" s="176" t="s">
        <v>7190</v>
      </c>
      <c r="C1765" s="176" t="s">
        <v>13074</v>
      </c>
      <c r="D1765" s="176">
        <v>47.137658000000002</v>
      </c>
      <c r="E1765" s="176">
        <v>-104.80691</v>
      </c>
    </row>
    <row r="1766" spans="2:5" x14ac:dyDescent="0.25">
      <c r="B1766" s="176" t="s">
        <v>7191</v>
      </c>
      <c r="C1766" s="176" t="s">
        <v>13075</v>
      </c>
      <c r="D1766" s="176">
        <v>47.619900000000001</v>
      </c>
      <c r="E1766" s="176">
        <v>-117.533997</v>
      </c>
    </row>
    <row r="1767" spans="2:5" x14ac:dyDescent="0.25">
      <c r="B1767" s="176" t="s">
        <v>7192</v>
      </c>
      <c r="C1767" s="176" t="s">
        <v>11908</v>
      </c>
      <c r="D1767" s="176">
        <v>47.949299000000003</v>
      </c>
      <c r="E1767" s="176">
        <v>-97.176102</v>
      </c>
    </row>
    <row r="1768" spans="2:5" x14ac:dyDescent="0.25">
      <c r="B1768" s="176" t="s">
        <v>7193</v>
      </c>
      <c r="C1768" s="176" t="s">
        <v>13076</v>
      </c>
      <c r="D1768" s="176">
        <v>43.341201782200002</v>
      </c>
      <c r="E1768" s="176">
        <v>-73.610298156699997</v>
      </c>
    </row>
    <row r="1769" spans="2:5" x14ac:dyDescent="0.25">
      <c r="B1769" s="176" t="s">
        <v>7194</v>
      </c>
      <c r="C1769" s="176" t="s">
        <v>13077</v>
      </c>
      <c r="D1769" s="176">
        <v>32.383998870849609</v>
      </c>
      <c r="E1769" s="176">
        <v>-94.711502075195313</v>
      </c>
    </row>
    <row r="1770" spans="2:5" x14ac:dyDescent="0.25">
      <c r="B1770" s="176" t="s">
        <v>7195</v>
      </c>
      <c r="C1770" s="176" t="s">
        <v>11235</v>
      </c>
      <c r="D1770" s="176">
        <v>48.212502000000001</v>
      </c>
      <c r="E1770" s="176">
        <v>-106.614998</v>
      </c>
    </row>
    <row r="1771" spans="2:5" x14ac:dyDescent="0.25">
      <c r="B1771" s="176" t="s">
        <v>7196</v>
      </c>
      <c r="C1771" s="176" t="s">
        <v>13078</v>
      </c>
      <c r="D1771" s="176">
        <v>39.126663000000001</v>
      </c>
      <c r="E1771" s="176">
        <v>-108.529387</v>
      </c>
    </row>
    <row r="1772" spans="2:5" x14ac:dyDescent="0.25">
      <c r="B1772" s="176" t="s">
        <v>7197</v>
      </c>
      <c r="C1772" s="176" t="s">
        <v>13079</v>
      </c>
      <c r="D1772" s="176">
        <v>39.370700999999997</v>
      </c>
      <c r="E1772" s="176">
        <v>-101.699753</v>
      </c>
    </row>
    <row r="1773" spans="2:5" x14ac:dyDescent="0.25">
      <c r="B1773" s="176" t="s">
        <v>7198</v>
      </c>
      <c r="C1773" s="176" t="s">
        <v>13080</v>
      </c>
      <c r="D1773" s="176">
        <v>33.482899000000003</v>
      </c>
      <c r="E1773" s="176">
        <v>-90.985602999999998</v>
      </c>
    </row>
    <row r="1774" spans="2:5" x14ac:dyDescent="0.25">
      <c r="B1774" s="176" t="s">
        <v>7199</v>
      </c>
      <c r="C1774" s="176" t="s">
        <v>13081</v>
      </c>
      <c r="D1774" s="176">
        <v>29.265301000000001</v>
      </c>
      <c r="E1774" s="176">
        <v>-94.860397000000006</v>
      </c>
    </row>
    <row r="1775" spans="2:5" x14ac:dyDescent="0.25">
      <c r="B1775" s="176" t="s">
        <v>7200</v>
      </c>
      <c r="C1775" s="176" t="s">
        <v>13082</v>
      </c>
      <c r="D1775" s="176">
        <v>34.847903000000002</v>
      </c>
      <c r="E1775" s="176">
        <v>-82.350217000000001</v>
      </c>
    </row>
    <row r="1776" spans="2:5" x14ac:dyDescent="0.25">
      <c r="B1776" s="176" t="s">
        <v>7201</v>
      </c>
      <c r="C1776" s="176" t="s">
        <v>13083</v>
      </c>
      <c r="D1776" s="176">
        <v>29.690099716199999</v>
      </c>
      <c r="E1776" s="176">
        <v>-82.271797180199997</v>
      </c>
    </row>
    <row r="1777" spans="2:5" x14ac:dyDescent="0.25">
      <c r="B1777" s="176" t="s">
        <v>7202</v>
      </c>
      <c r="C1777" s="176" t="s">
        <v>13084</v>
      </c>
      <c r="D1777" s="176">
        <v>41.330100999999999</v>
      </c>
      <c r="E1777" s="176">
        <v>-72.045096999999998</v>
      </c>
    </row>
    <row r="1778" spans="2:5" x14ac:dyDescent="0.25">
      <c r="B1778" s="176" t="s">
        <v>7203</v>
      </c>
      <c r="C1778" s="176" t="s">
        <v>13085</v>
      </c>
      <c r="D1778" s="176">
        <v>48.310501000000002</v>
      </c>
      <c r="E1778" s="176">
        <v>-114.25599699999999</v>
      </c>
    </row>
    <row r="1779" spans="2:5" x14ac:dyDescent="0.25">
      <c r="B1779" s="176" t="s">
        <v>7204</v>
      </c>
      <c r="C1779" s="176" t="s">
        <v>13086</v>
      </c>
      <c r="D1779" s="176">
        <v>30.405581999999999</v>
      </c>
      <c r="E1779" s="176">
        <v>-89.069835999999995</v>
      </c>
    </row>
    <row r="1780" spans="2:5" x14ac:dyDescent="0.25">
      <c r="B1780" s="176" t="s">
        <v>7205</v>
      </c>
      <c r="C1780" s="176" t="s">
        <v>13087</v>
      </c>
      <c r="D1780" s="176">
        <v>44.483459000000003</v>
      </c>
      <c r="E1780" s="176">
        <v>-88.130804999999995</v>
      </c>
    </row>
    <row r="1781" spans="2:5" x14ac:dyDescent="0.25">
      <c r="B1781" s="176" t="s">
        <v>7206</v>
      </c>
      <c r="C1781" s="176" t="s">
        <v>13088</v>
      </c>
      <c r="D1781" s="176">
        <v>47.079200739999997</v>
      </c>
      <c r="E1781" s="176">
        <v>-122.5810013</v>
      </c>
    </row>
    <row r="1782" spans="2:5" x14ac:dyDescent="0.25">
      <c r="B1782" s="176" t="s">
        <v>7207</v>
      </c>
      <c r="C1782" s="176" t="s">
        <v>13089</v>
      </c>
      <c r="D1782" s="176">
        <v>40.967498779296875</v>
      </c>
      <c r="E1782" s="176">
        <v>-98.309600830078125</v>
      </c>
    </row>
    <row r="1783" spans="2:5" x14ac:dyDescent="0.25">
      <c r="B1783" s="176" t="s">
        <v>7208</v>
      </c>
      <c r="C1783" s="176" t="s">
        <v>13090</v>
      </c>
      <c r="D1783" s="176">
        <v>31.0672</v>
      </c>
      <c r="E1783" s="176">
        <v>-97.828902999999997</v>
      </c>
    </row>
    <row r="1784" spans="2:5" x14ac:dyDescent="0.25">
      <c r="B1784" s="176" t="s">
        <v>7209</v>
      </c>
      <c r="C1784" s="176" t="s">
        <v>13091</v>
      </c>
      <c r="D1784" s="176">
        <v>42.880797999999999</v>
      </c>
      <c r="E1784" s="176">
        <v>-85.522796999999997</v>
      </c>
    </row>
    <row r="1785" spans="2:5" x14ac:dyDescent="0.25">
      <c r="B1785" s="176" t="s">
        <v>7210</v>
      </c>
      <c r="C1785" s="176" t="s">
        <v>11236</v>
      </c>
      <c r="D1785" s="176">
        <v>35.339401000000002</v>
      </c>
      <c r="E1785" s="176">
        <v>-77.960601999999994</v>
      </c>
    </row>
    <row r="1786" spans="2:5" x14ac:dyDescent="0.25">
      <c r="B1786" s="176" t="s">
        <v>7211</v>
      </c>
      <c r="C1786" s="176" t="s">
        <v>13092</v>
      </c>
      <c r="D1786" s="176">
        <v>36.09937</v>
      </c>
      <c r="E1786" s="176">
        <v>-79.937262000000004</v>
      </c>
    </row>
    <row r="1787" spans="2:5" x14ac:dyDescent="0.25">
      <c r="B1787" s="176" t="s">
        <v>7212</v>
      </c>
      <c r="C1787" s="176" t="s">
        <v>13093</v>
      </c>
      <c r="D1787" s="176">
        <v>34.895699</v>
      </c>
      <c r="E1787" s="176">
        <v>-82.218902999999997</v>
      </c>
    </row>
    <row r="1788" spans="2:5" x14ac:dyDescent="0.25">
      <c r="B1788" s="176" t="s">
        <v>7213</v>
      </c>
      <c r="C1788" s="176" t="s">
        <v>13094</v>
      </c>
      <c r="D1788" s="176">
        <v>44.055599000000001</v>
      </c>
      <c r="E1788" s="176">
        <v>-75.719498000000002</v>
      </c>
    </row>
    <row r="1789" spans="2:5" x14ac:dyDescent="0.25">
      <c r="B1789" s="176" t="s">
        <v>7214</v>
      </c>
      <c r="C1789" s="176" t="s">
        <v>13095</v>
      </c>
      <c r="D1789" s="176">
        <v>47.481997999999997</v>
      </c>
      <c r="E1789" s="176">
        <v>-111.371002</v>
      </c>
    </row>
    <row r="1790" spans="2:5" x14ac:dyDescent="0.25">
      <c r="B1790" s="176" t="s">
        <v>7215</v>
      </c>
      <c r="C1790" s="176" t="s">
        <v>13096</v>
      </c>
      <c r="D1790" s="176">
        <v>33.450297999999997</v>
      </c>
      <c r="E1790" s="176">
        <v>-88.591399999999993</v>
      </c>
    </row>
    <row r="1791" spans="2:5" x14ac:dyDescent="0.25">
      <c r="B1791" s="176" t="s">
        <v>7216</v>
      </c>
      <c r="C1791" s="176" t="s">
        <v>13097</v>
      </c>
      <c r="D1791" s="176">
        <v>38.534672</v>
      </c>
      <c r="E1791" s="176">
        <v>-106.934566</v>
      </c>
    </row>
    <row r="1792" spans="2:5" x14ac:dyDescent="0.25">
      <c r="B1792" s="176" t="s">
        <v>7217</v>
      </c>
      <c r="C1792" s="176" t="s">
        <v>13098</v>
      </c>
      <c r="D1792" s="176">
        <v>35.511653000000003</v>
      </c>
      <c r="E1792" s="176">
        <v>-108.788166</v>
      </c>
    </row>
    <row r="1793" spans="2:5" x14ac:dyDescent="0.25">
      <c r="B1793" s="176" t="s">
        <v>7218</v>
      </c>
      <c r="C1793" s="176" t="s">
        <v>11237</v>
      </c>
      <c r="D1793" s="176">
        <v>40.648102000000002</v>
      </c>
      <c r="E1793" s="176">
        <v>-86.152100000000004</v>
      </c>
    </row>
    <row r="1794" spans="2:5" x14ac:dyDescent="0.25">
      <c r="B1794" s="176" t="s">
        <v>7219</v>
      </c>
      <c r="C1794" s="176" t="s">
        <v>13099</v>
      </c>
      <c r="D1794" s="176">
        <v>36.685100555399998</v>
      </c>
      <c r="E1794" s="176">
        <v>-101.508003235</v>
      </c>
    </row>
    <row r="1795" spans="2:5" x14ac:dyDescent="0.25">
      <c r="B1795" s="176" t="s">
        <v>7220</v>
      </c>
      <c r="C1795" s="176" t="s">
        <v>13100</v>
      </c>
      <c r="D1795" s="176">
        <v>33.495024999999998</v>
      </c>
      <c r="E1795" s="176">
        <v>-90.088204000000005</v>
      </c>
    </row>
    <row r="1796" spans="2:5" x14ac:dyDescent="0.25">
      <c r="B1796" s="176" t="s">
        <v>7221</v>
      </c>
      <c r="C1796" s="176" t="s">
        <v>11238</v>
      </c>
      <c r="D1796" s="176">
        <v>33.714100000000002</v>
      </c>
      <c r="E1796" s="176">
        <v>-96.673698000000002</v>
      </c>
    </row>
    <row r="1797" spans="2:5" x14ac:dyDescent="0.25">
      <c r="B1797" s="176" t="s">
        <v>7222</v>
      </c>
      <c r="C1797" s="176" t="s">
        <v>13101</v>
      </c>
      <c r="D1797" s="176">
        <v>41.617086999999998</v>
      </c>
      <c r="E1797" s="176">
        <v>-87.413206000000002</v>
      </c>
    </row>
    <row r="1798" spans="2:5" x14ac:dyDescent="0.25">
      <c r="B1798" s="176" t="s">
        <v>7223</v>
      </c>
      <c r="C1798" s="176" t="s">
        <v>13102</v>
      </c>
      <c r="D1798" s="176">
        <v>31.264799119999999</v>
      </c>
      <c r="E1798" s="176">
        <v>-89.25279999</v>
      </c>
    </row>
    <row r="1799" spans="2:5" x14ac:dyDescent="0.25">
      <c r="B1799" s="176" t="s">
        <v>7224</v>
      </c>
      <c r="C1799" s="176" t="s">
        <v>13103</v>
      </c>
      <c r="D1799" s="176">
        <v>34.991317000000002</v>
      </c>
      <c r="E1799" s="176">
        <v>-99.051312999999993</v>
      </c>
    </row>
    <row r="1800" spans="2:5" x14ac:dyDescent="0.25">
      <c r="B1800" s="176" t="s">
        <v>7225</v>
      </c>
      <c r="C1800" s="176" t="s">
        <v>13104</v>
      </c>
      <c r="D1800" s="176">
        <v>40.481200999999999</v>
      </c>
      <c r="E1800" s="176">
        <v>-107.218002</v>
      </c>
    </row>
    <row r="1801" spans="2:5" x14ac:dyDescent="0.25">
      <c r="B1801" s="176" t="s">
        <v>7226</v>
      </c>
      <c r="C1801" s="176" t="s">
        <v>11239</v>
      </c>
      <c r="D1801" s="176">
        <v>38.723021000000003</v>
      </c>
      <c r="E1801" s="176">
        <v>-77.515422000000001</v>
      </c>
    </row>
    <row r="1802" spans="2:5" x14ac:dyDescent="0.25">
      <c r="B1802" s="176" t="s">
        <v>7227</v>
      </c>
      <c r="C1802" s="176" t="s">
        <v>13105</v>
      </c>
      <c r="D1802" s="176">
        <v>41.736698150635</v>
      </c>
      <c r="E1802" s="176">
        <v>-72.649398803710994</v>
      </c>
    </row>
    <row r="1803" spans="2:5" x14ac:dyDescent="0.25">
      <c r="B1803" s="176" t="s">
        <v>7228</v>
      </c>
      <c r="C1803" s="176" t="s">
        <v>11240</v>
      </c>
      <c r="D1803" s="176">
        <v>39.708770999999999</v>
      </c>
      <c r="E1803" s="176">
        <v>-77.728014000000002</v>
      </c>
    </row>
    <row r="1804" spans="2:5" x14ac:dyDescent="0.25">
      <c r="B1804" s="176" t="s">
        <v>7229</v>
      </c>
      <c r="C1804" s="176" t="s">
        <v>13106</v>
      </c>
      <c r="D1804" s="176">
        <v>33.922798</v>
      </c>
      <c r="E1804" s="176">
        <v>-118.334999</v>
      </c>
    </row>
    <row r="1805" spans="2:5" x14ac:dyDescent="0.25">
      <c r="B1805" s="176" t="s">
        <v>7230</v>
      </c>
      <c r="C1805" s="176" t="s">
        <v>13107</v>
      </c>
      <c r="D1805" s="176">
        <v>47.384830999999998</v>
      </c>
      <c r="E1805" s="176">
        <v>-92.836905000000002</v>
      </c>
    </row>
    <row r="1806" spans="2:5" x14ac:dyDescent="0.25">
      <c r="B1806" s="176" t="s">
        <v>7231</v>
      </c>
      <c r="C1806" s="176" t="s">
        <v>11241</v>
      </c>
      <c r="D1806" s="176">
        <v>41.124029999999998</v>
      </c>
      <c r="E1806" s="176">
        <v>-111.973086</v>
      </c>
    </row>
    <row r="1807" spans="2:5" x14ac:dyDescent="0.25">
      <c r="B1807" s="176" t="s">
        <v>7232</v>
      </c>
      <c r="C1807" s="176" t="s">
        <v>13108</v>
      </c>
      <c r="D1807" s="176">
        <v>34.570506000000002</v>
      </c>
      <c r="E1807" s="176">
        <v>-114.35774499999999</v>
      </c>
    </row>
    <row r="1808" spans="2:5" x14ac:dyDescent="0.25">
      <c r="B1808" s="176" t="s">
        <v>7233</v>
      </c>
      <c r="C1808" s="176" t="s">
        <v>13109</v>
      </c>
      <c r="D1808" s="176">
        <v>45.540401000000003</v>
      </c>
      <c r="E1808" s="176">
        <v>-122.949997</v>
      </c>
    </row>
    <row r="1809" spans="2:5" x14ac:dyDescent="0.25">
      <c r="B1809" s="176" t="s">
        <v>7234</v>
      </c>
      <c r="C1809" s="176" t="s">
        <v>13110</v>
      </c>
      <c r="D1809" s="176">
        <v>35.74110031</v>
      </c>
      <c r="E1809" s="176">
        <v>-81.389503480000002</v>
      </c>
    </row>
    <row r="1810" spans="2:5" x14ac:dyDescent="0.25">
      <c r="B1810" s="176" t="s">
        <v>7235</v>
      </c>
      <c r="C1810" s="176" t="s">
        <v>13111</v>
      </c>
      <c r="D1810" s="176">
        <v>40.174999237100003</v>
      </c>
      <c r="E1810" s="176">
        <v>-80.6463012695</v>
      </c>
    </row>
    <row r="1811" spans="2:5" x14ac:dyDescent="0.25">
      <c r="B1811" s="176" t="s">
        <v>7236</v>
      </c>
      <c r="C1811" s="176" t="s">
        <v>13112</v>
      </c>
      <c r="D1811" s="176">
        <v>46.6068</v>
      </c>
      <c r="E1811" s="176">
        <v>-111.983002</v>
      </c>
    </row>
    <row r="1812" spans="2:5" x14ac:dyDescent="0.25">
      <c r="B1812" s="176" t="s">
        <v>7237</v>
      </c>
      <c r="C1812" s="176" t="s">
        <v>11242</v>
      </c>
      <c r="D1812" s="176">
        <v>32.852500999999997</v>
      </c>
      <c r="E1812" s="176">
        <v>-106.10700199999999</v>
      </c>
    </row>
    <row r="1813" spans="2:5" x14ac:dyDescent="0.25">
      <c r="B1813" s="176" t="s">
        <v>7238</v>
      </c>
      <c r="C1813" s="176" t="s">
        <v>13113</v>
      </c>
      <c r="D1813" s="176">
        <v>32.6875</v>
      </c>
      <c r="E1813" s="176">
        <v>-103.21700300000001</v>
      </c>
    </row>
    <row r="1814" spans="2:5" x14ac:dyDescent="0.25">
      <c r="B1814" s="176" t="s">
        <v>7239</v>
      </c>
      <c r="C1814" s="176" t="s">
        <v>13114</v>
      </c>
      <c r="D1814" s="176">
        <v>44.385201000000002</v>
      </c>
      <c r="E1814" s="176">
        <v>-98.228499999999997</v>
      </c>
    </row>
    <row r="1815" spans="2:5" x14ac:dyDescent="0.25">
      <c r="B1815" s="176" t="s">
        <v>7240</v>
      </c>
      <c r="C1815" s="176" t="s">
        <v>11243</v>
      </c>
      <c r="D1815" s="176">
        <v>36.674154000000001</v>
      </c>
      <c r="E1815" s="176">
        <v>-87.489739999999998</v>
      </c>
    </row>
    <row r="1816" spans="2:5" x14ac:dyDescent="0.25">
      <c r="B1816" s="176" t="s">
        <v>7241</v>
      </c>
      <c r="C1816" s="176" t="s">
        <v>13115</v>
      </c>
      <c r="D1816" s="176">
        <v>34.4788</v>
      </c>
      <c r="E1816" s="176">
        <v>-93.096261999999996</v>
      </c>
    </row>
    <row r="1817" spans="2:5" x14ac:dyDescent="0.25">
      <c r="B1817" s="176" t="s">
        <v>7242</v>
      </c>
      <c r="C1817" s="176" t="s">
        <v>13116</v>
      </c>
      <c r="D1817" s="176">
        <v>29.645336</v>
      </c>
      <c r="E1817" s="176">
        <v>-95.276812000000007</v>
      </c>
    </row>
    <row r="1818" spans="2:5" x14ac:dyDescent="0.25">
      <c r="B1818" s="176" t="s">
        <v>7243</v>
      </c>
      <c r="C1818" s="176" t="s">
        <v>13117</v>
      </c>
      <c r="D1818" s="176">
        <v>41.067001342773438</v>
      </c>
      <c r="E1818" s="176">
        <v>-73.707603454589844</v>
      </c>
    </row>
    <row r="1819" spans="2:5" x14ac:dyDescent="0.25">
      <c r="B1819" s="176" t="s">
        <v>7244</v>
      </c>
      <c r="C1819" s="176" t="s">
        <v>13118</v>
      </c>
      <c r="D1819" s="176">
        <v>46.971199035599994</v>
      </c>
      <c r="E1819" s="176">
        <v>-123.93699646</v>
      </c>
    </row>
    <row r="1820" spans="2:5" x14ac:dyDescent="0.25">
      <c r="B1820" s="176" t="s">
        <v>7245</v>
      </c>
      <c r="C1820" s="176" t="s">
        <v>13119</v>
      </c>
      <c r="D1820" s="176">
        <v>26.228500366210938</v>
      </c>
      <c r="E1820" s="176">
        <v>-97.654403686523438</v>
      </c>
    </row>
    <row r="1821" spans="2:5" x14ac:dyDescent="0.25">
      <c r="B1821" s="176" t="s">
        <v>7246</v>
      </c>
      <c r="C1821" s="176" t="s">
        <v>13120</v>
      </c>
      <c r="D1821" s="176">
        <v>36.261501312255859</v>
      </c>
      <c r="E1821" s="176">
        <v>-93.154701232910156</v>
      </c>
    </row>
    <row r="1822" spans="2:5" x14ac:dyDescent="0.25">
      <c r="B1822" s="176" t="s">
        <v>7247</v>
      </c>
      <c r="C1822" s="176" t="s">
        <v>11244</v>
      </c>
      <c r="D1822" s="176">
        <v>30.427799</v>
      </c>
      <c r="E1822" s="176">
        <v>-86.689301</v>
      </c>
    </row>
    <row r="1823" spans="2:5" x14ac:dyDescent="0.25">
      <c r="B1823" s="176" t="s">
        <v>7248</v>
      </c>
      <c r="C1823" s="176" t="s">
        <v>11245</v>
      </c>
      <c r="D1823" s="176">
        <v>25.488600000000002</v>
      </c>
      <c r="E1823" s="176">
        <v>-80.383598000000006</v>
      </c>
    </row>
    <row r="1824" spans="2:5" x14ac:dyDescent="0.25">
      <c r="B1824" s="176" t="s">
        <v>7249</v>
      </c>
      <c r="C1824" s="176" t="s">
        <v>13121</v>
      </c>
      <c r="D1824" s="176">
        <v>34.636243999999998</v>
      </c>
      <c r="E1824" s="176">
        <v>-86.774377999999999</v>
      </c>
    </row>
    <row r="1825" spans="2:5" x14ac:dyDescent="0.25">
      <c r="B1825" s="176" t="s">
        <v>7250</v>
      </c>
      <c r="C1825" s="176" t="s">
        <v>11246</v>
      </c>
      <c r="D1825" s="176">
        <v>38.366698999999997</v>
      </c>
      <c r="E1825" s="176">
        <v>-82.557998999999995</v>
      </c>
    </row>
    <row r="1826" spans="2:5" x14ac:dyDescent="0.25">
      <c r="B1826" s="176" t="s">
        <v>7251</v>
      </c>
      <c r="C1826" s="176" t="s">
        <v>13122</v>
      </c>
      <c r="D1826" s="176">
        <v>34.67869949</v>
      </c>
      <c r="E1826" s="176">
        <v>-86.684799190000007</v>
      </c>
    </row>
    <row r="1827" spans="2:5" x14ac:dyDescent="0.25">
      <c r="B1827" s="176" t="s">
        <v>7252</v>
      </c>
      <c r="C1827" s="176" t="s">
        <v>11247</v>
      </c>
      <c r="D1827" s="176">
        <v>39.451500000000003</v>
      </c>
      <c r="E1827" s="176">
        <v>-87.307602000000003</v>
      </c>
    </row>
    <row r="1828" spans="2:5" x14ac:dyDescent="0.25">
      <c r="B1828" s="176" t="s">
        <v>7253</v>
      </c>
      <c r="C1828" s="176" t="s">
        <v>13123</v>
      </c>
      <c r="D1828" s="176">
        <v>46.123100280800003</v>
      </c>
      <c r="E1828" s="176">
        <v>-67.792098999000004</v>
      </c>
    </row>
    <row r="1829" spans="2:5" x14ac:dyDescent="0.25">
      <c r="B1829" s="176" t="s">
        <v>7254</v>
      </c>
      <c r="C1829" s="176" t="s">
        <v>13124</v>
      </c>
      <c r="D1829" s="176">
        <v>38.065498352100001</v>
      </c>
      <c r="E1829" s="176">
        <v>-97.86060333250002</v>
      </c>
    </row>
    <row r="1830" spans="2:5" x14ac:dyDescent="0.25">
      <c r="B1830" s="176" t="s">
        <v>7255</v>
      </c>
      <c r="C1830" s="176" t="s">
        <v>13125</v>
      </c>
      <c r="D1830" s="176">
        <v>41.262869000000002</v>
      </c>
      <c r="E1830" s="176">
        <v>-72.887693999999996</v>
      </c>
    </row>
    <row r="1831" spans="2:5" x14ac:dyDescent="0.25">
      <c r="B1831" s="176" t="s">
        <v>7256</v>
      </c>
      <c r="C1831" s="176" t="s">
        <v>13126</v>
      </c>
      <c r="D1831" s="176">
        <v>48.541387</v>
      </c>
      <c r="E1831" s="176">
        <v>-109.76285900000001</v>
      </c>
    </row>
    <row r="1832" spans="2:5" x14ac:dyDescent="0.25">
      <c r="B1832" s="176" t="s">
        <v>7257</v>
      </c>
      <c r="C1832" s="176" t="s">
        <v>13127</v>
      </c>
      <c r="D1832" s="176">
        <v>26.001200000000001</v>
      </c>
      <c r="E1832" s="176">
        <v>-80.240700000000004</v>
      </c>
    </row>
    <row r="1833" spans="2:5" x14ac:dyDescent="0.25">
      <c r="B1833" s="176" t="s">
        <v>7258</v>
      </c>
      <c r="C1833" s="176" t="s">
        <v>13128</v>
      </c>
      <c r="D1833" s="176">
        <v>32.224400000000003</v>
      </c>
      <c r="E1833" s="176">
        <v>-80.697502</v>
      </c>
    </row>
    <row r="1834" spans="2:5" x14ac:dyDescent="0.25">
      <c r="B1834" s="176" t="s">
        <v>7259</v>
      </c>
      <c r="C1834" s="176" t="s">
        <v>13129</v>
      </c>
      <c r="D1834" s="176">
        <v>41.6693</v>
      </c>
      <c r="E1834" s="176">
        <v>-70.280403000000007</v>
      </c>
    </row>
    <row r="1835" spans="2:5" x14ac:dyDescent="0.25">
      <c r="B1835" s="176" t="s">
        <v>7260</v>
      </c>
      <c r="C1835" s="176" t="s">
        <v>13130</v>
      </c>
      <c r="D1835" s="176">
        <v>29.892700000000001</v>
      </c>
      <c r="E1835" s="176">
        <v>-97.862999000000002</v>
      </c>
    </row>
    <row r="1836" spans="2:5" x14ac:dyDescent="0.25">
      <c r="B1836" s="176" t="s">
        <v>7261</v>
      </c>
      <c r="C1836" s="176" t="s">
        <v>13131</v>
      </c>
      <c r="D1836" s="176">
        <v>46.025199890100005</v>
      </c>
      <c r="E1836" s="176">
        <v>-91.444297790500016</v>
      </c>
    </row>
    <row r="1837" spans="2:5" x14ac:dyDescent="0.25">
      <c r="B1837" s="176" t="s">
        <v>7262</v>
      </c>
      <c r="C1837" s="176" t="s">
        <v>13132</v>
      </c>
      <c r="D1837" s="176">
        <v>38.844521</v>
      </c>
      <c r="E1837" s="176">
        <v>-99.273148000000006</v>
      </c>
    </row>
    <row r="1838" spans="2:5" x14ac:dyDescent="0.25">
      <c r="B1838" s="176" t="s">
        <v>7263</v>
      </c>
      <c r="C1838" s="176" t="s">
        <v>13133</v>
      </c>
      <c r="D1838" s="176">
        <v>41.777999999999999</v>
      </c>
      <c r="E1838" s="176">
        <v>-80.695503000000002</v>
      </c>
    </row>
    <row r="1839" spans="2:5" x14ac:dyDescent="0.25">
      <c r="B1839" s="176" t="s">
        <v>7264</v>
      </c>
      <c r="C1839" s="176" t="s">
        <v>11248</v>
      </c>
      <c r="D1839" s="176">
        <v>37.621898999999999</v>
      </c>
      <c r="E1839" s="176">
        <v>-97.268203999999997</v>
      </c>
    </row>
    <row r="1840" spans="2:5" x14ac:dyDescent="0.25">
      <c r="B1840" s="176" t="s">
        <v>7265</v>
      </c>
      <c r="C1840" s="176" t="s">
        <v>13134</v>
      </c>
      <c r="D1840" s="176">
        <v>38.944499999999998</v>
      </c>
      <c r="E1840" s="176">
        <v>-77.455803000000003</v>
      </c>
    </row>
    <row r="1841" spans="2:5" x14ac:dyDescent="0.25">
      <c r="B1841" s="176" t="s">
        <v>7266</v>
      </c>
      <c r="C1841" s="176" t="s">
        <v>13135</v>
      </c>
      <c r="D1841" s="176">
        <v>43.107300000000002</v>
      </c>
      <c r="E1841" s="176">
        <v>-78.946197999999995</v>
      </c>
    </row>
    <row r="1842" spans="2:5" x14ac:dyDescent="0.25">
      <c r="B1842" s="176" t="s">
        <v>7267</v>
      </c>
      <c r="C1842" s="176" t="s">
        <v>13136</v>
      </c>
      <c r="D1842" s="176">
        <v>29.984400000000001</v>
      </c>
      <c r="E1842" s="176">
        <v>-95.341399999999993</v>
      </c>
    </row>
    <row r="1843" spans="2:5" x14ac:dyDescent="0.25">
      <c r="B1843" s="176" t="s">
        <v>7268</v>
      </c>
      <c r="C1843" s="176" t="s">
        <v>13137</v>
      </c>
      <c r="D1843" s="176">
        <v>37.650314000000002</v>
      </c>
      <c r="E1843" s="176">
        <v>-97.428583000000003</v>
      </c>
    </row>
    <row r="1844" spans="2:5" x14ac:dyDescent="0.25">
      <c r="B1844" s="176" t="s">
        <v>7269</v>
      </c>
      <c r="C1844" s="176" t="s">
        <v>13138</v>
      </c>
      <c r="D1844" s="176">
        <v>43.514598999999997</v>
      </c>
      <c r="E1844" s="176">
        <v>-112.070999</v>
      </c>
    </row>
    <row r="1845" spans="2:5" x14ac:dyDescent="0.25">
      <c r="B1845" s="176" t="s">
        <v>7270</v>
      </c>
      <c r="C1845" s="176" t="s">
        <v>13139</v>
      </c>
      <c r="D1845" s="176">
        <v>35.154725999999997</v>
      </c>
      <c r="E1845" s="176">
        <v>-114.55932199999999</v>
      </c>
    </row>
    <row r="1846" spans="2:5" x14ac:dyDescent="0.25">
      <c r="B1846" s="176" t="s">
        <v>7271</v>
      </c>
      <c r="C1846" s="176" t="s">
        <v>13140</v>
      </c>
      <c r="D1846" s="176">
        <v>35.259498999999998</v>
      </c>
      <c r="E1846" s="176">
        <v>-113.93800400000001</v>
      </c>
    </row>
    <row r="1847" spans="2:5" x14ac:dyDescent="0.25">
      <c r="B1847" s="176" t="s">
        <v>7272</v>
      </c>
      <c r="C1847" s="176" t="s">
        <v>13141</v>
      </c>
      <c r="D1847" s="176">
        <v>41.071399688699991</v>
      </c>
      <c r="E1847" s="176">
        <v>-87.846298217799998</v>
      </c>
    </row>
    <row r="1848" spans="2:5" x14ac:dyDescent="0.25">
      <c r="B1848" s="176" t="s">
        <v>7273</v>
      </c>
      <c r="C1848" s="176" t="s">
        <v>13142</v>
      </c>
      <c r="D1848" s="176">
        <v>39.678699000000002</v>
      </c>
      <c r="E1848" s="176">
        <v>-75.606498999999999</v>
      </c>
    </row>
    <row r="1849" spans="2:5" x14ac:dyDescent="0.25">
      <c r="B1849" s="176" t="s">
        <v>7274</v>
      </c>
      <c r="C1849" s="176" t="s">
        <v>13142</v>
      </c>
      <c r="D1849" s="176">
        <v>34.272345000000001</v>
      </c>
      <c r="E1849" s="176">
        <v>-77.905117000000004</v>
      </c>
    </row>
    <row r="1850" spans="2:5" x14ac:dyDescent="0.25">
      <c r="B1850" s="176" t="s">
        <v>7275</v>
      </c>
      <c r="C1850" s="176" t="s">
        <v>11249</v>
      </c>
      <c r="D1850" s="176">
        <v>39.427898407000001</v>
      </c>
      <c r="E1850" s="176">
        <v>-83.792098999000004</v>
      </c>
    </row>
    <row r="1851" spans="2:5" x14ac:dyDescent="0.25">
      <c r="B1851" s="176" t="s">
        <v>7276</v>
      </c>
      <c r="C1851" s="176" t="s">
        <v>13143</v>
      </c>
      <c r="D1851" s="176">
        <v>45.819110000000002</v>
      </c>
      <c r="E1851" s="176">
        <v>-88.114557000000005</v>
      </c>
    </row>
    <row r="1852" spans="2:5" x14ac:dyDescent="0.25">
      <c r="B1852" s="176" t="s">
        <v>7277</v>
      </c>
      <c r="C1852" s="176" t="s">
        <v>13144</v>
      </c>
      <c r="D1852" s="176">
        <v>39.717300000000002</v>
      </c>
      <c r="E1852" s="176">
        <v>-86.294403000000003</v>
      </c>
    </row>
    <row r="1853" spans="2:5" x14ac:dyDescent="0.25">
      <c r="B1853" s="176" t="s">
        <v>7278</v>
      </c>
      <c r="C1853" s="176" t="s">
        <v>13145</v>
      </c>
      <c r="D1853" s="176">
        <v>31.779599999999999</v>
      </c>
      <c r="E1853" s="176">
        <v>-103.200996</v>
      </c>
    </row>
    <row r="1854" spans="2:5" x14ac:dyDescent="0.25">
      <c r="B1854" s="176" t="s">
        <v>7279</v>
      </c>
      <c r="C1854" s="176" t="s">
        <v>13146</v>
      </c>
      <c r="D1854" s="176">
        <v>48.566200256347656</v>
      </c>
      <c r="E1854" s="176">
        <v>-93.403099060058594</v>
      </c>
    </row>
    <row r="1855" spans="2:5" x14ac:dyDescent="0.25">
      <c r="B1855" s="176" t="s">
        <v>7280</v>
      </c>
      <c r="C1855" s="176" t="s">
        <v>13147</v>
      </c>
      <c r="D1855" s="176">
        <v>36.133701324462891</v>
      </c>
      <c r="E1855" s="176">
        <v>-80.222000122070313</v>
      </c>
    </row>
    <row r="1856" spans="2:5" x14ac:dyDescent="0.25">
      <c r="B1856" s="176" t="s">
        <v>7281</v>
      </c>
      <c r="C1856" s="176" t="s">
        <v>13148</v>
      </c>
      <c r="D1856" s="176">
        <v>35.021900176999999</v>
      </c>
      <c r="E1856" s="176">
        <v>-110.722999573</v>
      </c>
    </row>
    <row r="1857" spans="2:5" x14ac:dyDescent="0.25">
      <c r="B1857" s="176" t="s">
        <v>7282</v>
      </c>
      <c r="C1857" s="176" t="s">
        <v>13149</v>
      </c>
      <c r="D1857" s="176">
        <v>32.835389999999997</v>
      </c>
      <c r="E1857" s="176">
        <v>-115.574026</v>
      </c>
    </row>
    <row r="1858" spans="2:5" x14ac:dyDescent="0.25">
      <c r="B1858" s="176" t="s">
        <v>7283</v>
      </c>
      <c r="C1858" s="176" t="s">
        <v>13150</v>
      </c>
      <c r="D1858" s="176">
        <v>41.242125999999999</v>
      </c>
      <c r="E1858" s="176">
        <v>-76.922449999999998</v>
      </c>
    </row>
    <row r="1859" spans="2:5" x14ac:dyDescent="0.25">
      <c r="B1859" s="176" t="s">
        <v>7284</v>
      </c>
      <c r="C1859" s="176" t="s">
        <v>13151</v>
      </c>
      <c r="D1859" s="176">
        <v>40.093498229980469</v>
      </c>
      <c r="E1859" s="176">
        <v>-92.544898986816406</v>
      </c>
    </row>
    <row r="1860" spans="2:5" x14ac:dyDescent="0.25">
      <c r="B1860" s="176" t="s">
        <v>7285</v>
      </c>
      <c r="C1860" s="176" t="s">
        <v>13152</v>
      </c>
      <c r="D1860" s="176">
        <v>28.289800643900001</v>
      </c>
      <c r="E1860" s="176">
        <v>-81.437103271500007</v>
      </c>
    </row>
    <row r="1861" spans="2:5" x14ac:dyDescent="0.25">
      <c r="B1861" s="176" t="s">
        <v>7286</v>
      </c>
      <c r="C1861" s="176" t="s">
        <v>11250</v>
      </c>
      <c r="D1861" s="176">
        <v>35.331401825</v>
      </c>
      <c r="E1861" s="176">
        <v>-77.60880279540001</v>
      </c>
    </row>
    <row r="1862" spans="2:5" x14ac:dyDescent="0.25">
      <c r="B1862" s="176" t="s">
        <v>7287</v>
      </c>
      <c r="C1862" s="176" t="s">
        <v>13153</v>
      </c>
      <c r="D1862" s="176">
        <v>40.796323999999998</v>
      </c>
      <c r="E1862" s="176">
        <v>-73.101703000000001</v>
      </c>
    </row>
    <row r="1863" spans="2:5" x14ac:dyDescent="0.25">
      <c r="B1863" s="176" t="s">
        <v>7288</v>
      </c>
      <c r="C1863" s="176" t="s">
        <v>13154</v>
      </c>
      <c r="D1863" s="176">
        <v>42.491001129150391</v>
      </c>
      <c r="E1863" s="176">
        <v>-76.458396911621094</v>
      </c>
    </row>
    <row r="1864" spans="2:5" x14ac:dyDescent="0.25">
      <c r="B1864" s="176" t="s">
        <v>7289</v>
      </c>
      <c r="C1864" s="176" t="s">
        <v>13155</v>
      </c>
      <c r="D1864" s="176">
        <v>33.3078</v>
      </c>
      <c r="E1864" s="176">
        <v>-111.654999</v>
      </c>
    </row>
    <row r="1865" spans="2:5" x14ac:dyDescent="0.25">
      <c r="B1865" s="176" t="s">
        <v>7290</v>
      </c>
      <c r="C1865" s="176" t="s">
        <v>13156</v>
      </c>
      <c r="D1865" s="176">
        <v>46.525297999999999</v>
      </c>
      <c r="E1865" s="176">
        <v>-90.131578000000005</v>
      </c>
    </row>
    <row r="1866" spans="2:5" x14ac:dyDescent="0.25">
      <c r="B1866" s="176" t="s">
        <v>7291</v>
      </c>
      <c r="C1866" s="176" t="s">
        <v>13157</v>
      </c>
      <c r="D1866" s="176">
        <v>43.607300000000002</v>
      </c>
      <c r="E1866" s="176">
        <v>-110.737999</v>
      </c>
    </row>
    <row r="1867" spans="2:5" x14ac:dyDescent="0.25">
      <c r="B1867" s="176" t="s">
        <v>7292</v>
      </c>
      <c r="C1867" s="176" t="s">
        <v>13158</v>
      </c>
      <c r="D1867" s="176">
        <v>32.311199000000002</v>
      </c>
      <c r="E1867" s="176">
        <v>-90.075896999999998</v>
      </c>
    </row>
    <row r="1868" spans="2:5" x14ac:dyDescent="0.25">
      <c r="B1868" s="176" t="s">
        <v>7293</v>
      </c>
      <c r="C1868" s="176" t="s">
        <v>13159</v>
      </c>
      <c r="D1868" s="176">
        <v>30.492469</v>
      </c>
      <c r="E1868" s="176">
        <v>-81.687813000000006</v>
      </c>
    </row>
    <row r="1869" spans="2:5" x14ac:dyDescent="0.25">
      <c r="B1869" s="176" t="s">
        <v>7294</v>
      </c>
      <c r="C1869" s="176" t="s">
        <v>13160</v>
      </c>
      <c r="D1869" s="176">
        <v>35.831699371337891</v>
      </c>
      <c r="E1869" s="176">
        <v>-90.646400451660156</v>
      </c>
    </row>
    <row r="1870" spans="2:5" x14ac:dyDescent="0.25">
      <c r="B1870" s="176" t="s">
        <v>7295</v>
      </c>
      <c r="C1870" s="176" t="s">
        <v>13161</v>
      </c>
      <c r="D1870" s="176">
        <v>30.5112991333</v>
      </c>
      <c r="E1870" s="176">
        <v>-99.763496398900003</v>
      </c>
    </row>
    <row r="1871" spans="2:5" x14ac:dyDescent="0.25">
      <c r="B1871" s="176" t="s">
        <v>7296</v>
      </c>
      <c r="C1871" s="176" t="s">
        <v>13162</v>
      </c>
      <c r="D1871" s="176">
        <v>40.639446999999997</v>
      </c>
      <c r="E1871" s="176">
        <v>-73.779317000000006</v>
      </c>
    </row>
    <row r="1872" spans="2:5" x14ac:dyDescent="0.25">
      <c r="B1872" s="176" t="s">
        <v>7297</v>
      </c>
      <c r="C1872" s="176" t="s">
        <v>13163</v>
      </c>
      <c r="D1872" s="176">
        <v>42.154249999999998</v>
      </c>
      <c r="E1872" s="176">
        <v>-79.254007999999999</v>
      </c>
    </row>
    <row r="1873" spans="2:5" x14ac:dyDescent="0.25">
      <c r="B1873" s="176" t="s">
        <v>7298</v>
      </c>
      <c r="C1873" s="176" t="s">
        <v>13164</v>
      </c>
      <c r="D1873" s="176">
        <v>37.593898773193359</v>
      </c>
      <c r="E1873" s="176">
        <v>-83.317298889160156</v>
      </c>
    </row>
    <row r="1874" spans="2:5" x14ac:dyDescent="0.25">
      <c r="B1874" s="176" t="s">
        <v>7299</v>
      </c>
      <c r="C1874" s="176" t="s">
        <v>13165</v>
      </c>
      <c r="D1874" s="176">
        <v>37.151797999999999</v>
      </c>
      <c r="E1874" s="176">
        <v>-94.498299000000003</v>
      </c>
    </row>
    <row r="1875" spans="2:5" x14ac:dyDescent="0.25">
      <c r="B1875" s="176" t="s">
        <v>7300</v>
      </c>
      <c r="C1875" s="176" t="s">
        <v>13166</v>
      </c>
      <c r="D1875" s="176">
        <v>46.929698940000002</v>
      </c>
      <c r="E1875" s="176">
        <v>-98.678199770000006</v>
      </c>
    </row>
    <row r="1876" spans="2:5" x14ac:dyDescent="0.25">
      <c r="B1876" s="176" t="s">
        <v>7301</v>
      </c>
      <c r="C1876" s="176" t="s">
        <v>13167</v>
      </c>
      <c r="D1876" s="176">
        <v>35.540900999999998</v>
      </c>
      <c r="E1876" s="176">
        <v>-78.390297000000004</v>
      </c>
    </row>
    <row r="1877" spans="2:5" x14ac:dyDescent="0.25">
      <c r="B1877" s="176" t="s">
        <v>7302</v>
      </c>
      <c r="C1877" s="176" t="s">
        <v>13168</v>
      </c>
      <c r="D1877" s="176">
        <v>35.387797999999997</v>
      </c>
      <c r="E1877" s="176">
        <v>-80.709098999999995</v>
      </c>
    </row>
    <row r="1878" spans="2:5" x14ac:dyDescent="0.25">
      <c r="B1878" s="176" t="s">
        <v>7303</v>
      </c>
      <c r="C1878" s="176" t="s">
        <v>13169</v>
      </c>
      <c r="D1878" s="176">
        <v>40.31610107421875</v>
      </c>
      <c r="E1878" s="176">
        <v>-78.833900451660156</v>
      </c>
    </row>
    <row r="1879" spans="2:5" x14ac:dyDescent="0.25">
      <c r="B1879" s="176" t="s">
        <v>7304</v>
      </c>
      <c r="C1879" s="176" t="s">
        <v>13170</v>
      </c>
      <c r="D1879" s="176">
        <v>32.4587</v>
      </c>
      <c r="E1879" s="176">
        <v>-96.912398999999994</v>
      </c>
    </row>
    <row r="1880" spans="2:5" x14ac:dyDescent="0.25">
      <c r="B1880" s="176" t="s">
        <v>7305</v>
      </c>
      <c r="C1880" s="176" t="s">
        <v>11251</v>
      </c>
      <c r="D1880" s="176">
        <v>42.260508999999999</v>
      </c>
      <c r="E1880" s="176">
        <v>-84.463019000000003</v>
      </c>
    </row>
    <row r="1881" spans="2:5" x14ac:dyDescent="0.25">
      <c r="B1881" s="176" t="s">
        <v>7306</v>
      </c>
      <c r="C1881" s="176" t="s">
        <v>13171</v>
      </c>
      <c r="D1881" s="176">
        <v>46.118000030499992</v>
      </c>
      <c r="E1881" s="176">
        <v>-122.898002625</v>
      </c>
    </row>
    <row r="1882" spans="2:5" x14ac:dyDescent="0.25">
      <c r="B1882" s="176" t="s">
        <v>7307</v>
      </c>
      <c r="C1882" s="176" t="s">
        <v>13172</v>
      </c>
      <c r="D1882" s="176">
        <v>35.324798999999999</v>
      </c>
      <c r="E1882" s="176">
        <v>-118.996002</v>
      </c>
    </row>
    <row r="1883" spans="2:5" x14ac:dyDescent="0.25">
      <c r="B1883" s="176" t="s">
        <v>7308</v>
      </c>
      <c r="C1883" s="176" t="s">
        <v>13173</v>
      </c>
      <c r="D1883" s="176">
        <v>35.151376999999997</v>
      </c>
      <c r="E1883" s="176">
        <v>-118.016059</v>
      </c>
    </row>
    <row r="1884" spans="2:5" x14ac:dyDescent="0.25">
      <c r="B1884" s="176" t="s">
        <v>7309</v>
      </c>
      <c r="C1884" s="176" t="s">
        <v>13174</v>
      </c>
      <c r="D1884" s="176">
        <v>38.066406999999998</v>
      </c>
      <c r="E1884" s="176">
        <v>-102.691373</v>
      </c>
    </row>
    <row r="1885" spans="2:5" x14ac:dyDescent="0.25">
      <c r="B1885" s="176" t="s">
        <v>7310</v>
      </c>
      <c r="C1885" s="176" t="s">
        <v>13175</v>
      </c>
      <c r="D1885" s="176">
        <v>40.412875</v>
      </c>
      <c r="E1885" s="176">
        <v>-86.939363</v>
      </c>
    </row>
    <row r="1886" spans="2:5" x14ac:dyDescent="0.25">
      <c r="B1886" s="176" t="s">
        <v>7311</v>
      </c>
      <c r="C1886" s="176" t="s">
        <v>13176</v>
      </c>
      <c r="D1886" s="176">
        <v>27.989267000000002</v>
      </c>
      <c r="E1886" s="176">
        <v>-82.020714999999996</v>
      </c>
    </row>
    <row r="1887" spans="2:5" x14ac:dyDescent="0.25">
      <c r="B1887" s="176" t="s">
        <v>7312</v>
      </c>
      <c r="C1887" s="176" t="s">
        <v>13177</v>
      </c>
      <c r="D1887" s="176">
        <v>42.777582000000002</v>
      </c>
      <c r="E1887" s="176">
        <v>-84.585721000000007</v>
      </c>
    </row>
    <row r="1888" spans="2:5" x14ac:dyDescent="0.25">
      <c r="B1888" s="176" t="s">
        <v>7313</v>
      </c>
      <c r="C1888" s="176" t="s">
        <v>13178</v>
      </c>
      <c r="D1888" s="176">
        <v>41.312099456787109</v>
      </c>
      <c r="E1888" s="176">
        <v>-105.67500305175781</v>
      </c>
    </row>
    <row r="1889" spans="2:5" x14ac:dyDescent="0.25">
      <c r="B1889" s="176" t="s">
        <v>7314</v>
      </c>
      <c r="C1889" s="176" t="s">
        <v>13179</v>
      </c>
      <c r="D1889" s="176">
        <v>36.083360999999996</v>
      </c>
      <c r="E1889" s="176">
        <v>-115.15181699999999</v>
      </c>
    </row>
    <row r="1890" spans="2:5" x14ac:dyDescent="0.25">
      <c r="B1890" s="176" t="s">
        <v>7315</v>
      </c>
      <c r="C1890" s="176" t="s">
        <v>13180</v>
      </c>
      <c r="D1890" s="176">
        <v>34.567698999999998</v>
      </c>
      <c r="E1890" s="176">
        <v>-98.416602999999995</v>
      </c>
    </row>
    <row r="1891" spans="2:5" x14ac:dyDescent="0.25">
      <c r="B1891" s="176" t="s">
        <v>7316</v>
      </c>
      <c r="C1891" s="176" t="s">
        <v>13181</v>
      </c>
      <c r="D1891" s="176">
        <v>33.942501</v>
      </c>
      <c r="E1891" s="176">
        <v>-118.40799699999999</v>
      </c>
    </row>
    <row r="1892" spans="2:5" x14ac:dyDescent="0.25">
      <c r="B1892" s="176" t="s">
        <v>7317</v>
      </c>
      <c r="C1892" s="176" t="s">
        <v>13182</v>
      </c>
      <c r="D1892" s="176">
        <v>33.663601</v>
      </c>
      <c r="E1892" s="176">
        <v>-101.822998</v>
      </c>
    </row>
    <row r="1893" spans="2:5" x14ac:dyDescent="0.25">
      <c r="B1893" s="176" t="s">
        <v>7318</v>
      </c>
      <c r="C1893" s="176" t="s">
        <v>13183</v>
      </c>
      <c r="D1893" s="176">
        <v>40.275902000000002</v>
      </c>
      <c r="E1893" s="176">
        <v>-79.404799999999994</v>
      </c>
    </row>
    <row r="1894" spans="2:5" x14ac:dyDescent="0.25">
      <c r="B1894" s="176" t="s">
        <v>7319</v>
      </c>
      <c r="C1894" s="176" t="s">
        <v>11252</v>
      </c>
      <c r="D1894" s="176">
        <v>41.126201629999997</v>
      </c>
      <c r="E1894" s="176">
        <v>-100.6839981</v>
      </c>
    </row>
    <row r="1895" spans="2:5" x14ac:dyDescent="0.25">
      <c r="B1895" s="176" t="s">
        <v>7320</v>
      </c>
      <c r="C1895" s="176" t="s">
        <v>13184</v>
      </c>
      <c r="D1895" s="176">
        <v>37.0442009</v>
      </c>
      <c r="E1895" s="176">
        <v>-100.9599991</v>
      </c>
    </row>
    <row r="1896" spans="2:5" x14ac:dyDescent="0.25">
      <c r="B1896" s="176" t="s">
        <v>7321</v>
      </c>
      <c r="C1896" s="176" t="s">
        <v>13185</v>
      </c>
      <c r="D1896" s="176">
        <v>34.610773000000002</v>
      </c>
      <c r="E1896" s="176">
        <v>-79.059430000000006</v>
      </c>
    </row>
    <row r="1897" spans="2:5" x14ac:dyDescent="0.25">
      <c r="B1897" s="176" t="s">
        <v>7322</v>
      </c>
      <c r="C1897" s="176" t="s">
        <v>13186</v>
      </c>
      <c r="D1897" s="176">
        <v>29.108601</v>
      </c>
      <c r="E1897" s="176">
        <v>-95.462097</v>
      </c>
    </row>
    <row r="1898" spans="2:5" x14ac:dyDescent="0.25">
      <c r="B1898" s="176" t="s">
        <v>7323</v>
      </c>
      <c r="C1898" s="176" t="s">
        <v>13187</v>
      </c>
      <c r="D1898" s="176">
        <v>30.126100540161133</v>
      </c>
      <c r="E1898" s="176">
        <v>-93.223297119140625</v>
      </c>
    </row>
    <row r="1899" spans="2:5" x14ac:dyDescent="0.25">
      <c r="B1899" s="176" t="s">
        <v>7324</v>
      </c>
      <c r="C1899" s="176" t="s">
        <v>13188</v>
      </c>
      <c r="D1899" s="176">
        <v>39.813800999999998</v>
      </c>
      <c r="E1899" s="176">
        <v>-82.927802999999997</v>
      </c>
    </row>
    <row r="1900" spans="2:5" x14ac:dyDescent="0.25">
      <c r="B1900" s="176" t="s">
        <v>7325</v>
      </c>
      <c r="C1900" s="176" t="s">
        <v>13189</v>
      </c>
      <c r="D1900" s="176">
        <v>43.626098632799994</v>
      </c>
      <c r="E1900" s="176">
        <v>-72.304199218800008</v>
      </c>
    </row>
    <row r="1901" spans="2:5" x14ac:dyDescent="0.25">
      <c r="B1901" s="176" t="s">
        <v>7326</v>
      </c>
      <c r="C1901" s="176" t="s">
        <v>13190</v>
      </c>
      <c r="D1901" s="176">
        <v>28.82309914</v>
      </c>
      <c r="E1901" s="176">
        <v>-81.808700560000005</v>
      </c>
    </row>
    <row r="1902" spans="2:5" x14ac:dyDescent="0.25">
      <c r="B1902" s="176" t="s">
        <v>7327</v>
      </c>
      <c r="C1902" s="176" t="s">
        <v>13191</v>
      </c>
      <c r="D1902" s="176">
        <v>38.035066</v>
      </c>
      <c r="E1902" s="176">
        <v>-84.606738000000007</v>
      </c>
    </row>
    <row r="1903" spans="2:5" x14ac:dyDescent="0.25">
      <c r="B1903" s="176" t="s">
        <v>7328</v>
      </c>
      <c r="C1903" s="176" t="s">
        <v>11253</v>
      </c>
      <c r="D1903" s="176">
        <v>37.082901</v>
      </c>
      <c r="E1903" s="176">
        <v>-76.360496999999995</v>
      </c>
    </row>
    <row r="1904" spans="2:5" x14ac:dyDescent="0.25">
      <c r="B1904" s="176" t="s">
        <v>7329</v>
      </c>
      <c r="C1904" s="176" t="s">
        <v>13192</v>
      </c>
      <c r="D1904" s="176">
        <v>31.233999252299999</v>
      </c>
      <c r="E1904" s="176">
        <v>-94.75</v>
      </c>
    </row>
    <row r="1905" spans="2:5" x14ac:dyDescent="0.25">
      <c r="B1905" s="176" t="s">
        <v>7330</v>
      </c>
      <c r="C1905" s="176" t="s">
        <v>13193</v>
      </c>
      <c r="D1905" s="176">
        <v>30.205299</v>
      </c>
      <c r="E1905" s="176">
        <v>-91.987601999999995</v>
      </c>
    </row>
    <row r="1906" spans="2:5" x14ac:dyDescent="0.25">
      <c r="B1906" s="176" t="s">
        <v>7331</v>
      </c>
      <c r="C1906" s="176" t="s">
        <v>13194</v>
      </c>
      <c r="D1906" s="176">
        <v>40.777199000000003</v>
      </c>
      <c r="E1906" s="176">
        <v>-73.872596999999999</v>
      </c>
    </row>
    <row r="1907" spans="2:5" x14ac:dyDescent="0.25">
      <c r="B1907" s="176" t="s">
        <v>7332</v>
      </c>
      <c r="C1907" s="176" t="s">
        <v>13195</v>
      </c>
      <c r="D1907" s="176">
        <v>33.816522999999997</v>
      </c>
      <c r="E1907" s="176">
        <v>-118.149891</v>
      </c>
    </row>
    <row r="1908" spans="2:5" x14ac:dyDescent="0.25">
      <c r="B1908" s="176" t="s">
        <v>7333</v>
      </c>
      <c r="C1908" s="176" t="s">
        <v>13196</v>
      </c>
      <c r="D1908" s="176">
        <v>41.7911987305</v>
      </c>
      <c r="E1908" s="176">
        <v>-111.851997375</v>
      </c>
    </row>
    <row r="1909" spans="2:5" x14ac:dyDescent="0.25">
      <c r="B1909" s="176" t="s">
        <v>7334</v>
      </c>
      <c r="C1909" s="176" t="s">
        <v>11254</v>
      </c>
      <c r="D1909" s="176">
        <v>34.729222</v>
      </c>
      <c r="E1909" s="176">
        <v>-92.223590999999999</v>
      </c>
    </row>
    <row r="1910" spans="2:5" x14ac:dyDescent="0.25">
      <c r="B1910" s="176" t="s">
        <v>7335</v>
      </c>
      <c r="C1910" s="176" t="s">
        <v>11255</v>
      </c>
      <c r="D1910" s="176">
        <v>33.638598999999999</v>
      </c>
      <c r="E1910" s="176">
        <v>-91.750998999999993</v>
      </c>
    </row>
    <row r="1911" spans="2:5" x14ac:dyDescent="0.25">
      <c r="B1911" s="176" t="s">
        <v>7336</v>
      </c>
      <c r="C1911" s="176" t="s">
        <v>13197</v>
      </c>
      <c r="D1911" s="176">
        <v>42.156101</v>
      </c>
      <c r="E1911" s="176">
        <v>-121.733002</v>
      </c>
    </row>
    <row r="1912" spans="2:5" x14ac:dyDescent="0.25">
      <c r="B1912" s="176" t="s">
        <v>7337</v>
      </c>
      <c r="C1912" s="176" t="s">
        <v>1962</v>
      </c>
      <c r="D1912" s="176">
        <v>42.815201000000002</v>
      </c>
      <c r="E1912" s="176">
        <v>-108.730003</v>
      </c>
    </row>
    <row r="1913" spans="2:5" x14ac:dyDescent="0.25">
      <c r="B1913" s="176" t="s">
        <v>7338</v>
      </c>
      <c r="C1913" s="176" t="s">
        <v>13198</v>
      </c>
      <c r="D1913" s="176">
        <v>40.844881999999998</v>
      </c>
      <c r="E1913" s="176">
        <v>-96.761780000000002</v>
      </c>
    </row>
    <row r="1914" spans="2:5" x14ac:dyDescent="0.25">
      <c r="B1914" s="176" t="s">
        <v>7339</v>
      </c>
      <c r="C1914" s="176" t="s">
        <v>13199</v>
      </c>
      <c r="D1914" s="176">
        <v>40.121700286865234</v>
      </c>
      <c r="E1914" s="176">
        <v>-76.296096801757813</v>
      </c>
    </row>
    <row r="1915" spans="2:5" x14ac:dyDescent="0.25">
      <c r="B1915" s="176" t="s">
        <v>7340</v>
      </c>
      <c r="C1915" s="176" t="s">
        <v>11256</v>
      </c>
      <c r="D1915" s="176">
        <v>40.066398620599998</v>
      </c>
      <c r="E1915" s="176">
        <v>-118.565002441</v>
      </c>
    </row>
    <row r="1916" spans="2:5" x14ac:dyDescent="0.25">
      <c r="B1916" s="176" t="s">
        <v>7341</v>
      </c>
      <c r="C1916" s="176" t="s">
        <v>11257</v>
      </c>
      <c r="D1916" s="176">
        <v>38.228000640899999</v>
      </c>
      <c r="E1916" s="176">
        <v>-85.663696289100002</v>
      </c>
    </row>
    <row r="1917" spans="2:5" x14ac:dyDescent="0.25">
      <c r="B1917" s="176" t="s">
        <v>7342</v>
      </c>
      <c r="C1917" s="176" t="s">
        <v>11258</v>
      </c>
      <c r="D1917" s="176">
        <v>37.082199096700002</v>
      </c>
      <c r="E1917" s="176">
        <v>-84.084899902300009</v>
      </c>
    </row>
    <row r="1918" spans="2:5" x14ac:dyDescent="0.25">
      <c r="B1918" s="176" t="s">
        <v>7343</v>
      </c>
      <c r="C1918" s="176" t="s">
        <v>13200</v>
      </c>
      <c r="D1918" s="176">
        <v>27.543800000000001</v>
      </c>
      <c r="E1918" s="176">
        <v>-99.461601000000002</v>
      </c>
    </row>
    <row r="1919" spans="2:5" x14ac:dyDescent="0.25">
      <c r="B1919" s="176" t="s">
        <v>7344</v>
      </c>
      <c r="C1919" s="176" t="s">
        <v>11259</v>
      </c>
      <c r="D1919" s="176">
        <v>34.916900634799994</v>
      </c>
      <c r="E1919" s="176">
        <v>-92.149696350100015</v>
      </c>
    </row>
    <row r="1920" spans="2:5" x14ac:dyDescent="0.25">
      <c r="B1920" s="176" t="s">
        <v>7345</v>
      </c>
      <c r="C1920" s="176" t="s">
        <v>13201</v>
      </c>
      <c r="D1920" s="176">
        <v>32.289397999999998</v>
      </c>
      <c r="E1920" s="176">
        <v>-106.921997</v>
      </c>
    </row>
    <row r="1921" spans="2:5" x14ac:dyDescent="0.25">
      <c r="B1921" s="176" t="s">
        <v>7346</v>
      </c>
      <c r="C1921" s="176" t="s">
        <v>13202</v>
      </c>
      <c r="D1921" s="176">
        <v>43.879002</v>
      </c>
      <c r="E1921" s="176">
        <v>-91.256698999999998</v>
      </c>
    </row>
    <row r="1922" spans="2:5" x14ac:dyDescent="0.25">
      <c r="B1922" s="176" t="s">
        <v>7347</v>
      </c>
      <c r="C1922" s="176" t="s">
        <v>13203</v>
      </c>
      <c r="D1922" s="176">
        <v>32.332546000000001</v>
      </c>
      <c r="E1922" s="176">
        <v>-84.988003000000006</v>
      </c>
    </row>
    <row r="1923" spans="2:5" x14ac:dyDescent="0.25">
      <c r="B1923" s="176" t="s">
        <v>7348</v>
      </c>
      <c r="C1923" s="176" t="s">
        <v>11260</v>
      </c>
      <c r="D1923" s="176">
        <v>36.236198425300003</v>
      </c>
      <c r="E1923" s="176">
        <v>-115.033996582</v>
      </c>
    </row>
    <row r="1924" spans="2:5" x14ac:dyDescent="0.25">
      <c r="B1924" s="176" t="s">
        <v>7349</v>
      </c>
      <c r="C1924" s="176" t="s">
        <v>11261</v>
      </c>
      <c r="D1924" s="176">
        <v>34.667099</v>
      </c>
      <c r="E1924" s="176">
        <v>-99.266700999999998</v>
      </c>
    </row>
    <row r="1925" spans="2:5" x14ac:dyDescent="0.25">
      <c r="B1925" s="176" t="s">
        <v>7350</v>
      </c>
      <c r="C1925" s="176" t="s">
        <v>11262</v>
      </c>
      <c r="D1925" s="176">
        <v>33.534999999999997</v>
      </c>
      <c r="E1925" s="176">
        <v>-112.383003</v>
      </c>
    </row>
    <row r="1926" spans="2:5" x14ac:dyDescent="0.25">
      <c r="B1926" s="176" t="s">
        <v>7351</v>
      </c>
      <c r="C1926" s="176" t="s">
        <v>11263</v>
      </c>
      <c r="D1926" s="176">
        <v>39.102356999999998</v>
      </c>
      <c r="E1926" s="176">
        <v>-84.418944999999994</v>
      </c>
    </row>
    <row r="1927" spans="2:5" x14ac:dyDescent="0.25">
      <c r="B1927" s="176" t="s">
        <v>7352</v>
      </c>
      <c r="C1927" s="176" t="s">
        <v>11264</v>
      </c>
      <c r="D1927" s="176">
        <v>45.6994018555</v>
      </c>
      <c r="E1927" s="176">
        <v>-110.447998047</v>
      </c>
    </row>
    <row r="1928" spans="2:5" x14ac:dyDescent="0.25">
      <c r="B1928" s="176" t="s">
        <v>7353</v>
      </c>
      <c r="C1928" s="176" t="s">
        <v>13204</v>
      </c>
      <c r="D1928" s="176">
        <v>35.654201999999998</v>
      </c>
      <c r="E1928" s="176">
        <v>-105.141998</v>
      </c>
    </row>
    <row r="1929" spans="2:5" x14ac:dyDescent="0.25">
      <c r="B1929" s="176" t="s">
        <v>7354</v>
      </c>
      <c r="C1929" s="176" t="s">
        <v>13205</v>
      </c>
      <c r="D1929" s="176">
        <v>37.857914000000001</v>
      </c>
      <c r="E1929" s="176">
        <v>-80.400437999999994</v>
      </c>
    </row>
    <row r="1930" spans="2:5" x14ac:dyDescent="0.25">
      <c r="B1930" s="176" t="s">
        <v>7355</v>
      </c>
      <c r="C1930" s="176" t="s">
        <v>13206</v>
      </c>
      <c r="D1930" s="176">
        <v>42.717201232899995</v>
      </c>
      <c r="E1930" s="176">
        <v>-71.123397827100007</v>
      </c>
    </row>
    <row r="1931" spans="2:5" x14ac:dyDescent="0.25">
      <c r="B1931" s="176" t="s">
        <v>7356</v>
      </c>
      <c r="C1931" s="176" t="s">
        <v>13207</v>
      </c>
      <c r="D1931" s="176">
        <v>46.374500274658203</v>
      </c>
      <c r="E1931" s="176">
        <v>-117.01499938964844</v>
      </c>
    </row>
    <row r="1932" spans="2:5" x14ac:dyDescent="0.25">
      <c r="B1932" s="176" t="s">
        <v>7357</v>
      </c>
      <c r="C1932" s="176" t="s">
        <v>13208</v>
      </c>
      <c r="D1932" s="176">
        <v>47.048428999999999</v>
      </c>
      <c r="E1932" s="176">
        <v>-109.466143</v>
      </c>
    </row>
    <row r="1933" spans="2:5" x14ac:dyDescent="0.25">
      <c r="B1933" s="176" t="s">
        <v>7358</v>
      </c>
      <c r="C1933" s="176" t="s">
        <v>11265</v>
      </c>
      <c r="D1933" s="176">
        <v>37.326698</v>
      </c>
      <c r="E1933" s="176">
        <v>-79.200400999999999</v>
      </c>
    </row>
    <row r="1934" spans="2:5" x14ac:dyDescent="0.25">
      <c r="B1934" s="176" t="s">
        <v>7359</v>
      </c>
      <c r="C1934" s="176" t="s">
        <v>11266</v>
      </c>
      <c r="D1934" s="176">
        <v>31.942499000000002</v>
      </c>
      <c r="E1934" s="176">
        <v>-102.202003</v>
      </c>
    </row>
    <row r="1935" spans="2:5" x14ac:dyDescent="0.25">
      <c r="B1935" s="176" t="s">
        <v>7360</v>
      </c>
      <c r="C1935" s="176" t="s">
        <v>13209</v>
      </c>
      <c r="D1935" s="176">
        <v>45.546501159999998</v>
      </c>
      <c r="E1935" s="176">
        <v>-100.4079971</v>
      </c>
    </row>
    <row r="1936" spans="2:5" x14ac:dyDescent="0.25">
      <c r="B1936" s="176" t="s">
        <v>7361</v>
      </c>
      <c r="C1936" s="176" t="s">
        <v>13210</v>
      </c>
      <c r="D1936" s="176">
        <v>44.272706999999997</v>
      </c>
      <c r="E1936" s="176">
        <v>-86.246494999999996</v>
      </c>
    </row>
    <row r="1937" spans="2:5" x14ac:dyDescent="0.25">
      <c r="B1937" s="176" t="s">
        <v>7362</v>
      </c>
      <c r="C1937" s="176" t="s">
        <v>13211</v>
      </c>
      <c r="D1937" s="176">
        <v>43.533180999999999</v>
      </c>
      <c r="E1937" s="176">
        <v>-84.083104000000006</v>
      </c>
    </row>
    <row r="1938" spans="2:5" x14ac:dyDescent="0.25">
      <c r="B1938" s="176" t="s">
        <v>7363</v>
      </c>
      <c r="C1938" s="176" t="s">
        <v>11267</v>
      </c>
      <c r="D1938" s="176">
        <v>31.178498999999999</v>
      </c>
      <c r="E1938" s="176">
        <v>-90.471901000000003</v>
      </c>
    </row>
    <row r="1939" spans="2:5" x14ac:dyDescent="0.25">
      <c r="B1939" s="176" t="s">
        <v>7364</v>
      </c>
      <c r="C1939" s="176" t="s">
        <v>13212</v>
      </c>
      <c r="D1939" s="176">
        <v>38.667599000000003</v>
      </c>
      <c r="E1939" s="176">
        <v>-121.40100099999999</v>
      </c>
    </row>
    <row r="1940" spans="2:5" x14ac:dyDescent="0.25">
      <c r="B1940" s="176" t="s">
        <v>7365</v>
      </c>
      <c r="C1940" s="176" t="s">
        <v>11268</v>
      </c>
      <c r="D1940" s="176">
        <v>37.284697999999999</v>
      </c>
      <c r="E1940" s="176">
        <v>-120.514</v>
      </c>
    </row>
    <row r="1941" spans="2:5" x14ac:dyDescent="0.25">
      <c r="B1941" s="176" t="s">
        <v>7366</v>
      </c>
      <c r="C1941" s="176" t="s">
        <v>11269</v>
      </c>
      <c r="D1941" s="176">
        <v>27.849299999999999</v>
      </c>
      <c r="E1941" s="176">
        <v>-82.521202000000002</v>
      </c>
    </row>
    <row r="1942" spans="2:5" x14ac:dyDescent="0.25">
      <c r="B1942" s="176" t="s">
        <v>7367</v>
      </c>
      <c r="C1942" s="176" t="s">
        <v>13213</v>
      </c>
      <c r="D1942" s="176">
        <v>39.301698999999999</v>
      </c>
      <c r="E1942" s="176">
        <v>-94.713892999999999</v>
      </c>
    </row>
    <row r="1943" spans="2:5" x14ac:dyDescent="0.25">
      <c r="B1943" s="176" t="s">
        <v>7368</v>
      </c>
      <c r="C1943" s="176" t="s">
        <v>13214</v>
      </c>
      <c r="D1943" s="176">
        <v>40.207787000000003</v>
      </c>
      <c r="E1943" s="176">
        <v>-100.592794</v>
      </c>
    </row>
    <row r="1944" spans="2:5" x14ac:dyDescent="0.25">
      <c r="B1944" s="176" t="s">
        <v>7369</v>
      </c>
      <c r="C1944" s="176" t="s">
        <v>13215</v>
      </c>
      <c r="D1944" s="176">
        <v>32.692798614501953</v>
      </c>
      <c r="E1944" s="176">
        <v>-83.649200439453125</v>
      </c>
    </row>
    <row r="1945" spans="2:5" x14ac:dyDescent="0.25">
      <c r="B1945" s="176" t="s">
        <v>7370</v>
      </c>
      <c r="C1945" s="176" t="s">
        <v>13216</v>
      </c>
      <c r="D1945" s="176">
        <v>28.429399490356445</v>
      </c>
      <c r="E1945" s="176">
        <v>-81.308998107910156</v>
      </c>
    </row>
    <row r="1946" spans="2:5" x14ac:dyDescent="0.25">
      <c r="B1946" s="176" t="s">
        <v>7371</v>
      </c>
      <c r="C1946" s="176" t="s">
        <v>13217</v>
      </c>
      <c r="D1946" s="176">
        <v>43.159801000000002</v>
      </c>
      <c r="E1946" s="176">
        <v>-93.329716000000005</v>
      </c>
    </row>
    <row r="1947" spans="2:5" x14ac:dyDescent="0.25">
      <c r="B1947" s="176" t="s">
        <v>7372</v>
      </c>
      <c r="C1947" s="176" t="s">
        <v>13218</v>
      </c>
      <c r="D1947" s="176">
        <v>37.778098999999997</v>
      </c>
      <c r="E1947" s="176">
        <v>-89.251998999999998</v>
      </c>
    </row>
    <row r="1948" spans="2:5" x14ac:dyDescent="0.25">
      <c r="B1948" s="176" t="s">
        <v>7373</v>
      </c>
      <c r="C1948" s="176" t="s">
        <v>13219</v>
      </c>
      <c r="D1948" s="176">
        <v>40.192838000000002</v>
      </c>
      <c r="E1948" s="176">
        <v>-76.762332999999998</v>
      </c>
    </row>
    <row r="1949" spans="2:5" x14ac:dyDescent="0.25">
      <c r="B1949" s="176" t="s">
        <v>7374</v>
      </c>
      <c r="C1949" s="176" t="s">
        <v>13220</v>
      </c>
      <c r="D1949" s="176">
        <v>41.785998999999997</v>
      </c>
      <c r="E1949" s="176">
        <v>-87.752403000000001</v>
      </c>
    </row>
    <row r="1950" spans="2:5" x14ac:dyDescent="0.25">
      <c r="B1950" s="176" t="s">
        <v>7375</v>
      </c>
      <c r="C1950" s="176" t="s">
        <v>13221</v>
      </c>
      <c r="D1950" s="176">
        <v>32.332599999999999</v>
      </c>
      <c r="E1950" s="176">
        <v>-88.751900000000006</v>
      </c>
    </row>
    <row r="1951" spans="2:5" x14ac:dyDescent="0.25">
      <c r="B1951" s="176" t="s">
        <v>7376</v>
      </c>
      <c r="C1951" s="176" t="s">
        <v>13222</v>
      </c>
      <c r="D1951" s="176">
        <v>35.043844999999997</v>
      </c>
      <c r="E1951" s="176">
        <v>-89.976339999999993</v>
      </c>
    </row>
    <row r="1952" spans="2:5" x14ac:dyDescent="0.25">
      <c r="B1952" s="176" t="s">
        <v>7377</v>
      </c>
      <c r="C1952" s="176" t="s">
        <v>13223</v>
      </c>
      <c r="D1952" s="176">
        <v>37.380500789999999</v>
      </c>
      <c r="E1952" s="176">
        <v>-120.56800079999999</v>
      </c>
    </row>
    <row r="1953" spans="2:5" x14ac:dyDescent="0.25">
      <c r="B1953" s="176" t="s">
        <v>7378</v>
      </c>
      <c r="C1953" s="176" t="s">
        <v>13224</v>
      </c>
      <c r="D1953" s="176">
        <v>40.821399688699991</v>
      </c>
      <c r="E1953" s="176">
        <v>-82.5166015625</v>
      </c>
    </row>
    <row r="1954" spans="2:5" x14ac:dyDescent="0.25">
      <c r="B1954" s="176" t="s">
        <v>7379</v>
      </c>
      <c r="C1954" s="176" t="s">
        <v>13225</v>
      </c>
      <c r="D1954" s="176">
        <v>26.176141000000001</v>
      </c>
      <c r="E1954" s="176">
        <v>-98.237965000000003</v>
      </c>
    </row>
    <row r="1955" spans="2:5" x14ac:dyDescent="0.25">
      <c r="B1955" s="176" t="s">
        <v>7380</v>
      </c>
      <c r="C1955" s="176" t="s">
        <v>13226</v>
      </c>
      <c r="D1955" s="176">
        <v>42.374198999999997</v>
      </c>
      <c r="E1955" s="176">
        <v>-122.873001</v>
      </c>
    </row>
    <row r="1956" spans="2:5" x14ac:dyDescent="0.25">
      <c r="B1956" s="176" t="s">
        <v>7381</v>
      </c>
      <c r="C1956" s="176" t="s">
        <v>13227</v>
      </c>
      <c r="D1956" s="176">
        <v>41.703299999999999</v>
      </c>
      <c r="E1956" s="176">
        <v>-86.821197999999995</v>
      </c>
    </row>
    <row r="1957" spans="2:5" x14ac:dyDescent="0.25">
      <c r="B1957" s="176" t="s">
        <v>7382</v>
      </c>
      <c r="C1957" s="176" t="s">
        <v>11270</v>
      </c>
      <c r="D1957" s="176">
        <v>33.915401000000003</v>
      </c>
      <c r="E1957" s="176">
        <v>-84.516295999999997</v>
      </c>
    </row>
    <row r="1958" spans="2:5" x14ac:dyDescent="0.25">
      <c r="B1958" s="176" t="s">
        <v>7383</v>
      </c>
      <c r="C1958" s="176" t="s">
        <v>13228</v>
      </c>
      <c r="D1958" s="176">
        <v>32.300598000000001</v>
      </c>
      <c r="E1958" s="176">
        <v>-86.393996999999999</v>
      </c>
    </row>
    <row r="1959" spans="2:5" x14ac:dyDescent="0.25">
      <c r="B1959" s="176" t="s">
        <v>7384</v>
      </c>
      <c r="C1959" s="176" t="s">
        <v>11271</v>
      </c>
      <c r="D1959" s="176">
        <v>39.643304999999998</v>
      </c>
      <c r="E1959" s="176">
        <v>-79.917597999999998</v>
      </c>
    </row>
    <row r="1960" spans="2:5" x14ac:dyDescent="0.25">
      <c r="B1960" s="176" t="s">
        <v>7385</v>
      </c>
      <c r="C1960" s="176" t="s">
        <v>13229</v>
      </c>
      <c r="D1960" s="176">
        <v>39.140998840332031</v>
      </c>
      <c r="E1960" s="176">
        <v>-96.670799255371094</v>
      </c>
    </row>
    <row r="1961" spans="2:5" x14ac:dyDescent="0.25">
      <c r="B1961" s="176" t="s">
        <v>7386</v>
      </c>
      <c r="C1961" s="176" t="s">
        <v>13230</v>
      </c>
      <c r="D1961" s="176">
        <v>38.554743999999999</v>
      </c>
      <c r="E1961" s="176">
        <v>-121.297989</v>
      </c>
    </row>
    <row r="1962" spans="2:5" x14ac:dyDescent="0.25">
      <c r="B1962" s="176" t="s">
        <v>7387</v>
      </c>
      <c r="C1962" s="176" t="s">
        <v>13231</v>
      </c>
      <c r="D1962" s="176">
        <v>42.932597999999999</v>
      </c>
      <c r="E1962" s="176">
        <v>-71.435699</v>
      </c>
    </row>
    <row r="1963" spans="2:5" x14ac:dyDescent="0.25">
      <c r="B1963" s="176" t="s">
        <v>7388</v>
      </c>
      <c r="C1963" s="176" t="s">
        <v>11272</v>
      </c>
      <c r="D1963" s="176">
        <v>35.056390999999998</v>
      </c>
      <c r="E1963" s="176">
        <v>-118.145342</v>
      </c>
    </row>
    <row r="1964" spans="2:5" x14ac:dyDescent="0.25">
      <c r="B1964" s="176" t="s">
        <v>7389</v>
      </c>
      <c r="C1964" s="176" t="s">
        <v>13232</v>
      </c>
      <c r="D1964" s="176">
        <v>25.796011</v>
      </c>
      <c r="E1964" s="176">
        <v>-80.289750999999995</v>
      </c>
    </row>
    <row r="1965" spans="2:5" x14ac:dyDescent="0.25">
      <c r="B1965" s="176" t="s">
        <v>7390</v>
      </c>
      <c r="C1965" s="176" t="s">
        <v>11273</v>
      </c>
      <c r="D1965" s="176">
        <v>48.415599999999998</v>
      </c>
      <c r="E1965" s="176">
        <v>-101.358002</v>
      </c>
    </row>
    <row r="1966" spans="2:5" x14ac:dyDescent="0.25">
      <c r="B1966" s="176" t="s">
        <v>7391</v>
      </c>
      <c r="C1966" s="176" t="s">
        <v>11274</v>
      </c>
      <c r="D1966" s="176">
        <v>40.242297999999998</v>
      </c>
      <c r="E1966" s="176">
        <v>-85.395897000000005</v>
      </c>
    </row>
    <row r="1967" spans="2:5" x14ac:dyDescent="0.25">
      <c r="B1967" s="176" t="s">
        <v>7392</v>
      </c>
      <c r="C1967" s="176" t="s">
        <v>13233</v>
      </c>
      <c r="D1967" s="176">
        <v>39.367801999999998</v>
      </c>
      <c r="E1967" s="176">
        <v>-75.072197000000003</v>
      </c>
    </row>
    <row r="1968" spans="2:5" x14ac:dyDescent="0.25">
      <c r="B1968" s="176" t="s">
        <v>7393</v>
      </c>
      <c r="C1968" s="176" t="s">
        <v>13234</v>
      </c>
      <c r="D1968" s="176">
        <v>39.123199</v>
      </c>
      <c r="E1968" s="176">
        <v>-94.592796000000007</v>
      </c>
    </row>
    <row r="1969" spans="2:5" x14ac:dyDescent="0.25">
      <c r="B1969" s="176" t="s">
        <v>7394</v>
      </c>
      <c r="C1969" s="176" t="s">
        <v>13235</v>
      </c>
      <c r="D1969" s="176">
        <v>42.947201</v>
      </c>
      <c r="E1969" s="176">
        <v>-87.896598999999995</v>
      </c>
    </row>
    <row r="1970" spans="2:5" x14ac:dyDescent="0.25">
      <c r="B1970" s="176" t="s">
        <v>7395</v>
      </c>
      <c r="C1970" s="176" t="s">
        <v>13236</v>
      </c>
      <c r="D1970" s="176">
        <v>43.169497999999997</v>
      </c>
      <c r="E1970" s="176">
        <v>-86.238197</v>
      </c>
    </row>
    <row r="1971" spans="2:5" x14ac:dyDescent="0.25">
      <c r="B1971" s="176" t="s">
        <v>7396</v>
      </c>
      <c r="C1971" s="176" t="s">
        <v>13237</v>
      </c>
      <c r="D1971" s="176">
        <v>35.599899000000001</v>
      </c>
      <c r="E1971" s="176">
        <v>-88.915604000000002</v>
      </c>
    </row>
    <row r="1972" spans="2:5" x14ac:dyDescent="0.25">
      <c r="B1972" s="176" t="s">
        <v>7397</v>
      </c>
      <c r="C1972" s="176" t="s">
        <v>13238</v>
      </c>
      <c r="D1972" s="176">
        <v>28.102008999999999</v>
      </c>
      <c r="E1972" s="176">
        <v>-80.641087999999996</v>
      </c>
    </row>
    <row r="1973" spans="2:5" x14ac:dyDescent="0.25">
      <c r="B1973" s="176" t="s">
        <v>7398</v>
      </c>
      <c r="C1973" s="176" t="s">
        <v>13239</v>
      </c>
      <c r="D1973" s="176">
        <v>34.882401000000002</v>
      </c>
      <c r="E1973" s="176">
        <v>-95.783501000000001</v>
      </c>
    </row>
    <row r="1974" spans="2:5" x14ac:dyDescent="0.25">
      <c r="B1974" s="176" t="s">
        <v>7399</v>
      </c>
      <c r="C1974" s="176" t="s">
        <v>13240</v>
      </c>
      <c r="D1974" s="176">
        <v>41.448501999999998</v>
      </c>
      <c r="E1974" s="176">
        <v>-90.507499999999993</v>
      </c>
    </row>
    <row r="1975" spans="2:5" x14ac:dyDescent="0.25">
      <c r="B1975" s="176" t="s">
        <v>7400</v>
      </c>
      <c r="C1975" s="176" t="s">
        <v>11275</v>
      </c>
      <c r="D1975" s="176">
        <v>46.427267999999998</v>
      </c>
      <c r="E1975" s="176">
        <v>-105.885372</v>
      </c>
    </row>
    <row r="1976" spans="2:5" x14ac:dyDescent="0.25">
      <c r="B1976" s="176" t="s">
        <v>7401</v>
      </c>
      <c r="C1976" s="176" t="s">
        <v>13241</v>
      </c>
      <c r="D1976" s="176">
        <v>32.510899000000002</v>
      </c>
      <c r="E1976" s="176">
        <v>-92.037696999999994</v>
      </c>
    </row>
    <row r="1977" spans="2:5" x14ac:dyDescent="0.25">
      <c r="B1977" s="176" t="s">
        <v>7402</v>
      </c>
      <c r="C1977" s="176" t="s">
        <v>13242</v>
      </c>
      <c r="D1977" s="176">
        <v>37.625380999999997</v>
      </c>
      <c r="E1977" s="176">
        <v>-118.84305999999999</v>
      </c>
    </row>
    <row r="1978" spans="2:5" x14ac:dyDescent="0.25">
      <c r="B1978" s="176" t="s">
        <v>7403</v>
      </c>
      <c r="C1978" s="176" t="s">
        <v>11276</v>
      </c>
      <c r="D1978" s="176">
        <v>33.920799260000003</v>
      </c>
      <c r="E1978" s="176">
        <v>-80.801300049999995</v>
      </c>
    </row>
    <row r="1979" spans="2:5" x14ac:dyDescent="0.25">
      <c r="B1979" s="176" t="s">
        <v>7404</v>
      </c>
      <c r="C1979" s="176" t="s">
        <v>13243</v>
      </c>
      <c r="D1979" s="176">
        <v>40.799061999999999</v>
      </c>
      <c r="E1979" s="176">
        <v>-74.414948999999993</v>
      </c>
    </row>
    <row r="1980" spans="2:5" x14ac:dyDescent="0.25">
      <c r="B1980" s="176" t="s">
        <v>7405</v>
      </c>
      <c r="C1980" s="176" t="s">
        <v>13244</v>
      </c>
      <c r="D1980" s="176">
        <v>45.194400999999999</v>
      </c>
      <c r="E1980" s="176">
        <v>-123.136002</v>
      </c>
    </row>
    <row r="1981" spans="2:5" x14ac:dyDescent="0.25">
      <c r="B1981" s="176" t="s">
        <v>7406</v>
      </c>
      <c r="C1981" s="176" t="s">
        <v>13245</v>
      </c>
      <c r="D1981" s="176">
        <v>30.691199999999998</v>
      </c>
      <c r="E1981" s="176">
        <v>-88.242797999999993</v>
      </c>
    </row>
    <row r="1982" spans="2:5" x14ac:dyDescent="0.25">
      <c r="B1982" s="176" t="s">
        <v>7407</v>
      </c>
      <c r="C1982" s="176" t="s">
        <v>11277</v>
      </c>
      <c r="D1982" s="176">
        <v>37.625801000000003</v>
      </c>
      <c r="E1982" s="176">
        <v>-120.954002</v>
      </c>
    </row>
    <row r="1983" spans="2:5" x14ac:dyDescent="0.25">
      <c r="B1983" s="176" t="s">
        <v>7408</v>
      </c>
      <c r="C1983" s="176" t="s">
        <v>13246</v>
      </c>
      <c r="D1983" s="176">
        <v>48.258009999999999</v>
      </c>
      <c r="E1983" s="176">
        <v>-101.279123</v>
      </c>
    </row>
    <row r="1984" spans="2:5" x14ac:dyDescent="0.25">
      <c r="B1984" s="176" t="s">
        <v>7409</v>
      </c>
      <c r="C1984" s="176" t="s">
        <v>13247</v>
      </c>
      <c r="D1984" s="176">
        <v>44.203498840000002</v>
      </c>
      <c r="E1984" s="176">
        <v>-72.562301640000001</v>
      </c>
    </row>
    <row r="1985" spans="2:5" x14ac:dyDescent="0.25">
      <c r="B1985" s="176" t="s">
        <v>7410</v>
      </c>
      <c r="C1985" s="176" t="s">
        <v>13248</v>
      </c>
      <c r="D1985" s="176">
        <v>36.008998870799999</v>
      </c>
      <c r="E1985" s="176">
        <v>-86.520103454600005</v>
      </c>
    </row>
    <row r="1986" spans="2:5" x14ac:dyDescent="0.25">
      <c r="B1986" s="176" t="s">
        <v>7411</v>
      </c>
      <c r="C1986" s="176" t="s">
        <v>11278</v>
      </c>
      <c r="D1986" s="176">
        <v>39.401901250000002</v>
      </c>
      <c r="E1986" s="176">
        <v>-77.984596249999996</v>
      </c>
    </row>
    <row r="1987" spans="2:5" x14ac:dyDescent="0.25">
      <c r="B1987" s="176" t="s">
        <v>7412</v>
      </c>
      <c r="C1987" s="176" t="s">
        <v>13249</v>
      </c>
      <c r="D1987" s="176">
        <v>36.586776999999998</v>
      </c>
      <c r="E1987" s="176">
        <v>-121.844183</v>
      </c>
    </row>
    <row r="1988" spans="2:5" x14ac:dyDescent="0.25">
      <c r="B1988" s="176" t="s">
        <v>7413</v>
      </c>
      <c r="C1988" s="176" t="s">
        <v>13250</v>
      </c>
      <c r="D1988" s="176">
        <v>34.745123</v>
      </c>
      <c r="E1988" s="176">
        <v>-87.612981000000005</v>
      </c>
    </row>
    <row r="1989" spans="2:5" x14ac:dyDescent="0.25">
      <c r="B1989" s="176" t="s">
        <v>7414</v>
      </c>
      <c r="C1989" s="176" t="s">
        <v>11279</v>
      </c>
      <c r="D1989" s="176">
        <v>43.139899999999997</v>
      </c>
      <c r="E1989" s="176">
        <v>-89.337502000000001</v>
      </c>
    </row>
    <row r="1990" spans="2:5" x14ac:dyDescent="0.25">
      <c r="B1990" s="176" t="s">
        <v>7415</v>
      </c>
      <c r="C1990" s="176" t="s">
        <v>13251</v>
      </c>
      <c r="D1990" s="176">
        <v>46.915816</v>
      </c>
      <c r="E1990" s="176">
        <v>-114.09110699999999</v>
      </c>
    </row>
    <row r="1991" spans="2:5" x14ac:dyDescent="0.25">
      <c r="B1991" s="176" t="s">
        <v>7416</v>
      </c>
      <c r="C1991" s="176" t="s">
        <v>11280</v>
      </c>
      <c r="D1991" s="176">
        <v>44.880080999999997</v>
      </c>
      <c r="E1991" s="176">
        <v>-93.221740999999994</v>
      </c>
    </row>
    <row r="1992" spans="2:5" x14ac:dyDescent="0.25">
      <c r="B1992" s="176" t="s">
        <v>7417</v>
      </c>
      <c r="C1992" s="176" t="s">
        <v>11281</v>
      </c>
      <c r="D1992" s="176">
        <v>44.936157000000001</v>
      </c>
      <c r="E1992" s="176">
        <v>-74.844303999999994</v>
      </c>
    </row>
    <row r="1993" spans="2:5" x14ac:dyDescent="0.25">
      <c r="B1993" s="176" t="s">
        <v>7418</v>
      </c>
      <c r="C1993" s="176" t="s">
        <v>13252</v>
      </c>
      <c r="D1993" s="176">
        <v>29.993400999999999</v>
      </c>
      <c r="E1993" s="176">
        <v>-90.264673000000002</v>
      </c>
    </row>
    <row r="1994" spans="2:5" x14ac:dyDescent="0.25">
      <c r="B1994" s="176" t="s">
        <v>7419</v>
      </c>
      <c r="C1994" s="176" t="s">
        <v>13253</v>
      </c>
      <c r="D1994" s="176">
        <v>42.613463000000003</v>
      </c>
      <c r="E1994" s="176">
        <v>-82.836918999999995</v>
      </c>
    </row>
    <row r="1995" spans="2:5" x14ac:dyDescent="0.25">
      <c r="B1995" s="176" t="s">
        <v>7420</v>
      </c>
      <c r="C1995" s="176" t="s">
        <v>13254</v>
      </c>
      <c r="D1995" s="176">
        <v>24.726006000000002</v>
      </c>
      <c r="E1995" s="176">
        <v>-81.051379999999995</v>
      </c>
    </row>
    <row r="1996" spans="2:5" x14ac:dyDescent="0.25">
      <c r="B1996" s="176" t="s">
        <v>7421</v>
      </c>
      <c r="C1996" s="176" t="s">
        <v>13255</v>
      </c>
      <c r="D1996" s="176">
        <v>38.509799999999998</v>
      </c>
      <c r="E1996" s="176">
        <v>-107.893997</v>
      </c>
    </row>
    <row r="1997" spans="2:5" x14ac:dyDescent="0.25">
      <c r="B1997" s="176" t="s">
        <v>7422</v>
      </c>
      <c r="C1997" s="176" t="s">
        <v>13256</v>
      </c>
      <c r="D1997" s="176">
        <v>39.325699</v>
      </c>
      <c r="E1997" s="176">
        <v>-76.413803000000001</v>
      </c>
    </row>
    <row r="1998" spans="2:5" x14ac:dyDescent="0.25">
      <c r="B1998" s="176" t="s">
        <v>7423</v>
      </c>
      <c r="C1998" s="176" t="s">
        <v>13257</v>
      </c>
      <c r="D1998" s="176">
        <v>41.076500000000003</v>
      </c>
      <c r="E1998" s="176">
        <v>-71.920796999999993</v>
      </c>
    </row>
    <row r="1999" spans="2:5" x14ac:dyDescent="0.25">
      <c r="B1999" s="176" t="s">
        <v>7424</v>
      </c>
      <c r="C1999" s="176" t="s">
        <v>13258</v>
      </c>
      <c r="D1999" s="176">
        <v>40.435214000000002</v>
      </c>
      <c r="E1999" s="176">
        <v>-76.568661000000006</v>
      </c>
    </row>
    <row r="2000" spans="2:5" x14ac:dyDescent="0.25">
      <c r="B2000" s="176" t="s">
        <v>7425</v>
      </c>
      <c r="C2000" s="176" t="s">
        <v>11282</v>
      </c>
      <c r="D2000" s="176">
        <v>43.043598000000003</v>
      </c>
      <c r="E2000" s="176">
        <v>-115.87200199999999</v>
      </c>
    </row>
    <row r="2001" spans="2:5" x14ac:dyDescent="0.25">
      <c r="B2001" s="176" t="s">
        <v>7426</v>
      </c>
      <c r="C2001" s="176" t="s">
        <v>13259</v>
      </c>
      <c r="D2001" s="176">
        <v>41.393100738500003</v>
      </c>
      <c r="E2001" s="176">
        <v>-70.6143035889</v>
      </c>
    </row>
    <row r="2002" spans="2:5" x14ac:dyDescent="0.25">
      <c r="B2002" s="176" t="s">
        <v>7427</v>
      </c>
      <c r="C2002" s="176" t="s">
        <v>11283</v>
      </c>
      <c r="D2002" s="176">
        <v>37.751207999999998</v>
      </c>
      <c r="E2002" s="176">
        <v>-89.016568000000007</v>
      </c>
    </row>
    <row r="2003" spans="2:5" x14ac:dyDescent="0.25">
      <c r="B2003" s="176" t="s">
        <v>7428</v>
      </c>
      <c r="C2003" s="176" t="s">
        <v>13260</v>
      </c>
      <c r="D2003" s="176">
        <v>47.207698819999997</v>
      </c>
      <c r="E2003" s="176">
        <v>-119.3199997</v>
      </c>
    </row>
    <row r="2004" spans="2:5" x14ac:dyDescent="0.25">
      <c r="B2004" s="176" t="s">
        <v>7429</v>
      </c>
      <c r="C2004" s="176" t="s">
        <v>13261</v>
      </c>
      <c r="D2004" s="176">
        <v>32.781601000000002</v>
      </c>
      <c r="E2004" s="176">
        <v>-98.060203999999999</v>
      </c>
    </row>
    <row r="2005" spans="2:5" x14ac:dyDescent="0.25">
      <c r="B2005" s="176" t="s">
        <v>7430</v>
      </c>
      <c r="C2005" s="176" t="s">
        <v>11284</v>
      </c>
      <c r="D2005" s="176">
        <v>32.382899999999999</v>
      </c>
      <c r="E2005" s="176">
        <v>-86.365798999999996</v>
      </c>
    </row>
    <row r="2006" spans="2:5" x14ac:dyDescent="0.25">
      <c r="B2006" s="176" t="s">
        <v>7431</v>
      </c>
      <c r="C2006" s="176" t="s">
        <v>13262</v>
      </c>
      <c r="D2006" s="176">
        <v>61.335701</v>
      </c>
      <c r="E2006" s="176">
        <v>-142.68699599999999</v>
      </c>
    </row>
    <row r="2007" spans="2:5" x14ac:dyDescent="0.25">
      <c r="B2007" s="176" t="s">
        <v>7432</v>
      </c>
      <c r="C2007" s="176" t="s">
        <v>13263</v>
      </c>
      <c r="D2007" s="176">
        <v>44.888837000000002</v>
      </c>
      <c r="E2007" s="176">
        <v>-116.101112</v>
      </c>
    </row>
    <row r="2008" spans="2:5" x14ac:dyDescent="0.25">
      <c r="B2008" s="176" t="s">
        <v>7433</v>
      </c>
      <c r="C2008" s="176" t="s">
        <v>13264</v>
      </c>
      <c r="D2008" s="176">
        <v>33.679698999999999</v>
      </c>
      <c r="E2008" s="176">
        <v>-78.928298999999996</v>
      </c>
    </row>
    <row r="2009" spans="2:5" x14ac:dyDescent="0.25">
      <c r="B2009" s="176" t="s">
        <v>7434</v>
      </c>
      <c r="C2009" s="176" t="s">
        <v>13265</v>
      </c>
      <c r="D2009" s="176">
        <v>39.09780121</v>
      </c>
      <c r="E2009" s="176">
        <v>-121.5699997</v>
      </c>
    </row>
    <row r="2010" spans="2:5" x14ac:dyDescent="0.25">
      <c r="B2010" s="176" t="s">
        <v>7435</v>
      </c>
      <c r="C2010" s="176" t="s">
        <v>11285</v>
      </c>
      <c r="D2010" s="176">
        <v>32.477401733400001</v>
      </c>
      <c r="E2010" s="176">
        <v>-80.723197936999995</v>
      </c>
    </row>
    <row r="2011" spans="2:5" x14ac:dyDescent="0.25">
      <c r="B2011" s="176" t="s">
        <v>7436</v>
      </c>
      <c r="C2011" s="176" t="s">
        <v>11286</v>
      </c>
      <c r="D2011" s="176">
        <v>29.825300219999999</v>
      </c>
      <c r="E2011" s="176">
        <v>-90.035003660000001</v>
      </c>
    </row>
    <row r="2012" spans="2:5" x14ac:dyDescent="0.25">
      <c r="B2012" s="176" t="s">
        <v>7437</v>
      </c>
      <c r="C2012" s="176" t="s">
        <v>11287</v>
      </c>
      <c r="D2012" s="176">
        <v>34.708401000000002</v>
      </c>
      <c r="E2012" s="176">
        <v>-77.439696999999995</v>
      </c>
    </row>
    <row r="2013" spans="2:5" x14ac:dyDescent="0.25">
      <c r="B2013" s="176" t="s">
        <v>7438</v>
      </c>
      <c r="C2013" s="176" t="s">
        <v>13266</v>
      </c>
      <c r="D2013" s="176">
        <v>30.704398999999999</v>
      </c>
      <c r="E2013" s="176">
        <v>-87.023003000000003</v>
      </c>
    </row>
    <row r="2014" spans="2:5" x14ac:dyDescent="0.25">
      <c r="B2014" s="176" t="s">
        <v>7439</v>
      </c>
      <c r="C2014" s="176" t="s">
        <v>13267</v>
      </c>
      <c r="D2014" s="176">
        <v>40.03329849</v>
      </c>
      <c r="E2014" s="176">
        <v>-74.353301999999999</v>
      </c>
    </row>
    <row r="2015" spans="2:5" x14ac:dyDescent="0.25">
      <c r="B2015" s="176" t="s">
        <v>7440</v>
      </c>
      <c r="C2015" s="176" t="s">
        <v>13268</v>
      </c>
      <c r="D2015" s="176">
        <v>30.042400360106999</v>
      </c>
      <c r="E2015" s="176">
        <v>-90.028297424315994</v>
      </c>
    </row>
    <row r="2016" spans="2:5" x14ac:dyDescent="0.25">
      <c r="B2016" s="176" t="s">
        <v>7441</v>
      </c>
      <c r="C2016" s="176" t="s">
        <v>13269</v>
      </c>
      <c r="D2016" s="176">
        <v>33.301300050000002</v>
      </c>
      <c r="E2016" s="176">
        <v>-117.3550034</v>
      </c>
    </row>
    <row r="2017" spans="2:5" x14ac:dyDescent="0.25">
      <c r="B2017" s="176" t="s">
        <v>7442</v>
      </c>
      <c r="C2017" s="176" t="s">
        <v>11288</v>
      </c>
      <c r="D2017" s="176">
        <v>39.416599269999999</v>
      </c>
      <c r="E2017" s="176">
        <v>-118.70099639999999</v>
      </c>
    </row>
    <row r="2018" spans="2:5" x14ac:dyDescent="0.25">
      <c r="B2018" s="176" t="s">
        <v>7443</v>
      </c>
      <c r="C2018" s="176" t="s">
        <v>11289</v>
      </c>
      <c r="D2018" s="176">
        <v>32.769199</v>
      </c>
      <c r="E2018" s="176">
        <v>-97.441497999999996</v>
      </c>
    </row>
    <row r="2019" spans="2:5" x14ac:dyDescent="0.25">
      <c r="B2019" s="176" t="s">
        <v>7444</v>
      </c>
      <c r="C2019" s="176" t="s">
        <v>11290</v>
      </c>
      <c r="D2019" s="176">
        <v>27.692599999999999</v>
      </c>
      <c r="E2019" s="176">
        <v>-97.2911</v>
      </c>
    </row>
    <row r="2020" spans="2:5" x14ac:dyDescent="0.25">
      <c r="B2020" s="176" t="s">
        <v>7445</v>
      </c>
      <c r="C2020" s="176" t="s">
        <v>11291</v>
      </c>
      <c r="D2020" s="176">
        <v>36.937598999999999</v>
      </c>
      <c r="E2020" s="176">
        <v>-76.289299</v>
      </c>
    </row>
    <row r="2021" spans="2:5" x14ac:dyDescent="0.25">
      <c r="B2021" s="176" t="s">
        <v>7446</v>
      </c>
      <c r="C2021" s="176" t="s">
        <v>11292</v>
      </c>
      <c r="D2021" s="176">
        <v>38.285998999999997</v>
      </c>
      <c r="E2021" s="176">
        <v>-76.411797000000007</v>
      </c>
    </row>
    <row r="2022" spans="2:5" x14ac:dyDescent="0.25">
      <c r="B2022" s="176" t="s">
        <v>7447</v>
      </c>
      <c r="C2022" s="176" t="s">
        <v>13270</v>
      </c>
      <c r="D2022" s="176">
        <v>35.6853981</v>
      </c>
      <c r="E2022" s="176">
        <v>-117.6920013</v>
      </c>
    </row>
    <row r="2023" spans="2:5" x14ac:dyDescent="0.25">
      <c r="B2023" s="176" t="s">
        <v>7448</v>
      </c>
      <c r="C2023" s="176" t="s">
        <v>11293</v>
      </c>
      <c r="D2023" s="176">
        <v>30.235800000000001</v>
      </c>
      <c r="E2023" s="176">
        <v>-81.680603000000005</v>
      </c>
    </row>
    <row r="2024" spans="2:5" x14ac:dyDescent="0.25">
      <c r="B2024" s="176" t="s">
        <v>7449</v>
      </c>
      <c r="C2024" s="176" t="s">
        <v>11294</v>
      </c>
      <c r="D2024" s="176">
        <v>32.829200999999998</v>
      </c>
      <c r="E2024" s="176">
        <v>-115.67199599999999</v>
      </c>
    </row>
    <row r="2025" spans="2:5" x14ac:dyDescent="0.25">
      <c r="B2025" s="176" t="s">
        <v>7450</v>
      </c>
      <c r="C2025" s="176" t="s">
        <v>11295</v>
      </c>
      <c r="D2025" s="176">
        <v>34.900902000000002</v>
      </c>
      <c r="E2025" s="176">
        <v>-76.880699000000007</v>
      </c>
    </row>
    <row r="2026" spans="2:5" x14ac:dyDescent="0.25">
      <c r="B2026" s="176" t="s">
        <v>7451</v>
      </c>
      <c r="C2026" s="176" t="s">
        <v>11296</v>
      </c>
      <c r="D2026" s="176">
        <v>32.868400569999999</v>
      </c>
      <c r="E2026" s="176">
        <v>-117.1429977</v>
      </c>
    </row>
    <row r="2027" spans="2:5" x14ac:dyDescent="0.25">
      <c r="B2027" s="176" t="s">
        <v>7452</v>
      </c>
      <c r="C2027" s="176" t="s">
        <v>13271</v>
      </c>
      <c r="D2027" s="176">
        <v>36.333000179999999</v>
      </c>
      <c r="E2027" s="176">
        <v>-119.9520035</v>
      </c>
    </row>
    <row r="2028" spans="2:5" x14ac:dyDescent="0.25">
      <c r="B2028" s="176" t="s">
        <v>7453</v>
      </c>
      <c r="C2028" s="176" t="s">
        <v>11297</v>
      </c>
      <c r="D2028" s="176">
        <v>32.553100000000001</v>
      </c>
      <c r="E2028" s="176">
        <v>-88.554060000000007</v>
      </c>
    </row>
    <row r="2029" spans="2:5" x14ac:dyDescent="0.25">
      <c r="B2029" s="176" t="s">
        <v>7454</v>
      </c>
      <c r="C2029" s="176" t="s">
        <v>11298</v>
      </c>
      <c r="D2029" s="176">
        <v>30.352699000000001</v>
      </c>
      <c r="E2029" s="176">
        <v>-87.318603999999993</v>
      </c>
    </row>
    <row r="2030" spans="2:5" x14ac:dyDescent="0.25">
      <c r="B2030" s="176" t="s">
        <v>7455</v>
      </c>
      <c r="C2030" s="176" t="s">
        <v>13272</v>
      </c>
      <c r="D2030" s="176">
        <v>35.356701000000001</v>
      </c>
      <c r="E2030" s="176">
        <v>-89.8703</v>
      </c>
    </row>
    <row r="2031" spans="2:5" x14ac:dyDescent="0.25">
      <c r="B2031" s="176" t="s">
        <v>7456</v>
      </c>
      <c r="C2031" s="176" t="s">
        <v>11299</v>
      </c>
      <c r="D2031" s="176">
        <v>27.507200241100001</v>
      </c>
      <c r="E2031" s="176">
        <v>-97.809700012199997</v>
      </c>
    </row>
    <row r="2032" spans="2:5" x14ac:dyDescent="0.25">
      <c r="B2032" s="176" t="s">
        <v>7457</v>
      </c>
      <c r="C2032" s="176" t="s">
        <v>11300</v>
      </c>
      <c r="D2032" s="176">
        <v>24.57579994</v>
      </c>
      <c r="E2032" s="176">
        <v>-81.688903809999999</v>
      </c>
    </row>
    <row r="2033" spans="2:5" x14ac:dyDescent="0.25">
      <c r="B2033" s="176" t="s">
        <v>7458</v>
      </c>
      <c r="C2033" s="176" t="s">
        <v>11301</v>
      </c>
      <c r="D2033" s="176">
        <v>30.391100000000002</v>
      </c>
      <c r="E2033" s="176">
        <v>-81.424698000000006</v>
      </c>
    </row>
    <row r="2034" spans="2:5" x14ac:dyDescent="0.25">
      <c r="B2034" s="176" t="s">
        <v>7459</v>
      </c>
      <c r="C2034" s="176" t="s">
        <v>11302</v>
      </c>
      <c r="D2034" s="176">
        <v>30.724199299999999</v>
      </c>
      <c r="E2034" s="176">
        <v>-87.02189636</v>
      </c>
    </row>
    <row r="2035" spans="2:5" x14ac:dyDescent="0.25">
      <c r="B2035" s="176" t="s">
        <v>7460</v>
      </c>
      <c r="C2035" s="176" t="s">
        <v>11303</v>
      </c>
      <c r="D2035" s="176">
        <v>34.120300293</v>
      </c>
      <c r="E2035" s="176">
        <v>-119.121002197</v>
      </c>
    </row>
    <row r="2036" spans="2:5" x14ac:dyDescent="0.25">
      <c r="B2036" s="176" t="s">
        <v>7461</v>
      </c>
      <c r="C2036" s="176" t="s">
        <v>11304</v>
      </c>
      <c r="D2036" s="176">
        <v>36.820701999999997</v>
      </c>
      <c r="E2036" s="176">
        <v>-76.033501000000001</v>
      </c>
    </row>
    <row r="2037" spans="2:5" x14ac:dyDescent="0.25">
      <c r="B2037" s="176" t="s">
        <v>7462</v>
      </c>
      <c r="C2037" s="176" t="s">
        <v>13273</v>
      </c>
      <c r="D2037" s="176">
        <v>37.4161</v>
      </c>
      <c r="E2037" s="176">
        <v>-122.049004</v>
      </c>
    </row>
    <row r="2038" spans="2:5" x14ac:dyDescent="0.25">
      <c r="B2038" s="176" t="s">
        <v>7463</v>
      </c>
      <c r="C2038" s="176" t="s">
        <v>11305</v>
      </c>
      <c r="D2038" s="176">
        <v>48.351799</v>
      </c>
      <c r="E2038" s="176">
        <v>-122.655998</v>
      </c>
    </row>
    <row r="2039" spans="2:5" x14ac:dyDescent="0.25">
      <c r="B2039" s="176" t="s">
        <v>7464</v>
      </c>
      <c r="C2039" s="176" t="s">
        <v>11306</v>
      </c>
      <c r="D2039" s="176">
        <v>34.296199999999999</v>
      </c>
      <c r="E2039" s="176">
        <v>-116.162003</v>
      </c>
    </row>
    <row r="2040" spans="2:5" x14ac:dyDescent="0.25">
      <c r="B2040" s="176" t="s">
        <v>7465</v>
      </c>
      <c r="C2040" s="176" t="s">
        <v>11307</v>
      </c>
      <c r="D2040" s="176">
        <v>38.501700999999997</v>
      </c>
      <c r="E2040" s="176">
        <v>-77.305297999999993</v>
      </c>
    </row>
    <row r="2041" spans="2:5" x14ac:dyDescent="0.25">
      <c r="B2041" s="176" t="s">
        <v>7466</v>
      </c>
      <c r="C2041" s="176" t="s">
        <v>11308</v>
      </c>
      <c r="D2041" s="176">
        <v>32.650937999999996</v>
      </c>
      <c r="E2041" s="176">
        <v>-114.609375</v>
      </c>
    </row>
    <row r="2042" spans="2:5" x14ac:dyDescent="0.25">
      <c r="B2042" s="176" t="s">
        <v>7467</v>
      </c>
      <c r="C2042" s="176" t="s">
        <v>11309</v>
      </c>
      <c r="D2042" s="176">
        <v>32.69919968</v>
      </c>
      <c r="E2042" s="176">
        <v>-117.2149963</v>
      </c>
    </row>
    <row r="2043" spans="2:5" x14ac:dyDescent="0.25">
      <c r="B2043" s="176" t="s">
        <v>7468</v>
      </c>
      <c r="C2043" s="176" t="s">
        <v>13274</v>
      </c>
      <c r="D2043" s="176">
        <v>34.829200999999998</v>
      </c>
      <c r="E2043" s="176">
        <v>-77.612099000000001</v>
      </c>
    </row>
    <row r="2044" spans="2:5" x14ac:dyDescent="0.25">
      <c r="B2044" s="176" t="s">
        <v>7469</v>
      </c>
      <c r="C2044" s="176" t="s">
        <v>13275</v>
      </c>
      <c r="D2044" s="176">
        <v>37.720084999999997</v>
      </c>
      <c r="E2044" s="176">
        <v>-122.22118399999999</v>
      </c>
    </row>
    <row r="2045" spans="2:5" x14ac:dyDescent="0.25">
      <c r="B2045" s="176" t="s">
        <v>7470</v>
      </c>
      <c r="C2045" s="176" t="s">
        <v>11310</v>
      </c>
      <c r="D2045" s="176">
        <v>41.119306999999999</v>
      </c>
      <c r="E2045" s="176">
        <v>-95.908510000000007</v>
      </c>
    </row>
    <row r="2046" spans="2:5" x14ac:dyDescent="0.25">
      <c r="B2046" s="176" t="s">
        <v>7471</v>
      </c>
      <c r="C2046" s="176" t="s">
        <v>13276</v>
      </c>
      <c r="D2046" s="176">
        <v>41.985500335692997</v>
      </c>
      <c r="E2046" s="176">
        <v>-97.435096740722997</v>
      </c>
    </row>
    <row r="2047" spans="2:5" x14ac:dyDescent="0.25">
      <c r="B2047" s="176" t="s">
        <v>7472</v>
      </c>
      <c r="C2047" s="176" t="s">
        <v>13277</v>
      </c>
      <c r="D2047" s="176">
        <v>33.456798553467003</v>
      </c>
      <c r="E2047" s="176">
        <v>-80.859497070312003</v>
      </c>
    </row>
    <row r="2048" spans="2:5" x14ac:dyDescent="0.25">
      <c r="B2048" s="176" t="s">
        <v>7473</v>
      </c>
      <c r="C2048" s="176" t="s">
        <v>13278</v>
      </c>
      <c r="D2048" s="176">
        <v>41.195899963378999</v>
      </c>
      <c r="E2048" s="176">
        <v>-112.0120010376</v>
      </c>
    </row>
    <row r="2049" spans="2:5" x14ac:dyDescent="0.25">
      <c r="B2049" s="176" t="s">
        <v>7474</v>
      </c>
      <c r="C2049" s="176" t="s">
        <v>13279</v>
      </c>
      <c r="D2049" s="176">
        <v>44.681899999999999</v>
      </c>
      <c r="E2049" s="176">
        <v>-75.465500000000006</v>
      </c>
    </row>
    <row r="2050" spans="2:5" x14ac:dyDescent="0.25">
      <c r="B2050" s="176" t="s">
        <v>7475</v>
      </c>
      <c r="C2050" s="176" t="s">
        <v>13280</v>
      </c>
      <c r="D2050" s="176">
        <v>33.217947000000002</v>
      </c>
      <c r="E2050" s="176">
        <v>-117.35168299999999</v>
      </c>
    </row>
    <row r="2051" spans="2:5" x14ac:dyDescent="0.25">
      <c r="B2051" s="176" t="s">
        <v>7476</v>
      </c>
      <c r="C2051" s="176" t="s">
        <v>13281</v>
      </c>
      <c r="D2051" s="176">
        <v>35.393388000000002</v>
      </c>
      <c r="E2051" s="176">
        <v>-97.598247999999998</v>
      </c>
    </row>
    <row r="2052" spans="2:5" x14ac:dyDescent="0.25">
      <c r="B2052" s="176" t="s">
        <v>7477</v>
      </c>
      <c r="C2052" s="176" t="s">
        <v>13282</v>
      </c>
      <c r="D2052" s="176">
        <v>48.094501000000001</v>
      </c>
      <c r="E2052" s="176">
        <v>-105.574997</v>
      </c>
    </row>
    <row r="2053" spans="2:5" x14ac:dyDescent="0.25">
      <c r="B2053" s="176" t="s">
        <v>7478</v>
      </c>
      <c r="C2053" s="176" t="s">
        <v>13283</v>
      </c>
      <c r="D2053" s="176">
        <v>46.969399000000003</v>
      </c>
      <c r="E2053" s="176">
        <v>-122.90300000000001</v>
      </c>
    </row>
    <row r="2054" spans="2:5" x14ac:dyDescent="0.25">
      <c r="B2054" s="176" t="s">
        <v>7479</v>
      </c>
      <c r="C2054" s="176" t="s">
        <v>13284</v>
      </c>
      <c r="D2054" s="176">
        <v>31.4177</v>
      </c>
      <c r="E2054" s="176">
        <v>-110.848</v>
      </c>
    </row>
    <row r="2055" spans="2:5" x14ac:dyDescent="0.25">
      <c r="B2055" s="176" t="s">
        <v>7480</v>
      </c>
      <c r="C2055" s="176" t="s">
        <v>12889</v>
      </c>
      <c r="D2055" s="176">
        <v>41.448144999999997</v>
      </c>
      <c r="E2055" s="176">
        <v>-97.340174000000005</v>
      </c>
    </row>
    <row r="2056" spans="2:5" x14ac:dyDescent="0.25">
      <c r="B2056" s="176" t="s">
        <v>7481</v>
      </c>
      <c r="C2056" s="176" t="s">
        <v>13285</v>
      </c>
      <c r="D2056" s="176">
        <v>41.303199999999997</v>
      </c>
      <c r="E2056" s="176">
        <v>-95.894096000000005</v>
      </c>
    </row>
    <row r="2057" spans="2:5" x14ac:dyDescent="0.25">
      <c r="B2057" s="176" t="s">
        <v>7482</v>
      </c>
      <c r="C2057" s="176" t="s">
        <v>13286</v>
      </c>
      <c r="D2057" s="176">
        <v>44.019799999999996</v>
      </c>
      <c r="E2057" s="176">
        <v>-117.013289</v>
      </c>
    </row>
    <row r="2058" spans="2:5" x14ac:dyDescent="0.25">
      <c r="B2058" s="176" t="s">
        <v>7483</v>
      </c>
      <c r="C2058" s="176" t="s">
        <v>13287</v>
      </c>
      <c r="D2058" s="176">
        <v>44.580399</v>
      </c>
      <c r="E2058" s="176">
        <v>-124.057999</v>
      </c>
    </row>
    <row r="2059" spans="2:5" x14ac:dyDescent="0.25">
      <c r="B2059" s="176" t="s">
        <v>7484</v>
      </c>
      <c r="C2059" s="176" t="s">
        <v>13288</v>
      </c>
      <c r="D2059" s="176">
        <v>34.055999999999997</v>
      </c>
      <c r="E2059" s="176">
        <v>-117.600998</v>
      </c>
    </row>
    <row r="2060" spans="2:5" x14ac:dyDescent="0.25">
      <c r="B2060" s="176" t="s">
        <v>7485</v>
      </c>
      <c r="C2060" s="176" t="s">
        <v>13289</v>
      </c>
      <c r="D2060" s="176">
        <v>25.907</v>
      </c>
      <c r="E2060" s="176">
        <v>-80.278396999999998</v>
      </c>
    </row>
    <row r="2061" spans="2:5" x14ac:dyDescent="0.25">
      <c r="B2061" s="176" t="s">
        <v>7486</v>
      </c>
      <c r="C2061" s="176" t="s">
        <v>13290</v>
      </c>
      <c r="D2061" s="176">
        <v>41.597099304198998</v>
      </c>
      <c r="E2061" s="176">
        <v>-71.412101745605</v>
      </c>
    </row>
    <row r="2062" spans="2:5" x14ac:dyDescent="0.25">
      <c r="B2062" s="176" t="s">
        <v>7487</v>
      </c>
      <c r="C2062" s="176" t="s">
        <v>13291</v>
      </c>
      <c r="D2062" s="176">
        <v>41.9786</v>
      </c>
      <c r="E2062" s="176">
        <v>-87.904799999999994</v>
      </c>
    </row>
    <row r="2063" spans="2:5" x14ac:dyDescent="0.25">
      <c r="B2063" s="176" t="s">
        <v>7488</v>
      </c>
      <c r="C2063" s="176" t="s">
        <v>3139</v>
      </c>
      <c r="D2063" s="176">
        <v>36.895341000000002</v>
      </c>
      <c r="E2063" s="176">
        <v>-76.200999999999993</v>
      </c>
    </row>
    <row r="2064" spans="2:5" x14ac:dyDescent="0.25">
      <c r="B2064" s="176" t="s">
        <v>7489</v>
      </c>
      <c r="C2064" s="176" t="s">
        <v>13292</v>
      </c>
      <c r="D2064" s="176">
        <v>42.267299999999999</v>
      </c>
      <c r="E2064" s="176">
        <v>-71.875702000000004</v>
      </c>
    </row>
    <row r="2065" spans="2:5" x14ac:dyDescent="0.25">
      <c r="B2065" s="176" t="s">
        <v>7490</v>
      </c>
      <c r="C2065" s="176" t="s">
        <v>13293</v>
      </c>
      <c r="D2065" s="176">
        <v>28.545500000000001</v>
      </c>
      <c r="E2065" s="176">
        <v>-81.332901000000007</v>
      </c>
    </row>
    <row r="2066" spans="2:5" x14ac:dyDescent="0.25">
      <c r="B2066" s="176" t="s">
        <v>7491</v>
      </c>
      <c r="C2066" s="176" t="s">
        <v>13294</v>
      </c>
      <c r="D2066" s="176">
        <v>48.708199</v>
      </c>
      <c r="E2066" s="176">
        <v>-122.910004</v>
      </c>
    </row>
    <row r="2067" spans="2:5" x14ac:dyDescent="0.25">
      <c r="B2067" s="176" t="s">
        <v>7492</v>
      </c>
      <c r="C2067" s="176" t="s">
        <v>13295</v>
      </c>
      <c r="D2067" s="176">
        <v>43.984401702880859</v>
      </c>
      <c r="E2067" s="176">
        <v>-88.556999206542969</v>
      </c>
    </row>
    <row r="2068" spans="2:5" x14ac:dyDescent="0.25">
      <c r="B2068" s="176" t="s">
        <v>7493</v>
      </c>
      <c r="C2068" s="176" t="s">
        <v>11311</v>
      </c>
      <c r="D2068" s="176">
        <v>40.079799999999999</v>
      </c>
      <c r="E2068" s="176">
        <v>-83.072997999999998</v>
      </c>
    </row>
    <row r="2069" spans="2:5" x14ac:dyDescent="0.25">
      <c r="B2069" s="176" t="s">
        <v>7494</v>
      </c>
      <c r="C2069" s="176" t="s">
        <v>13296</v>
      </c>
      <c r="D2069" s="176">
        <v>43.417098999023438</v>
      </c>
      <c r="E2069" s="176">
        <v>-124.24600219726563</v>
      </c>
    </row>
    <row r="2070" spans="2:5" x14ac:dyDescent="0.25">
      <c r="B2070" s="176" t="s">
        <v>7495</v>
      </c>
      <c r="C2070" s="176" t="s">
        <v>13297</v>
      </c>
      <c r="D2070" s="176">
        <v>41.106368000000003</v>
      </c>
      <c r="E2070" s="176">
        <v>-92.449837000000002</v>
      </c>
    </row>
    <row r="2071" spans="2:5" x14ac:dyDescent="0.25">
      <c r="B2071" s="176" t="s">
        <v>7496</v>
      </c>
      <c r="C2071" s="176" t="s">
        <v>13298</v>
      </c>
      <c r="D2071" s="176">
        <v>37.740100859999998</v>
      </c>
      <c r="E2071" s="176">
        <v>-87.166801449999994</v>
      </c>
    </row>
    <row r="2072" spans="2:5" x14ac:dyDescent="0.25">
      <c r="B2072" s="176" t="s">
        <v>7497</v>
      </c>
      <c r="C2072" s="176" t="s">
        <v>13299</v>
      </c>
      <c r="D2072" s="176">
        <v>42.190498352100001</v>
      </c>
      <c r="E2072" s="176">
        <v>-71.1728973389</v>
      </c>
    </row>
    <row r="2073" spans="2:5" x14ac:dyDescent="0.25">
      <c r="B2073" s="176" t="s">
        <v>7498</v>
      </c>
      <c r="C2073" s="176" t="s">
        <v>13300</v>
      </c>
      <c r="D2073" s="176">
        <v>38.310397999999999</v>
      </c>
      <c r="E2073" s="176">
        <v>-75.124001000000007</v>
      </c>
    </row>
    <row r="2074" spans="2:5" x14ac:dyDescent="0.25">
      <c r="B2074" s="176" t="s">
        <v>7499</v>
      </c>
      <c r="C2074" s="176" t="s">
        <v>13301</v>
      </c>
      <c r="D2074" s="176">
        <v>34.200801849365</v>
      </c>
      <c r="E2074" s="176">
        <v>-119.20700073242</v>
      </c>
    </row>
    <row r="2075" spans="2:5" x14ac:dyDescent="0.25">
      <c r="B2075" s="176" t="s">
        <v>7500</v>
      </c>
      <c r="C2075" s="176" t="s">
        <v>13302</v>
      </c>
      <c r="D2075" s="176">
        <v>31.275699620000001</v>
      </c>
      <c r="E2075" s="176">
        <v>-85.713401790000006</v>
      </c>
    </row>
    <row r="2076" spans="2:5" x14ac:dyDescent="0.25">
      <c r="B2076" s="176" t="s">
        <v>7501</v>
      </c>
      <c r="C2076" s="176" t="s">
        <v>13303</v>
      </c>
      <c r="D2076" s="176">
        <v>47.906300000000002</v>
      </c>
      <c r="E2076" s="176">
        <v>-122.281998</v>
      </c>
    </row>
    <row r="2077" spans="2:5" x14ac:dyDescent="0.25">
      <c r="B2077" s="176" t="s">
        <v>7502</v>
      </c>
      <c r="C2077" s="176" t="s">
        <v>13304</v>
      </c>
      <c r="D2077" s="176">
        <v>37.060798645019531</v>
      </c>
      <c r="E2077" s="176">
        <v>-88.7738037109375</v>
      </c>
    </row>
    <row r="2078" spans="2:5" x14ac:dyDescent="0.25">
      <c r="B2078" s="176" t="s">
        <v>7503</v>
      </c>
      <c r="C2078" s="176" t="s">
        <v>11312</v>
      </c>
      <c r="D2078" s="176">
        <v>30.069599</v>
      </c>
      <c r="E2078" s="176">
        <v>-85.575400999999999</v>
      </c>
    </row>
    <row r="2079" spans="2:5" x14ac:dyDescent="0.25">
      <c r="B2079" s="176" t="s">
        <v>7504</v>
      </c>
      <c r="C2079" s="176" t="s">
        <v>13305</v>
      </c>
      <c r="D2079" s="176">
        <v>37.461101999999997</v>
      </c>
      <c r="E2079" s="176">
        <v>-122.114998</v>
      </c>
    </row>
    <row r="2080" spans="2:5" x14ac:dyDescent="0.25">
      <c r="B2080" s="176" t="s">
        <v>7505</v>
      </c>
      <c r="C2080" s="176" t="s">
        <v>11313</v>
      </c>
      <c r="D2080" s="176">
        <v>34.174121</v>
      </c>
      <c r="E2080" s="176">
        <v>-91.935642999999999</v>
      </c>
    </row>
    <row r="2081" spans="2:5" x14ac:dyDescent="0.25">
      <c r="B2081" s="176" t="s">
        <v>7506</v>
      </c>
      <c r="C2081" s="176" t="s">
        <v>13306</v>
      </c>
      <c r="D2081" s="176">
        <v>44.650902000000002</v>
      </c>
      <c r="E2081" s="176">
        <v>-73.468102000000002</v>
      </c>
    </row>
    <row r="2082" spans="2:5" x14ac:dyDescent="0.25">
      <c r="B2082" s="176" t="s">
        <v>7507</v>
      </c>
      <c r="C2082" s="176" t="s">
        <v>16745</v>
      </c>
      <c r="D2082" s="176">
        <v>26.683201</v>
      </c>
      <c r="E2082" s="176">
        <v>-80.095596</v>
      </c>
    </row>
    <row r="2083" spans="2:5" x14ac:dyDescent="0.25">
      <c r="B2083" s="176" t="s">
        <v>7508</v>
      </c>
      <c r="C2083" s="176" t="s">
        <v>13307</v>
      </c>
      <c r="D2083" s="176">
        <v>41.515647000000001</v>
      </c>
      <c r="E2083" s="176">
        <v>-82.868328000000005</v>
      </c>
    </row>
    <row r="2084" spans="2:5" x14ac:dyDescent="0.25">
      <c r="B2084" s="176" t="s">
        <v>7509</v>
      </c>
      <c r="C2084" s="176" t="s">
        <v>13308</v>
      </c>
      <c r="D2084" s="176">
        <v>33.876330000000003</v>
      </c>
      <c r="E2084" s="176">
        <v>-84.302130000000005</v>
      </c>
    </row>
    <row r="2085" spans="2:5" x14ac:dyDescent="0.25">
      <c r="B2085" s="176" t="s">
        <v>7510</v>
      </c>
      <c r="C2085" s="176" t="s">
        <v>11314</v>
      </c>
      <c r="D2085" s="176">
        <v>45.695098999999999</v>
      </c>
      <c r="E2085" s="176">
        <v>-118.841003</v>
      </c>
    </row>
    <row r="2086" spans="2:5" x14ac:dyDescent="0.25">
      <c r="B2086" s="176" t="s">
        <v>7511</v>
      </c>
      <c r="C2086" s="176" t="s">
        <v>3496</v>
      </c>
      <c r="D2086" s="176">
        <v>45.588698999999998</v>
      </c>
      <c r="E2086" s="176">
        <v>-122.598</v>
      </c>
    </row>
    <row r="2087" spans="2:5" x14ac:dyDescent="0.25">
      <c r="B2087" s="176" t="s">
        <v>7512</v>
      </c>
      <c r="C2087" s="176" t="s">
        <v>13309</v>
      </c>
      <c r="D2087" s="176">
        <v>36.924233999999998</v>
      </c>
      <c r="E2087" s="176">
        <v>-111.447716</v>
      </c>
    </row>
    <row r="2088" spans="2:5" x14ac:dyDescent="0.25">
      <c r="B2088" s="176" t="s">
        <v>7513</v>
      </c>
      <c r="C2088" s="176" t="s">
        <v>13310</v>
      </c>
      <c r="D2088" s="176">
        <v>26.920200000000001</v>
      </c>
      <c r="E2088" s="176">
        <v>-81.990500999999995</v>
      </c>
    </row>
    <row r="2089" spans="2:5" x14ac:dyDescent="0.25">
      <c r="B2089" s="176" t="s">
        <v>7514</v>
      </c>
      <c r="C2089" s="176" t="s">
        <v>13311</v>
      </c>
      <c r="D2089" s="176">
        <v>35.635534999999997</v>
      </c>
      <c r="E2089" s="176">
        <v>-77.384262000000007</v>
      </c>
    </row>
    <row r="2090" spans="2:5" x14ac:dyDescent="0.25">
      <c r="B2090" s="176" t="s">
        <v>7515</v>
      </c>
      <c r="C2090" s="176" t="s">
        <v>13312</v>
      </c>
      <c r="D2090" s="176">
        <v>37.131900999999999</v>
      </c>
      <c r="E2090" s="176">
        <v>-76.492996000000005</v>
      </c>
    </row>
    <row r="2091" spans="2:5" x14ac:dyDescent="0.25">
      <c r="B2091" s="176" t="s">
        <v>7516</v>
      </c>
      <c r="C2091" s="176" t="s">
        <v>13313</v>
      </c>
      <c r="D2091" s="176">
        <v>39.871898999999999</v>
      </c>
      <c r="E2091" s="176">
        <v>-75.241095999999999</v>
      </c>
    </row>
    <row r="2092" spans="2:5" x14ac:dyDescent="0.25">
      <c r="B2092" s="176" t="s">
        <v>7517</v>
      </c>
      <c r="C2092" s="176" t="s">
        <v>13314</v>
      </c>
      <c r="D2092" s="176">
        <v>33.435302</v>
      </c>
      <c r="E2092" s="176">
        <v>-112.005905</v>
      </c>
    </row>
    <row r="2093" spans="2:5" x14ac:dyDescent="0.25">
      <c r="B2093" s="176" t="s">
        <v>7518</v>
      </c>
      <c r="C2093" s="176" t="s">
        <v>13315</v>
      </c>
      <c r="D2093" s="176">
        <v>40.663840999999998</v>
      </c>
      <c r="E2093" s="176">
        <v>-89.692631000000006</v>
      </c>
    </row>
    <row r="2094" spans="2:5" x14ac:dyDescent="0.25">
      <c r="B2094" s="176" t="s">
        <v>7519</v>
      </c>
      <c r="C2094" s="176" t="s">
        <v>13316</v>
      </c>
      <c r="D2094" s="176">
        <v>31.467099999999999</v>
      </c>
      <c r="E2094" s="176">
        <v>-89.337097</v>
      </c>
    </row>
    <row r="2095" spans="2:5" x14ac:dyDescent="0.25">
      <c r="B2095" s="176" t="s">
        <v>7520</v>
      </c>
      <c r="C2095" s="176" t="s">
        <v>13317</v>
      </c>
      <c r="D2095" s="176">
        <v>27.9102</v>
      </c>
      <c r="E2095" s="176">
        <v>-82.687400999999994</v>
      </c>
    </row>
    <row r="2096" spans="2:5" x14ac:dyDescent="0.25">
      <c r="B2096" s="176" t="s">
        <v>7521</v>
      </c>
      <c r="C2096" s="176" t="s">
        <v>13318</v>
      </c>
      <c r="D2096" s="176">
        <v>42.909801483154297</v>
      </c>
      <c r="E2096" s="176">
        <v>-112.59600067138672</v>
      </c>
    </row>
    <row r="2097" spans="2:5" x14ac:dyDescent="0.25">
      <c r="B2097" s="176" t="s">
        <v>7522</v>
      </c>
      <c r="C2097" s="176" t="s">
        <v>13319</v>
      </c>
      <c r="D2097" s="176">
        <v>44.382701869999998</v>
      </c>
      <c r="E2097" s="176">
        <v>-100.2860031</v>
      </c>
    </row>
    <row r="2098" spans="2:5" x14ac:dyDescent="0.25">
      <c r="B2098" s="176" t="s">
        <v>7523</v>
      </c>
      <c r="C2098" s="176" t="s">
        <v>13320</v>
      </c>
      <c r="D2098" s="176">
        <v>40.491501</v>
      </c>
      <c r="E2098" s="176">
        <v>-80.232902999999993</v>
      </c>
    </row>
    <row r="2099" spans="2:5" x14ac:dyDescent="0.25">
      <c r="B2099" s="176" t="s">
        <v>7524</v>
      </c>
      <c r="C2099" s="176" t="s">
        <v>13321</v>
      </c>
      <c r="D2099" s="176">
        <v>39.345100000000002</v>
      </c>
      <c r="E2099" s="176">
        <v>-81.439200999999997</v>
      </c>
    </row>
    <row r="2100" spans="2:5" x14ac:dyDescent="0.25">
      <c r="B2100" s="176" t="s">
        <v>7525</v>
      </c>
      <c r="C2100" s="176" t="s">
        <v>13322</v>
      </c>
      <c r="D2100" s="176">
        <v>45.570899959999998</v>
      </c>
      <c r="E2100" s="176">
        <v>-84.796699520000004</v>
      </c>
    </row>
    <row r="2101" spans="2:5" x14ac:dyDescent="0.25">
      <c r="B2101" s="176" t="s">
        <v>7526</v>
      </c>
      <c r="C2101" s="176" t="s">
        <v>13323</v>
      </c>
      <c r="D2101" s="176">
        <v>34.629398000000002</v>
      </c>
      <c r="E2101" s="176">
        <v>-118.084999</v>
      </c>
    </row>
    <row r="2102" spans="2:5" x14ac:dyDescent="0.25">
      <c r="B2102" s="176" t="s">
        <v>7527</v>
      </c>
      <c r="C2102" s="176" t="s">
        <v>11315</v>
      </c>
      <c r="D2102" s="176">
        <v>42.795501710000003</v>
      </c>
      <c r="E2102" s="176">
        <v>-109.80699920000001</v>
      </c>
    </row>
    <row r="2103" spans="2:5" x14ac:dyDescent="0.25">
      <c r="B2103" s="176" t="s">
        <v>7528</v>
      </c>
      <c r="C2103" s="176" t="s">
        <v>13324</v>
      </c>
      <c r="D2103" s="176">
        <v>36.731998439999998</v>
      </c>
      <c r="E2103" s="176">
        <v>-97.099800110000004</v>
      </c>
    </row>
    <row r="2104" spans="2:5" x14ac:dyDescent="0.25">
      <c r="B2104" s="176" t="s">
        <v>7529</v>
      </c>
      <c r="C2104" s="176" t="s">
        <v>13325</v>
      </c>
      <c r="D2104" s="176">
        <v>40.082405999999999</v>
      </c>
      <c r="E2104" s="176">
        <v>-75.010614000000004</v>
      </c>
    </row>
    <row r="2105" spans="2:5" x14ac:dyDescent="0.25">
      <c r="B2105" s="176" t="s">
        <v>7530</v>
      </c>
      <c r="C2105" s="176" t="s">
        <v>13326</v>
      </c>
      <c r="D2105" s="176">
        <v>30.472718</v>
      </c>
      <c r="E2105" s="176">
        <v>-87.186639</v>
      </c>
    </row>
    <row r="2106" spans="2:5" x14ac:dyDescent="0.25">
      <c r="B2106" s="176" t="s">
        <v>7531</v>
      </c>
      <c r="C2106" s="176" t="s">
        <v>11316</v>
      </c>
      <c r="D2106" s="176">
        <v>35.170898000000001</v>
      </c>
      <c r="E2106" s="176">
        <v>-79.014503000000005</v>
      </c>
    </row>
    <row r="2107" spans="2:5" x14ac:dyDescent="0.25">
      <c r="B2107" s="176" t="s">
        <v>7532</v>
      </c>
      <c r="C2107" s="176" t="s">
        <v>13327</v>
      </c>
      <c r="D2107" s="176">
        <v>31.0447998</v>
      </c>
      <c r="E2107" s="176">
        <v>-93.191703799999999</v>
      </c>
    </row>
    <row r="2108" spans="2:5" x14ac:dyDescent="0.25">
      <c r="B2108" s="176" t="s">
        <v>7533</v>
      </c>
      <c r="C2108" s="176" t="s">
        <v>13328</v>
      </c>
      <c r="D2108" s="176">
        <v>41.626598358154297</v>
      </c>
      <c r="E2108" s="176">
        <v>-73.884201049804688</v>
      </c>
    </row>
    <row r="2109" spans="2:5" x14ac:dyDescent="0.25">
      <c r="B2109" s="176" t="s">
        <v>7534</v>
      </c>
      <c r="C2109" s="176" t="s">
        <v>13329</v>
      </c>
      <c r="D2109" s="176">
        <v>46.688999000000003</v>
      </c>
      <c r="E2109" s="176">
        <v>-68.044799999999995</v>
      </c>
    </row>
    <row r="2110" spans="2:5" x14ac:dyDescent="0.25">
      <c r="B2110" s="176" t="s">
        <v>7535</v>
      </c>
      <c r="C2110" s="176" t="s">
        <v>13330</v>
      </c>
      <c r="D2110" s="176">
        <v>35.672901150000001</v>
      </c>
      <c r="E2110" s="176">
        <v>-120.6269989</v>
      </c>
    </row>
    <row r="2111" spans="2:5" x14ac:dyDescent="0.25">
      <c r="B2111" s="176" t="s">
        <v>7536</v>
      </c>
      <c r="C2111" s="176" t="s">
        <v>11317</v>
      </c>
      <c r="D2111" s="176">
        <v>34.653502000000003</v>
      </c>
      <c r="E2111" s="176">
        <v>-112.419883</v>
      </c>
    </row>
    <row r="2112" spans="2:5" x14ac:dyDescent="0.25">
      <c r="B2112" s="176" t="s">
        <v>7537</v>
      </c>
      <c r="C2112" s="176" t="s">
        <v>11318</v>
      </c>
      <c r="D2112" s="176">
        <v>33.636600494385</v>
      </c>
      <c r="E2112" s="176">
        <v>-95.450798034667997</v>
      </c>
    </row>
    <row r="2113" spans="2:5" x14ac:dyDescent="0.25">
      <c r="B2113" s="176" t="s">
        <v>7538</v>
      </c>
      <c r="C2113" s="176" t="s">
        <v>13331</v>
      </c>
      <c r="D2113" s="176">
        <v>46.264702</v>
      </c>
      <c r="E2113" s="176">
        <v>-119.11900300000001</v>
      </c>
    </row>
    <row r="2114" spans="2:5" x14ac:dyDescent="0.25">
      <c r="B2114" s="176" t="s">
        <v>7539</v>
      </c>
      <c r="C2114" s="176" t="s">
        <v>11319</v>
      </c>
      <c r="D2114" s="176">
        <v>43.0779</v>
      </c>
      <c r="E2114" s="176">
        <v>-70.823302999999996</v>
      </c>
    </row>
    <row r="2115" spans="2:5" x14ac:dyDescent="0.25">
      <c r="B2115" s="176" t="s">
        <v>7540</v>
      </c>
      <c r="C2115" s="176" t="s">
        <v>13332</v>
      </c>
      <c r="D2115" s="176">
        <v>33.829700000000003</v>
      </c>
      <c r="E2115" s="176">
        <v>-116.50700399999999</v>
      </c>
    </row>
    <row r="2116" spans="2:5" x14ac:dyDescent="0.25">
      <c r="B2116" s="176" t="s">
        <v>7541</v>
      </c>
      <c r="C2116" s="176" t="s">
        <v>13333</v>
      </c>
      <c r="D2116" s="176">
        <v>42.665500640868999</v>
      </c>
      <c r="E2116" s="176">
        <v>-83.420097351074006</v>
      </c>
    </row>
    <row r="2117" spans="2:5" x14ac:dyDescent="0.25">
      <c r="B2117" s="176" t="s">
        <v>7542</v>
      </c>
      <c r="C2117" s="176" t="s">
        <v>13334</v>
      </c>
      <c r="D2117" s="176">
        <v>38.289101000000002</v>
      </c>
      <c r="E2117" s="176">
        <v>-104.49700199999999</v>
      </c>
    </row>
    <row r="2118" spans="2:5" x14ac:dyDescent="0.25">
      <c r="B2118" s="176" t="s">
        <v>7543</v>
      </c>
      <c r="C2118" s="176" t="s">
        <v>13335</v>
      </c>
      <c r="D2118" s="176">
        <v>46.741601000000003</v>
      </c>
      <c r="E2118" s="176">
        <v>-117.11163000000001</v>
      </c>
    </row>
    <row r="2119" spans="2:5" x14ac:dyDescent="0.25">
      <c r="B2119" s="176" t="s">
        <v>7544</v>
      </c>
      <c r="C2119" s="176" t="s">
        <v>13336</v>
      </c>
      <c r="D2119" s="176">
        <v>41.725037999999998</v>
      </c>
      <c r="E2119" s="176">
        <v>-71.425668000000002</v>
      </c>
    </row>
    <row r="2120" spans="2:5" x14ac:dyDescent="0.25">
      <c r="B2120" s="176" t="s">
        <v>7545</v>
      </c>
      <c r="C2120" s="176" t="s">
        <v>13337</v>
      </c>
      <c r="D2120" s="176">
        <v>40.218893999999999</v>
      </c>
      <c r="E2120" s="176">
        <v>-111.72244499999999</v>
      </c>
    </row>
    <row r="2121" spans="2:5" x14ac:dyDescent="0.25">
      <c r="B2121" s="176" t="s">
        <v>7546</v>
      </c>
      <c r="C2121" s="176" t="s">
        <v>13338</v>
      </c>
      <c r="D2121" s="176">
        <v>42.114221999999998</v>
      </c>
      <c r="E2121" s="176">
        <v>-87.901494</v>
      </c>
    </row>
    <row r="2122" spans="2:5" x14ac:dyDescent="0.25">
      <c r="B2122" s="176" t="s">
        <v>7547</v>
      </c>
      <c r="C2122" s="176" t="s">
        <v>11320</v>
      </c>
      <c r="D2122" s="176">
        <v>43.646197999999998</v>
      </c>
      <c r="E2122" s="176">
        <v>-70.309303</v>
      </c>
    </row>
    <row r="2123" spans="2:5" x14ac:dyDescent="0.25">
      <c r="B2123" s="176" t="s">
        <v>7548</v>
      </c>
      <c r="C2123" s="176" t="s">
        <v>13339</v>
      </c>
      <c r="D2123" s="176">
        <v>47.490200042725</v>
      </c>
      <c r="E2123" s="176">
        <v>-122.76499938965</v>
      </c>
    </row>
    <row r="2124" spans="2:5" x14ac:dyDescent="0.25">
      <c r="B2124" s="176" t="s">
        <v>7549</v>
      </c>
      <c r="C2124" s="176" t="s">
        <v>13340</v>
      </c>
      <c r="D2124" s="176">
        <v>33.951900000000002</v>
      </c>
      <c r="E2124" s="176">
        <v>-117.44499999999999</v>
      </c>
    </row>
    <row r="2125" spans="2:5" x14ac:dyDescent="0.25">
      <c r="B2125" s="176" t="s">
        <v>7550</v>
      </c>
      <c r="C2125" s="176" t="s">
        <v>13341</v>
      </c>
      <c r="D2125" s="176">
        <v>44.045299530029297</v>
      </c>
      <c r="E2125" s="176">
        <v>-103.05699920654297</v>
      </c>
    </row>
    <row r="2126" spans="2:5" x14ac:dyDescent="0.25">
      <c r="B2126" s="176" t="s">
        <v>7551</v>
      </c>
      <c r="C2126" s="176" t="s">
        <v>13342</v>
      </c>
      <c r="D2126" s="176">
        <v>40.150699615500002</v>
      </c>
      <c r="E2126" s="176">
        <v>-122.25199890099999</v>
      </c>
    </row>
    <row r="2127" spans="2:5" x14ac:dyDescent="0.25">
      <c r="B2127" s="176" t="s">
        <v>7552</v>
      </c>
      <c r="C2127" s="176" t="s">
        <v>11321</v>
      </c>
      <c r="D2127" s="176">
        <v>44.145000459999999</v>
      </c>
      <c r="E2127" s="176">
        <v>-103.10399630000001</v>
      </c>
    </row>
    <row r="2128" spans="2:5" x14ac:dyDescent="0.25">
      <c r="B2128" s="176" t="s">
        <v>7553</v>
      </c>
      <c r="C2128" s="176" t="s">
        <v>13343</v>
      </c>
      <c r="D2128" s="176">
        <v>40.508998869999999</v>
      </c>
      <c r="E2128" s="176">
        <v>-122.29299930000001</v>
      </c>
    </row>
    <row r="2129" spans="2:5" x14ac:dyDescent="0.25">
      <c r="B2129" s="176" t="s">
        <v>7554</v>
      </c>
      <c r="C2129" s="176" t="s">
        <v>11322</v>
      </c>
      <c r="D2129" s="176">
        <v>40.378501999999997</v>
      </c>
      <c r="E2129" s="176">
        <v>-75.965202000000005</v>
      </c>
    </row>
    <row r="2130" spans="2:5" x14ac:dyDescent="0.25">
      <c r="B2130" s="176" t="s">
        <v>7555</v>
      </c>
      <c r="C2130" s="176" t="s">
        <v>11323</v>
      </c>
      <c r="D2130" s="176">
        <v>44.254100999999999</v>
      </c>
      <c r="E2130" s="176">
        <v>-121.150002</v>
      </c>
    </row>
    <row r="2131" spans="2:5" x14ac:dyDescent="0.25">
      <c r="B2131" s="176" t="s">
        <v>7556</v>
      </c>
      <c r="C2131" s="176" t="s">
        <v>11324</v>
      </c>
      <c r="D2131" s="176">
        <v>47.961101532000001</v>
      </c>
      <c r="E2131" s="176">
        <v>-97.401199340800005</v>
      </c>
    </row>
    <row r="2132" spans="2:5" x14ac:dyDescent="0.25">
      <c r="B2132" s="176" t="s">
        <v>7557</v>
      </c>
      <c r="C2132" s="176" t="s">
        <v>13344</v>
      </c>
      <c r="D2132" s="176">
        <v>35.878658999999999</v>
      </c>
      <c r="E2132" s="176">
        <v>-78.787300000000002</v>
      </c>
    </row>
    <row r="2133" spans="2:5" x14ac:dyDescent="0.25">
      <c r="B2133" s="176" t="s">
        <v>7558</v>
      </c>
      <c r="C2133" s="176" t="s">
        <v>13345</v>
      </c>
      <c r="D2133" s="176">
        <v>42.195399999999999</v>
      </c>
      <c r="E2133" s="176">
        <v>-89.097198000000006</v>
      </c>
    </row>
    <row r="2134" spans="2:5" x14ac:dyDescent="0.25">
      <c r="B2134" s="176" t="s">
        <v>7559</v>
      </c>
      <c r="C2134" s="176" t="s">
        <v>13346</v>
      </c>
      <c r="D2134" s="176">
        <v>37.630797999999999</v>
      </c>
      <c r="E2134" s="176">
        <v>-84.332297999999994</v>
      </c>
    </row>
    <row r="2135" spans="2:5" x14ac:dyDescent="0.25">
      <c r="B2135" s="176" t="s">
        <v>7560</v>
      </c>
      <c r="C2135" s="176" t="s">
        <v>13347</v>
      </c>
      <c r="D2135" s="176">
        <v>45.631198883056641</v>
      </c>
      <c r="E2135" s="176">
        <v>-89.467498779296875</v>
      </c>
    </row>
    <row r="2136" spans="2:5" x14ac:dyDescent="0.25">
      <c r="B2136" s="176" t="s">
        <v>7561</v>
      </c>
      <c r="C2136" s="176" t="s">
        <v>13348</v>
      </c>
      <c r="D2136" s="176">
        <v>35.195202000000002</v>
      </c>
      <c r="E2136" s="176">
        <v>-83.862999000000002</v>
      </c>
    </row>
    <row r="2137" spans="2:5" x14ac:dyDescent="0.25">
      <c r="B2137" s="176" t="s">
        <v>7562</v>
      </c>
      <c r="C2137" s="176" t="s">
        <v>13349</v>
      </c>
      <c r="D2137" s="176">
        <v>37.505198999999998</v>
      </c>
      <c r="E2137" s="176">
        <v>-77.319702000000007</v>
      </c>
    </row>
    <row r="2138" spans="2:5" x14ac:dyDescent="0.25">
      <c r="B2138" s="176" t="s">
        <v>7563</v>
      </c>
      <c r="C2138" s="176" t="s">
        <v>13350</v>
      </c>
      <c r="D2138" s="176">
        <v>39.526299000000002</v>
      </c>
      <c r="E2138" s="176">
        <v>-107.726997</v>
      </c>
    </row>
    <row r="2139" spans="2:5" x14ac:dyDescent="0.25">
      <c r="B2139" s="176" t="s">
        <v>7564</v>
      </c>
      <c r="C2139" s="176" t="s">
        <v>11325</v>
      </c>
      <c r="D2139" s="176">
        <v>33.880699</v>
      </c>
      <c r="E2139" s="176">
        <v>-117.25900300000001</v>
      </c>
    </row>
    <row r="2140" spans="2:5" x14ac:dyDescent="0.25">
      <c r="B2140" s="176" t="s">
        <v>7565</v>
      </c>
      <c r="C2140" s="176" t="s">
        <v>13351</v>
      </c>
      <c r="D2140" s="176">
        <v>43.064200999999997</v>
      </c>
      <c r="E2140" s="176">
        <v>-108.459999</v>
      </c>
    </row>
    <row r="2141" spans="2:5" x14ac:dyDescent="0.25">
      <c r="B2141" s="176" t="s">
        <v>7566</v>
      </c>
      <c r="C2141" s="176" t="s">
        <v>13352</v>
      </c>
      <c r="D2141" s="176">
        <v>44.060101000000003</v>
      </c>
      <c r="E2141" s="176">
        <v>-69.099197000000004</v>
      </c>
    </row>
    <row r="2142" spans="2:5" x14ac:dyDescent="0.25">
      <c r="B2142" s="176" t="s">
        <v>7567</v>
      </c>
      <c r="C2142" s="176" t="s">
        <v>13353</v>
      </c>
      <c r="D2142" s="176">
        <v>41.594200000000001</v>
      </c>
      <c r="E2142" s="176">
        <v>-109.065001</v>
      </c>
    </row>
    <row r="2143" spans="2:5" x14ac:dyDescent="0.25">
      <c r="B2143" s="176" t="s">
        <v>7568</v>
      </c>
      <c r="C2143" s="176" t="s">
        <v>13354</v>
      </c>
      <c r="D2143" s="176">
        <v>43.233798980000003</v>
      </c>
      <c r="E2143" s="176">
        <v>-75.406997680000003</v>
      </c>
    </row>
    <row r="2144" spans="2:5" x14ac:dyDescent="0.25">
      <c r="B2144" s="176" t="s">
        <v>7569</v>
      </c>
      <c r="C2144" s="176" t="s">
        <v>13355</v>
      </c>
      <c r="D2144" s="176">
        <v>34.350601196299998</v>
      </c>
      <c r="E2144" s="176">
        <v>-85.157997131300007</v>
      </c>
    </row>
    <row r="2145" spans="2:5" x14ac:dyDescent="0.25">
      <c r="B2145" s="176" t="s">
        <v>7570</v>
      </c>
      <c r="C2145" s="176" t="s">
        <v>11326</v>
      </c>
      <c r="D2145" s="176">
        <v>29.529699000000001</v>
      </c>
      <c r="E2145" s="176">
        <v>-98.278899999999993</v>
      </c>
    </row>
    <row r="2146" spans="2:5" x14ac:dyDescent="0.25">
      <c r="B2146" s="176" t="s">
        <v>7571</v>
      </c>
      <c r="C2146" s="176" t="s">
        <v>13356</v>
      </c>
      <c r="D2146" s="176">
        <v>45.148299999999999</v>
      </c>
      <c r="E2146" s="176">
        <v>-92.538100999999997</v>
      </c>
    </row>
    <row r="2147" spans="2:5" x14ac:dyDescent="0.25">
      <c r="B2147" s="176" t="s">
        <v>7572</v>
      </c>
      <c r="C2147" s="176" t="s">
        <v>13357</v>
      </c>
      <c r="D2147" s="176">
        <v>39.499099999999999</v>
      </c>
      <c r="E2147" s="176">
        <v>-119.76799800000001</v>
      </c>
    </row>
    <row r="2148" spans="2:5" x14ac:dyDescent="0.25">
      <c r="B2148" s="176" t="s">
        <v>7573</v>
      </c>
      <c r="C2148" s="176" t="s">
        <v>13358</v>
      </c>
      <c r="D2148" s="176">
        <v>37.325499999999998</v>
      </c>
      <c r="E2148" s="176">
        <v>-79.975403</v>
      </c>
    </row>
    <row r="2149" spans="2:5" x14ac:dyDescent="0.25">
      <c r="B2149" s="176" t="s">
        <v>7574</v>
      </c>
      <c r="C2149" s="176" t="s">
        <v>13359</v>
      </c>
      <c r="D2149" s="176">
        <v>43.118899999999996</v>
      </c>
      <c r="E2149" s="176">
        <v>-77.672400999999994</v>
      </c>
    </row>
    <row r="2150" spans="2:5" x14ac:dyDescent="0.25">
      <c r="B2150" s="176" t="s">
        <v>7575</v>
      </c>
      <c r="C2150" s="176" t="s">
        <v>13360</v>
      </c>
      <c r="D2150" s="176">
        <v>33.301600999999998</v>
      </c>
      <c r="E2150" s="176">
        <v>-104.530998</v>
      </c>
    </row>
    <row r="2151" spans="2:5" x14ac:dyDescent="0.25">
      <c r="B2151" s="176" t="s">
        <v>7576</v>
      </c>
      <c r="C2151" s="176" t="s">
        <v>13361</v>
      </c>
      <c r="D2151" s="176">
        <v>38.872100830077997</v>
      </c>
      <c r="E2151" s="176">
        <v>-98.811798095702997</v>
      </c>
    </row>
    <row r="2152" spans="2:5" x14ac:dyDescent="0.25">
      <c r="B2152" s="176" t="s">
        <v>7577</v>
      </c>
      <c r="C2152" s="176" t="s">
        <v>13362</v>
      </c>
      <c r="D2152" s="176">
        <v>43.908298000000002</v>
      </c>
      <c r="E2152" s="176">
        <v>-92.5</v>
      </c>
    </row>
    <row r="2153" spans="2:5" x14ac:dyDescent="0.25">
      <c r="B2153" s="176" t="s">
        <v>7578</v>
      </c>
      <c r="C2153" s="176" t="s">
        <v>13363</v>
      </c>
      <c r="D2153" s="176">
        <v>26.534685</v>
      </c>
      <c r="E2153" s="176">
        <v>-81.752815999999996</v>
      </c>
    </row>
    <row r="2154" spans="2:5" x14ac:dyDescent="0.25">
      <c r="B2154" s="176" t="s">
        <v>7579</v>
      </c>
      <c r="C2154" s="176" t="s">
        <v>13364</v>
      </c>
      <c r="D2154" s="176">
        <v>43.529400000000003</v>
      </c>
      <c r="E2154" s="176">
        <v>-72.949600000000004</v>
      </c>
    </row>
    <row r="2155" spans="2:5" x14ac:dyDescent="0.25">
      <c r="B2155" s="176" t="s">
        <v>7580</v>
      </c>
      <c r="C2155" s="176" t="s">
        <v>13365</v>
      </c>
      <c r="D2155" s="176">
        <v>36.0396</v>
      </c>
      <c r="E2155" s="176">
        <v>-95.984595999999996</v>
      </c>
    </row>
    <row r="2156" spans="2:5" x14ac:dyDescent="0.25">
      <c r="B2156" s="176" t="s">
        <v>7581</v>
      </c>
      <c r="C2156" s="176" t="s">
        <v>13366</v>
      </c>
      <c r="D2156" s="176">
        <v>44.547198999999999</v>
      </c>
      <c r="E2156" s="176">
        <v>-95.082297999999994</v>
      </c>
    </row>
    <row r="2157" spans="2:5" x14ac:dyDescent="0.25">
      <c r="B2157" s="176" t="s">
        <v>7582</v>
      </c>
      <c r="C2157" s="176" t="s">
        <v>13367</v>
      </c>
      <c r="D2157" s="176">
        <v>35.856299999999997</v>
      </c>
      <c r="E2157" s="176">
        <v>-77.891898999999995</v>
      </c>
    </row>
    <row r="2158" spans="2:5" x14ac:dyDescent="0.25">
      <c r="B2158" s="176" t="s">
        <v>7583</v>
      </c>
      <c r="C2158" s="176" t="s">
        <v>11327</v>
      </c>
      <c r="D2158" s="176">
        <v>41.805599209999997</v>
      </c>
      <c r="E2158" s="176">
        <v>-107.1999969</v>
      </c>
    </row>
    <row r="2159" spans="2:5" x14ac:dyDescent="0.25">
      <c r="B2159" s="176" t="s">
        <v>7584</v>
      </c>
      <c r="C2159" s="176" t="s">
        <v>11328</v>
      </c>
      <c r="D2159" s="176">
        <v>34.013159999999999</v>
      </c>
      <c r="E2159" s="176">
        <v>-84.597210000000004</v>
      </c>
    </row>
    <row r="2160" spans="2:5" x14ac:dyDescent="0.25">
      <c r="B2160" s="176" t="s">
        <v>7585</v>
      </c>
      <c r="C2160" s="176" t="s">
        <v>13368</v>
      </c>
      <c r="D2160" s="176">
        <v>38.512500762899997</v>
      </c>
      <c r="E2160" s="176">
        <v>-121.49299621599999</v>
      </c>
    </row>
    <row r="2161" spans="2:5" x14ac:dyDescent="0.25">
      <c r="B2161" s="176" t="s">
        <v>7586</v>
      </c>
      <c r="C2161" s="176" t="s">
        <v>13369</v>
      </c>
      <c r="D2161" s="176">
        <v>35.617100000000001</v>
      </c>
      <c r="E2161" s="176">
        <v>-106.08899700000001</v>
      </c>
    </row>
    <row r="2162" spans="2:5" x14ac:dyDescent="0.25">
      <c r="B2162" s="176" t="s">
        <v>7587</v>
      </c>
      <c r="C2162" s="176" t="s">
        <v>13370</v>
      </c>
      <c r="D2162" s="176">
        <v>32.733601</v>
      </c>
      <c r="E2162" s="176">
        <v>-117.19000200000001</v>
      </c>
    </row>
    <row r="2163" spans="2:5" x14ac:dyDescent="0.25">
      <c r="B2163" s="176" t="s">
        <v>7588</v>
      </c>
      <c r="C2163" s="176" t="s">
        <v>13371</v>
      </c>
      <c r="D2163" s="176">
        <v>29.533701000000001</v>
      </c>
      <c r="E2163" s="176">
        <v>-98.469802999999999</v>
      </c>
    </row>
    <row r="2164" spans="2:5" x14ac:dyDescent="0.25">
      <c r="B2164" s="176" t="s">
        <v>7589</v>
      </c>
      <c r="C2164" s="176" t="s">
        <v>13372</v>
      </c>
      <c r="D2164" s="176">
        <v>32.126590999999998</v>
      </c>
      <c r="E2164" s="176">
        <v>-81.199979999999996</v>
      </c>
    </row>
    <row r="2165" spans="2:5" x14ac:dyDescent="0.25">
      <c r="B2165" s="176" t="s">
        <v>7590</v>
      </c>
      <c r="C2165" s="176" t="s">
        <v>13373</v>
      </c>
      <c r="D2165" s="176">
        <v>46.351497999999999</v>
      </c>
      <c r="E2165" s="176">
        <v>-87.395883999999995</v>
      </c>
    </row>
    <row r="2166" spans="2:5" x14ac:dyDescent="0.25">
      <c r="B2166" s="176" t="s">
        <v>7591</v>
      </c>
      <c r="C2166" s="176" t="s">
        <v>13374</v>
      </c>
      <c r="D2166" s="176">
        <v>34.426200999999999</v>
      </c>
      <c r="E2166" s="176">
        <v>-119.839996</v>
      </c>
    </row>
    <row r="2167" spans="2:5" x14ac:dyDescent="0.25">
      <c r="B2167" s="176" t="s">
        <v>7592</v>
      </c>
      <c r="C2167" s="176" t="s">
        <v>13375</v>
      </c>
      <c r="D2167" s="176">
        <v>34.096716999999998</v>
      </c>
      <c r="E2167" s="176">
        <v>-117.23659600000001</v>
      </c>
    </row>
    <row r="2168" spans="2:5" x14ac:dyDescent="0.25">
      <c r="B2168" s="176" t="s">
        <v>7593</v>
      </c>
      <c r="C2168" s="176" t="s">
        <v>13376</v>
      </c>
      <c r="D2168" s="176">
        <v>41.708303999999998</v>
      </c>
      <c r="E2168" s="176">
        <v>-86.316922000000005</v>
      </c>
    </row>
    <row r="2169" spans="2:5" x14ac:dyDescent="0.25">
      <c r="B2169" s="176" t="s">
        <v>7594</v>
      </c>
      <c r="C2169" s="176" t="s">
        <v>13377</v>
      </c>
      <c r="D2169" s="176">
        <v>35.236801147499996</v>
      </c>
      <c r="E2169" s="176">
        <v>-120.64199829099999</v>
      </c>
    </row>
    <row r="2170" spans="2:5" x14ac:dyDescent="0.25">
      <c r="B2170" s="176" t="s">
        <v>7595</v>
      </c>
      <c r="C2170" s="176" t="s">
        <v>13378</v>
      </c>
      <c r="D2170" s="176">
        <v>38.340499877929688</v>
      </c>
      <c r="E2170" s="176">
        <v>-75.510299682617188</v>
      </c>
    </row>
    <row r="2171" spans="2:5" x14ac:dyDescent="0.25">
      <c r="B2171" s="176" t="s">
        <v>7596</v>
      </c>
      <c r="C2171" s="176" t="s">
        <v>13379</v>
      </c>
      <c r="D2171" s="176">
        <v>42.852500915527003</v>
      </c>
      <c r="E2171" s="176">
        <v>-73.928901672362997</v>
      </c>
    </row>
    <row r="2172" spans="2:5" x14ac:dyDescent="0.25">
      <c r="B2172" s="176" t="s">
        <v>7597</v>
      </c>
      <c r="C2172" s="176" t="s">
        <v>13380</v>
      </c>
      <c r="D2172" s="176">
        <v>37.893279</v>
      </c>
      <c r="E2172" s="176">
        <v>-121.238079</v>
      </c>
    </row>
    <row r="2173" spans="2:5" x14ac:dyDescent="0.25">
      <c r="B2173" s="176" t="s">
        <v>7598</v>
      </c>
      <c r="C2173" s="176" t="s">
        <v>13381</v>
      </c>
      <c r="D2173" s="176">
        <v>38.1706</v>
      </c>
      <c r="E2173" s="176">
        <v>-85.735076000000007</v>
      </c>
    </row>
    <row r="2174" spans="2:5" x14ac:dyDescent="0.25">
      <c r="B2174" s="176" t="s">
        <v>7599</v>
      </c>
      <c r="C2174" s="176" t="s">
        <v>13382</v>
      </c>
      <c r="D2174" s="176">
        <v>32.572639000000002</v>
      </c>
      <c r="E2174" s="176">
        <v>-116.980019</v>
      </c>
    </row>
    <row r="2175" spans="2:5" x14ac:dyDescent="0.25">
      <c r="B2175" s="176" t="s">
        <v>7600</v>
      </c>
      <c r="C2175" s="176" t="s">
        <v>13383</v>
      </c>
      <c r="D2175" s="176">
        <v>47.705140999999998</v>
      </c>
      <c r="E2175" s="176">
        <v>-104.194422</v>
      </c>
    </row>
    <row r="2176" spans="2:5" x14ac:dyDescent="0.25">
      <c r="B2176" s="176" t="s">
        <v>7601</v>
      </c>
      <c r="C2176" s="176" t="s">
        <v>13384</v>
      </c>
      <c r="D2176" s="176">
        <v>47.447943000000002</v>
      </c>
      <c r="E2176" s="176">
        <v>-122.310276</v>
      </c>
    </row>
    <row r="2177" spans="2:5" x14ac:dyDescent="0.25">
      <c r="B2177" s="176" t="s">
        <v>7602</v>
      </c>
      <c r="C2177" s="176" t="s">
        <v>13385</v>
      </c>
      <c r="D2177" s="176">
        <v>28.774277000000001</v>
      </c>
      <c r="E2177" s="176">
        <v>-81.234626000000006</v>
      </c>
    </row>
    <row r="2178" spans="2:5" x14ac:dyDescent="0.25">
      <c r="B2178" s="176" t="s">
        <v>7603</v>
      </c>
      <c r="C2178" s="176" t="s">
        <v>11329</v>
      </c>
      <c r="D2178" s="176">
        <v>47.682898999999999</v>
      </c>
      <c r="E2178" s="176">
        <v>-117.32192499999999</v>
      </c>
    </row>
    <row r="2179" spans="2:5" x14ac:dyDescent="0.25">
      <c r="B2179" s="176" t="s">
        <v>7604</v>
      </c>
      <c r="C2179" s="176" t="s">
        <v>13386</v>
      </c>
      <c r="D2179" s="176">
        <v>37.619805999999997</v>
      </c>
      <c r="E2179" s="176">
        <v>-122.374821</v>
      </c>
    </row>
    <row r="2180" spans="2:5" x14ac:dyDescent="0.25">
      <c r="B2180" s="176" t="s">
        <v>7605</v>
      </c>
      <c r="C2180" s="176" t="s">
        <v>13387</v>
      </c>
      <c r="D2180" s="176">
        <v>37.245047</v>
      </c>
      <c r="E2180" s="176">
        <v>-93.388596000000007</v>
      </c>
    </row>
    <row r="2181" spans="2:5" x14ac:dyDescent="0.25">
      <c r="B2181" s="176" t="s">
        <v>7606</v>
      </c>
      <c r="C2181" s="176" t="s">
        <v>13388</v>
      </c>
      <c r="D2181" s="176">
        <v>39.840301513672003</v>
      </c>
      <c r="E2181" s="176">
        <v>-83.840202331542997</v>
      </c>
    </row>
    <row r="2182" spans="2:5" x14ac:dyDescent="0.25">
      <c r="B2182" s="176" t="s">
        <v>7607</v>
      </c>
      <c r="C2182" s="176" t="s">
        <v>13389</v>
      </c>
      <c r="D2182" s="176">
        <v>29.959199999999999</v>
      </c>
      <c r="E2182" s="176">
        <v>-81.339798000000002</v>
      </c>
    </row>
    <row r="2183" spans="2:5" x14ac:dyDescent="0.25">
      <c r="B2183" s="176" t="s">
        <v>7608</v>
      </c>
      <c r="C2183" s="176" t="s">
        <v>13390</v>
      </c>
      <c r="D2183" s="176">
        <v>29.622299194336001</v>
      </c>
      <c r="E2183" s="176">
        <v>-95.65650177002</v>
      </c>
    </row>
    <row r="2184" spans="2:5" x14ac:dyDescent="0.25">
      <c r="B2184" s="176" t="s">
        <v>7609</v>
      </c>
      <c r="C2184" s="176" t="s">
        <v>13391</v>
      </c>
      <c r="D2184" s="176">
        <v>37.036389</v>
      </c>
      <c r="E2184" s="176">
        <v>-113.510306</v>
      </c>
    </row>
    <row r="2185" spans="2:5" x14ac:dyDescent="0.25">
      <c r="B2185" s="176" t="s">
        <v>7610</v>
      </c>
      <c r="C2185" s="176" t="s">
        <v>13392</v>
      </c>
      <c r="D2185" s="176">
        <v>38.263801999999998</v>
      </c>
      <c r="E2185" s="176">
        <v>-78.8964</v>
      </c>
    </row>
    <row r="2186" spans="2:5" x14ac:dyDescent="0.25">
      <c r="B2186" s="176" t="s">
        <v>7611</v>
      </c>
      <c r="C2186" s="176" t="s">
        <v>13393</v>
      </c>
      <c r="D2186" s="176">
        <v>44.769199371337891</v>
      </c>
      <c r="E2186" s="176">
        <v>-106.98000335693359</v>
      </c>
    </row>
    <row r="2187" spans="2:5" x14ac:dyDescent="0.25">
      <c r="B2187" s="176" t="s">
        <v>7612</v>
      </c>
      <c r="C2187" s="176" t="s">
        <v>13394</v>
      </c>
      <c r="D2187" s="176">
        <v>32.444747</v>
      </c>
      <c r="E2187" s="176">
        <v>-93.826740999999998</v>
      </c>
    </row>
    <row r="2188" spans="2:5" x14ac:dyDescent="0.25">
      <c r="B2188" s="176" t="s">
        <v>7613</v>
      </c>
      <c r="C2188" s="176" t="s">
        <v>13395</v>
      </c>
      <c r="D2188" s="176">
        <v>37.362451999999998</v>
      </c>
      <c r="E2188" s="176">
        <v>-121.929188</v>
      </c>
    </row>
    <row r="2189" spans="2:5" x14ac:dyDescent="0.25">
      <c r="B2189" s="176" t="s">
        <v>7614</v>
      </c>
      <c r="C2189" s="176" t="s">
        <v>11330</v>
      </c>
      <c r="D2189" s="176">
        <v>31.357700347900391</v>
      </c>
      <c r="E2189" s="176">
        <v>-100.49600219726563</v>
      </c>
    </row>
    <row r="2190" spans="2:5" x14ac:dyDescent="0.25">
      <c r="B2190" s="176" t="s">
        <v>7615</v>
      </c>
      <c r="C2190" s="176" t="s">
        <v>13396</v>
      </c>
      <c r="D2190" s="176">
        <v>45.692298999999998</v>
      </c>
      <c r="E2190" s="176">
        <v>-85.566597000000002</v>
      </c>
    </row>
    <row r="2191" spans="2:5" x14ac:dyDescent="0.25">
      <c r="B2191" s="176" t="s">
        <v>7616</v>
      </c>
      <c r="C2191" s="176" t="s">
        <v>11331</v>
      </c>
      <c r="D2191" s="176">
        <v>47.615101000000003</v>
      </c>
      <c r="E2191" s="176">
        <v>-117.655998</v>
      </c>
    </row>
    <row r="2192" spans="2:5" x14ac:dyDescent="0.25">
      <c r="B2192" s="176" t="s">
        <v>7617</v>
      </c>
      <c r="C2192" s="176" t="s">
        <v>11332</v>
      </c>
      <c r="D2192" s="176">
        <v>29.38419914</v>
      </c>
      <c r="E2192" s="176">
        <v>-98.581100460000002</v>
      </c>
    </row>
    <row r="2193" spans="2:5" x14ac:dyDescent="0.25">
      <c r="B2193" s="176" t="s">
        <v>7618</v>
      </c>
      <c r="C2193" s="176" t="s">
        <v>13397</v>
      </c>
      <c r="D2193" s="176">
        <v>36.452494000000002</v>
      </c>
      <c r="E2193" s="176">
        <v>-105.67749000000001</v>
      </c>
    </row>
    <row r="2194" spans="2:5" x14ac:dyDescent="0.25">
      <c r="B2194" s="176" t="s">
        <v>7619</v>
      </c>
      <c r="C2194" s="176" t="s">
        <v>13398</v>
      </c>
      <c r="D2194" s="176">
        <v>40.78886</v>
      </c>
      <c r="E2194" s="176">
        <v>-111.979866</v>
      </c>
    </row>
    <row r="2195" spans="2:5" x14ac:dyDescent="0.25">
      <c r="B2195" s="176" t="s">
        <v>7620</v>
      </c>
      <c r="C2195" s="176" t="s">
        <v>11333</v>
      </c>
      <c r="D2195" s="176">
        <v>44.909500000000001</v>
      </c>
      <c r="E2195" s="176">
        <v>-123.00299800000001</v>
      </c>
    </row>
    <row r="2196" spans="2:5" x14ac:dyDescent="0.25">
      <c r="B2196" s="176" t="s">
        <v>7621</v>
      </c>
      <c r="C2196" s="176" t="s">
        <v>13399</v>
      </c>
      <c r="D2196" s="176">
        <v>33.790863999999999</v>
      </c>
      <c r="E2196" s="176">
        <v>-118.050342</v>
      </c>
    </row>
    <row r="2197" spans="2:5" x14ac:dyDescent="0.25">
      <c r="B2197" s="176" t="s">
        <v>7622</v>
      </c>
      <c r="C2197" s="176" t="s">
        <v>13400</v>
      </c>
      <c r="D2197" s="176">
        <v>44.38691</v>
      </c>
      <c r="E2197" s="176">
        <v>-74.204628999999997</v>
      </c>
    </row>
    <row r="2198" spans="2:5" x14ac:dyDescent="0.25">
      <c r="B2198" s="176" t="s">
        <v>7623</v>
      </c>
      <c r="C2198" s="176" t="s">
        <v>13401</v>
      </c>
      <c r="D2198" s="176">
        <v>38.791000366210938</v>
      </c>
      <c r="E2198" s="176">
        <v>-97.652198791503906</v>
      </c>
    </row>
    <row r="2199" spans="2:5" x14ac:dyDescent="0.25">
      <c r="B2199" s="176" t="s">
        <v>7624</v>
      </c>
      <c r="C2199" s="176" t="s">
        <v>13402</v>
      </c>
      <c r="D2199" s="176">
        <v>37.053398132299996</v>
      </c>
      <c r="E2199" s="176">
        <v>-84.615898132300003</v>
      </c>
    </row>
    <row r="2200" spans="2:5" x14ac:dyDescent="0.25">
      <c r="B2200" s="176" t="s">
        <v>7625</v>
      </c>
      <c r="C2200" s="176" t="s">
        <v>13403</v>
      </c>
      <c r="D2200" s="176">
        <v>38.695399999999999</v>
      </c>
      <c r="E2200" s="176">
        <v>-121.591003</v>
      </c>
    </row>
    <row r="2201" spans="2:5" x14ac:dyDescent="0.25">
      <c r="B2201" s="176" t="s">
        <v>7626</v>
      </c>
      <c r="C2201" s="176" t="s">
        <v>13404</v>
      </c>
      <c r="D2201" s="176">
        <v>45.122233000000001</v>
      </c>
      <c r="E2201" s="176">
        <v>-113.88196000000001</v>
      </c>
    </row>
    <row r="2202" spans="2:5" x14ac:dyDescent="0.25">
      <c r="B2202" s="176" t="s">
        <v>7627</v>
      </c>
      <c r="C2202" s="176" t="s">
        <v>13405</v>
      </c>
      <c r="D2202" s="176">
        <v>34.015799999999999</v>
      </c>
      <c r="E2202" s="176">
        <v>-118.450996</v>
      </c>
    </row>
    <row r="2203" spans="2:5" x14ac:dyDescent="0.25">
      <c r="B2203" s="176" t="s">
        <v>7628</v>
      </c>
      <c r="C2203" s="176" t="s">
        <v>11334</v>
      </c>
      <c r="D2203" s="176">
        <v>34.898899</v>
      </c>
      <c r="E2203" s="176">
        <v>-120.45700100000001</v>
      </c>
    </row>
    <row r="2204" spans="2:5" x14ac:dyDescent="0.25">
      <c r="B2204" s="176" t="s">
        <v>7629</v>
      </c>
      <c r="C2204" s="176" t="s">
        <v>13406</v>
      </c>
      <c r="D2204" s="176">
        <v>33.675063000000002</v>
      </c>
      <c r="E2204" s="176">
        <v>-117.869281</v>
      </c>
    </row>
    <row r="2205" spans="2:5" x14ac:dyDescent="0.25">
      <c r="B2205" s="176" t="s">
        <v>7630</v>
      </c>
      <c r="C2205" s="176" t="s">
        <v>13407</v>
      </c>
      <c r="D2205" s="176">
        <v>36.662799835205</v>
      </c>
      <c r="E2205" s="176">
        <v>-121.60600280762</v>
      </c>
    </row>
    <row r="2206" spans="2:5" x14ac:dyDescent="0.25">
      <c r="B2206" s="176" t="s">
        <v>7631</v>
      </c>
      <c r="C2206" s="176" t="s">
        <v>11335</v>
      </c>
      <c r="D2206" s="176">
        <v>41.101298999999997</v>
      </c>
      <c r="E2206" s="176">
        <v>-102.985001</v>
      </c>
    </row>
    <row r="2207" spans="2:5" x14ac:dyDescent="0.25">
      <c r="B2207" s="176" t="s">
        <v>7632</v>
      </c>
      <c r="C2207" s="176" t="s">
        <v>13408</v>
      </c>
      <c r="D2207" s="176">
        <v>30.585699081421001</v>
      </c>
      <c r="E2207" s="176">
        <v>-100.6490020752</v>
      </c>
    </row>
    <row r="2208" spans="2:5" x14ac:dyDescent="0.25">
      <c r="B2208" s="176" t="s">
        <v>7633</v>
      </c>
      <c r="C2208" s="176" t="s">
        <v>13409</v>
      </c>
      <c r="D2208" s="176">
        <v>34.264062000000003</v>
      </c>
      <c r="E2208" s="176">
        <v>-110.007091</v>
      </c>
    </row>
    <row r="2209" spans="2:5" x14ac:dyDescent="0.25">
      <c r="B2209" s="176" t="s">
        <v>7634</v>
      </c>
      <c r="C2209" s="176" t="s">
        <v>13410</v>
      </c>
      <c r="D2209" s="176">
        <v>39.844101000000002</v>
      </c>
      <c r="E2209" s="176">
        <v>-89.677902000000003</v>
      </c>
    </row>
    <row r="2210" spans="2:5" x14ac:dyDescent="0.25">
      <c r="B2210" s="176" t="s">
        <v>7635</v>
      </c>
      <c r="C2210" s="176" t="s">
        <v>11336</v>
      </c>
      <c r="D2210" s="176">
        <v>33.988799999999998</v>
      </c>
      <c r="E2210" s="176">
        <v>-98.491898000000006</v>
      </c>
    </row>
    <row r="2211" spans="2:5" x14ac:dyDescent="0.25">
      <c r="B2211" s="176" t="s">
        <v>7636</v>
      </c>
      <c r="C2211" s="176" t="s">
        <v>13411</v>
      </c>
      <c r="D2211" s="176">
        <v>37.513129999999997</v>
      </c>
      <c r="E2211" s="176">
        <v>-122.250838</v>
      </c>
    </row>
    <row r="2212" spans="2:5" x14ac:dyDescent="0.25">
      <c r="B2212" s="176" t="s">
        <v>7637</v>
      </c>
      <c r="C2212" s="176" t="s">
        <v>13412</v>
      </c>
      <c r="D2212" s="176">
        <v>27.394631</v>
      </c>
      <c r="E2212" s="176">
        <v>-82.554359000000005</v>
      </c>
    </row>
    <row r="2213" spans="2:5" x14ac:dyDescent="0.25">
      <c r="B2213" s="176" t="s">
        <v>7638</v>
      </c>
      <c r="C2213" s="176" t="s">
        <v>13413</v>
      </c>
      <c r="D2213" s="176">
        <v>33.462798999999997</v>
      </c>
      <c r="E2213" s="176">
        <v>-105.535004</v>
      </c>
    </row>
    <row r="2214" spans="2:5" x14ac:dyDescent="0.25">
      <c r="B2214" s="176" t="s">
        <v>7639</v>
      </c>
      <c r="C2214" s="176" t="s">
        <v>11337</v>
      </c>
      <c r="D2214" s="176">
        <v>33.972698000000001</v>
      </c>
      <c r="E2214" s="176">
        <v>-80.470596</v>
      </c>
    </row>
    <row r="2215" spans="2:5" x14ac:dyDescent="0.25">
      <c r="B2215" s="176" t="s">
        <v>7640</v>
      </c>
      <c r="C2215" s="176" t="s">
        <v>13414</v>
      </c>
      <c r="D2215" s="176">
        <v>29.336999893188</v>
      </c>
      <c r="E2215" s="176">
        <v>-98.471099853515994</v>
      </c>
    </row>
    <row r="2216" spans="2:5" x14ac:dyDescent="0.25">
      <c r="B2216" s="176" t="s">
        <v>7641</v>
      </c>
      <c r="C2216" s="176" t="s">
        <v>13415</v>
      </c>
      <c r="D2216" s="176">
        <v>31.151800000000001</v>
      </c>
      <c r="E2216" s="176">
        <v>-81.391295999999997</v>
      </c>
    </row>
    <row r="2217" spans="2:5" x14ac:dyDescent="0.25">
      <c r="B2217" s="176" t="s">
        <v>7642</v>
      </c>
      <c r="C2217" s="176" t="s">
        <v>13416</v>
      </c>
      <c r="D2217" s="176">
        <v>45.546599999999998</v>
      </c>
      <c r="E2217" s="176">
        <v>-94.059898000000004</v>
      </c>
    </row>
    <row r="2218" spans="2:5" x14ac:dyDescent="0.25">
      <c r="B2218" s="176" t="s">
        <v>7643</v>
      </c>
      <c r="C2218" s="176" t="s">
        <v>13417</v>
      </c>
      <c r="D2218" s="176">
        <v>39.771900177002003</v>
      </c>
      <c r="E2218" s="176">
        <v>-94.909698486327997</v>
      </c>
    </row>
    <row r="2219" spans="2:5" x14ac:dyDescent="0.25">
      <c r="B2219" s="176" t="s">
        <v>7644</v>
      </c>
      <c r="C2219" s="176" t="s">
        <v>13418</v>
      </c>
      <c r="D2219" s="176">
        <v>38.748697</v>
      </c>
      <c r="E2219" s="176">
        <v>-90.370002999999997</v>
      </c>
    </row>
    <row r="2220" spans="2:5" x14ac:dyDescent="0.25">
      <c r="B2220" s="176" t="s">
        <v>7645</v>
      </c>
      <c r="C2220" s="176" t="s">
        <v>11338</v>
      </c>
      <c r="D2220" s="176">
        <v>44.93479</v>
      </c>
      <c r="E2220" s="176">
        <v>-93.060035999999997</v>
      </c>
    </row>
    <row r="2221" spans="2:5" x14ac:dyDescent="0.25">
      <c r="B2221" s="176" t="s">
        <v>7646</v>
      </c>
      <c r="C2221" s="176" t="s">
        <v>13419</v>
      </c>
      <c r="D2221" s="176">
        <v>38.508998869999999</v>
      </c>
      <c r="E2221" s="176">
        <v>-122.81300349999999</v>
      </c>
    </row>
    <row r="2222" spans="2:5" x14ac:dyDescent="0.25">
      <c r="B2222" s="176" t="s">
        <v>7647</v>
      </c>
      <c r="C2222" s="176" t="s">
        <v>13420</v>
      </c>
      <c r="D2222" s="176">
        <v>43.504398350000002</v>
      </c>
      <c r="E2222" s="176">
        <v>-114.29599760000001</v>
      </c>
    </row>
    <row r="2223" spans="2:5" x14ac:dyDescent="0.25">
      <c r="B2223" s="176" t="s">
        <v>7648</v>
      </c>
      <c r="C2223" s="176" t="s">
        <v>13421</v>
      </c>
      <c r="D2223" s="176">
        <v>38.662101999999997</v>
      </c>
      <c r="E2223" s="176">
        <v>-90.652000000000001</v>
      </c>
    </row>
    <row r="2224" spans="2:5" x14ac:dyDescent="0.25">
      <c r="B2224" s="176" t="s">
        <v>7649</v>
      </c>
      <c r="C2224" s="176" t="s">
        <v>11339</v>
      </c>
      <c r="D2224" s="176">
        <v>38.262698999999998</v>
      </c>
      <c r="E2224" s="176">
        <v>-121.927002</v>
      </c>
    </row>
    <row r="2225" spans="2:5" x14ac:dyDescent="0.25">
      <c r="B2225" s="176" t="s">
        <v>7650</v>
      </c>
      <c r="C2225" s="176" t="s">
        <v>11340</v>
      </c>
      <c r="D2225" s="176">
        <v>42.397604999999999</v>
      </c>
      <c r="E2225" s="176">
        <v>-96.382237000000003</v>
      </c>
    </row>
    <row r="2226" spans="2:5" x14ac:dyDescent="0.25">
      <c r="B2226" s="176" t="s">
        <v>7651</v>
      </c>
      <c r="C2226" s="176" t="s">
        <v>13422</v>
      </c>
      <c r="D2226" s="176">
        <v>34.590598999999997</v>
      </c>
      <c r="E2226" s="176">
        <v>-92.479400999999996</v>
      </c>
    </row>
    <row r="2227" spans="2:5" x14ac:dyDescent="0.25">
      <c r="B2227" s="176" t="s">
        <v>7652</v>
      </c>
      <c r="C2227" s="176" t="s">
        <v>13260</v>
      </c>
      <c r="D2227" s="176">
        <v>32.636701000000002</v>
      </c>
      <c r="E2227" s="176">
        <v>-108.154736</v>
      </c>
    </row>
    <row r="2228" spans="2:5" x14ac:dyDescent="0.25">
      <c r="B2228" s="176" t="s">
        <v>7653</v>
      </c>
      <c r="C2228" s="176" t="s">
        <v>13423</v>
      </c>
      <c r="D2228" s="176">
        <v>32.009998320000001</v>
      </c>
      <c r="E2228" s="176">
        <v>-81.145698550000006</v>
      </c>
    </row>
    <row r="2229" spans="2:5" x14ac:dyDescent="0.25">
      <c r="B2229" s="176" t="s">
        <v>7654</v>
      </c>
      <c r="C2229" s="176" t="s">
        <v>13424</v>
      </c>
      <c r="D2229" s="176">
        <v>40.619498999999998</v>
      </c>
      <c r="E2229" s="176">
        <v>-111.99299600000001</v>
      </c>
    </row>
    <row r="2230" spans="2:5" x14ac:dyDescent="0.25">
      <c r="B2230" s="176" t="s">
        <v>7655</v>
      </c>
      <c r="C2230" s="176" t="s">
        <v>13425</v>
      </c>
      <c r="D2230" s="176">
        <v>41.50421</v>
      </c>
      <c r="E2230" s="176">
        <v>-74.108901000000003</v>
      </c>
    </row>
    <row r="2231" spans="2:5" x14ac:dyDescent="0.25">
      <c r="B2231" s="176" t="s">
        <v>7656</v>
      </c>
      <c r="C2231" s="176" t="s">
        <v>13426</v>
      </c>
      <c r="D2231" s="176">
        <v>36.162132</v>
      </c>
      <c r="E2231" s="176">
        <v>-97.085581000000005</v>
      </c>
    </row>
    <row r="2232" spans="2:5" x14ac:dyDescent="0.25">
      <c r="B2232" s="176" t="s">
        <v>7657</v>
      </c>
      <c r="C2232" s="176" t="s">
        <v>13427</v>
      </c>
      <c r="D2232" s="176">
        <v>43.111198425292969</v>
      </c>
      <c r="E2232" s="176">
        <v>-76.106300354003906</v>
      </c>
    </row>
    <row r="2233" spans="2:5" x14ac:dyDescent="0.25">
      <c r="B2233" s="176" t="s">
        <v>7658</v>
      </c>
      <c r="C2233" s="176" t="s">
        <v>11341</v>
      </c>
      <c r="D2233" s="176">
        <v>38.730300999999997</v>
      </c>
      <c r="E2233" s="176">
        <v>-93.547897000000006</v>
      </c>
    </row>
    <row r="2234" spans="2:5" x14ac:dyDescent="0.25">
      <c r="B2234" s="176" t="s">
        <v>7659</v>
      </c>
      <c r="C2234" s="176" t="s">
        <v>13428</v>
      </c>
      <c r="D2234" s="176">
        <v>29.277999999999999</v>
      </c>
      <c r="E2234" s="176">
        <v>-103.68699700000001</v>
      </c>
    </row>
    <row r="2235" spans="2:5" x14ac:dyDescent="0.25">
      <c r="B2235" s="176" t="s">
        <v>7660</v>
      </c>
      <c r="C2235" s="176" t="s">
        <v>11342</v>
      </c>
      <c r="D2235" s="176">
        <v>37.741599999999998</v>
      </c>
      <c r="E2235" s="176">
        <v>-92.140701000000007</v>
      </c>
    </row>
    <row r="2236" spans="2:5" x14ac:dyDescent="0.25">
      <c r="B2236" s="176" t="s">
        <v>7661</v>
      </c>
      <c r="C2236" s="176" t="s">
        <v>13429</v>
      </c>
      <c r="D2236" s="176">
        <v>35.182800293</v>
      </c>
      <c r="E2236" s="176">
        <v>-103.60299682599999</v>
      </c>
    </row>
    <row r="2237" spans="2:5" x14ac:dyDescent="0.25">
      <c r="B2237" s="176" t="s">
        <v>7662</v>
      </c>
      <c r="C2237" s="176" t="s">
        <v>13430</v>
      </c>
      <c r="D2237" s="176">
        <v>33.220599999999997</v>
      </c>
      <c r="E2237" s="176">
        <v>-87.611396999999997</v>
      </c>
    </row>
    <row r="2238" spans="2:5" x14ac:dyDescent="0.25">
      <c r="B2238" s="176" t="s">
        <v>7663</v>
      </c>
      <c r="C2238" s="176" t="s">
        <v>11343</v>
      </c>
      <c r="D2238" s="176">
        <v>47.137698999999998</v>
      </c>
      <c r="E2238" s="176">
        <v>-122.475998</v>
      </c>
    </row>
    <row r="2239" spans="2:5" x14ac:dyDescent="0.25">
      <c r="B2239" s="176" t="s">
        <v>7664</v>
      </c>
      <c r="C2239" s="176" t="s">
        <v>13431</v>
      </c>
      <c r="D2239" s="176">
        <v>33.236899999999999</v>
      </c>
      <c r="E2239" s="176">
        <v>-107.272003</v>
      </c>
    </row>
    <row r="2240" spans="2:5" x14ac:dyDescent="0.25">
      <c r="B2240" s="176" t="s">
        <v>7665</v>
      </c>
      <c r="C2240" s="176" t="s">
        <v>13432</v>
      </c>
      <c r="D2240" s="176">
        <v>40.850101000000002</v>
      </c>
      <c r="E2240" s="176">
        <v>-74.060799000000003</v>
      </c>
    </row>
    <row r="2241" spans="2:5" x14ac:dyDescent="0.25">
      <c r="B2241" s="176" t="s">
        <v>7666</v>
      </c>
      <c r="C2241" s="176" t="s">
        <v>13433</v>
      </c>
      <c r="D2241" s="176">
        <v>37.953800000000001</v>
      </c>
      <c r="E2241" s="176">
        <v>-107.90799699999999</v>
      </c>
    </row>
    <row r="2242" spans="2:5" x14ac:dyDescent="0.25">
      <c r="B2242" s="176" t="s">
        <v>7667</v>
      </c>
      <c r="C2242" s="176" t="s">
        <v>11344</v>
      </c>
      <c r="D2242" s="176">
        <v>35.414700000000003</v>
      </c>
      <c r="E2242" s="176">
        <v>-97.386596999999995</v>
      </c>
    </row>
    <row r="2243" spans="2:5" x14ac:dyDescent="0.25">
      <c r="B2243" s="176" t="s">
        <v>7668</v>
      </c>
      <c r="C2243" s="176" t="s">
        <v>13434</v>
      </c>
      <c r="D2243" s="176">
        <v>47.267406999999999</v>
      </c>
      <c r="E2243" s="176">
        <v>-122.57729500000001</v>
      </c>
    </row>
    <row r="2244" spans="2:5" x14ac:dyDescent="0.25">
      <c r="B2244" s="176" t="s">
        <v>7669</v>
      </c>
      <c r="C2244" s="176" t="s">
        <v>13435</v>
      </c>
      <c r="D2244" s="176">
        <v>28.514799118041999</v>
      </c>
      <c r="E2244" s="176">
        <v>-80.799201965332003</v>
      </c>
    </row>
    <row r="2245" spans="2:5" x14ac:dyDescent="0.25">
      <c r="B2245" s="176" t="s">
        <v>7670</v>
      </c>
      <c r="C2245" s="176" t="s">
        <v>13436</v>
      </c>
      <c r="D2245" s="176">
        <v>30.401209000000001</v>
      </c>
      <c r="E2245" s="176">
        <v>-84.354330000000004</v>
      </c>
    </row>
    <row r="2246" spans="2:5" x14ac:dyDescent="0.25">
      <c r="B2246" s="176" t="s">
        <v>7671</v>
      </c>
      <c r="C2246" s="176" t="s">
        <v>13437</v>
      </c>
      <c r="D2246" s="176">
        <v>25.6479</v>
      </c>
      <c r="E2246" s="176">
        <v>-80.4328</v>
      </c>
    </row>
    <row r="2247" spans="2:5" x14ac:dyDescent="0.25">
      <c r="B2247" s="176" t="s">
        <v>7672</v>
      </c>
      <c r="C2247" s="176" t="s">
        <v>11345</v>
      </c>
      <c r="D2247" s="176">
        <v>31.860399000000001</v>
      </c>
      <c r="E2247" s="176">
        <v>-86.012101000000001</v>
      </c>
    </row>
    <row r="2248" spans="2:5" x14ac:dyDescent="0.25">
      <c r="B2248" s="176" t="s">
        <v>7673</v>
      </c>
      <c r="C2248" s="176" t="s">
        <v>13438</v>
      </c>
      <c r="D2248" s="176">
        <v>41.586799999999997</v>
      </c>
      <c r="E2248" s="176">
        <v>-83.8078</v>
      </c>
    </row>
    <row r="2249" spans="2:5" x14ac:dyDescent="0.25">
      <c r="B2249" s="176" t="s">
        <v>7674</v>
      </c>
      <c r="C2249" s="176" t="s">
        <v>13439</v>
      </c>
      <c r="D2249" s="176">
        <v>39.069898999999999</v>
      </c>
      <c r="E2249" s="176">
        <v>-95.622606000000005</v>
      </c>
    </row>
    <row r="2250" spans="2:5" x14ac:dyDescent="0.25">
      <c r="B2250" s="176" t="s">
        <v>7675</v>
      </c>
      <c r="C2250" s="176" t="s">
        <v>13440</v>
      </c>
      <c r="D2250" s="176">
        <v>27.9755</v>
      </c>
      <c r="E2250" s="176">
        <v>-82.533203</v>
      </c>
    </row>
    <row r="2251" spans="2:5" x14ac:dyDescent="0.25">
      <c r="B2251" s="176" t="s">
        <v>7676</v>
      </c>
      <c r="C2251" s="176" t="s">
        <v>13441</v>
      </c>
      <c r="D2251" s="176">
        <v>38.060199740000002</v>
      </c>
      <c r="E2251" s="176">
        <v>-117.08699799999999</v>
      </c>
    </row>
    <row r="2252" spans="2:5" x14ac:dyDescent="0.25">
      <c r="B2252" s="176" t="s">
        <v>7677</v>
      </c>
      <c r="C2252" s="176" t="s">
        <v>13442</v>
      </c>
      <c r="D2252" s="176">
        <v>31.1525</v>
      </c>
      <c r="E2252" s="176">
        <v>-97.407798999999997</v>
      </c>
    </row>
    <row r="2253" spans="2:5" x14ac:dyDescent="0.25">
      <c r="B2253" s="176" t="s">
        <v>7678</v>
      </c>
      <c r="C2253" s="176" t="s">
        <v>13443</v>
      </c>
      <c r="D2253" s="176">
        <v>36.475200999999998</v>
      </c>
      <c r="E2253" s="176">
        <v>-82.407400999999993</v>
      </c>
    </row>
    <row r="2254" spans="2:5" x14ac:dyDescent="0.25">
      <c r="B2254" s="176" t="s">
        <v>7679</v>
      </c>
      <c r="C2254" s="176" t="s">
        <v>13444</v>
      </c>
      <c r="D2254" s="176">
        <v>39.318627999999997</v>
      </c>
      <c r="E2254" s="176">
        <v>-120.140562</v>
      </c>
    </row>
    <row r="2255" spans="2:5" x14ac:dyDescent="0.25">
      <c r="B2255" s="176" t="s">
        <v>7680</v>
      </c>
      <c r="C2255" s="176" t="s">
        <v>13445</v>
      </c>
      <c r="D2255" s="176">
        <v>33.62670135498</v>
      </c>
      <c r="E2255" s="176">
        <v>-116.16000366211</v>
      </c>
    </row>
    <row r="2256" spans="2:5" x14ac:dyDescent="0.25">
      <c r="B2256" s="176" t="s">
        <v>7681</v>
      </c>
      <c r="C2256" s="176" t="s">
        <v>13446</v>
      </c>
      <c r="D2256" s="176">
        <v>45.54940032959</v>
      </c>
      <c r="E2256" s="176">
        <v>-122.40100097656</v>
      </c>
    </row>
    <row r="2257" spans="2:5" x14ac:dyDescent="0.25">
      <c r="B2257" s="176" t="s">
        <v>7682</v>
      </c>
      <c r="C2257" s="176" t="s">
        <v>13447</v>
      </c>
      <c r="D2257" s="176">
        <v>40.276699000000001</v>
      </c>
      <c r="E2257" s="176">
        <v>-74.813498999999993</v>
      </c>
    </row>
    <row r="2258" spans="2:5" x14ac:dyDescent="0.25">
      <c r="B2258" s="176" t="s">
        <v>7683</v>
      </c>
      <c r="C2258" s="176" t="s">
        <v>11346</v>
      </c>
      <c r="D2258" s="176">
        <v>28.614999999999998</v>
      </c>
      <c r="E2258" s="176">
        <v>-80.694503999999995</v>
      </c>
    </row>
    <row r="2259" spans="2:5" x14ac:dyDescent="0.25">
      <c r="B2259" s="176" t="s">
        <v>7684</v>
      </c>
      <c r="C2259" s="176" t="s">
        <v>13448</v>
      </c>
      <c r="D2259" s="176">
        <v>36.197083999999997</v>
      </c>
      <c r="E2259" s="176">
        <v>-95.886224999999996</v>
      </c>
    </row>
    <row r="2260" spans="2:5" x14ac:dyDescent="0.25">
      <c r="B2260" s="176" t="s">
        <v>7685</v>
      </c>
      <c r="C2260" s="176" t="s">
        <v>13449</v>
      </c>
      <c r="D2260" s="176">
        <v>34.268100738525391</v>
      </c>
      <c r="E2260" s="176">
        <v>-88.7698974609375</v>
      </c>
    </row>
    <row r="2261" spans="2:5" x14ac:dyDescent="0.25">
      <c r="B2261" s="176" t="s">
        <v>7686</v>
      </c>
      <c r="C2261" s="176" t="s">
        <v>4044</v>
      </c>
      <c r="D2261" s="176">
        <v>32.115003999999999</v>
      </c>
      <c r="E2261" s="176">
        <v>-110.938053</v>
      </c>
    </row>
    <row r="2262" spans="2:5" x14ac:dyDescent="0.25">
      <c r="B2262" s="176" t="s">
        <v>7687</v>
      </c>
      <c r="C2262" s="176" t="s">
        <v>13450</v>
      </c>
      <c r="D2262" s="176">
        <v>44.741402000000001</v>
      </c>
      <c r="E2262" s="176">
        <v>-85.582199000000003</v>
      </c>
    </row>
    <row r="2263" spans="2:5" x14ac:dyDescent="0.25">
      <c r="B2263" s="176" t="s">
        <v>7688</v>
      </c>
      <c r="C2263" s="176" t="s">
        <v>13451</v>
      </c>
      <c r="D2263" s="176">
        <v>48.065700999999997</v>
      </c>
      <c r="E2263" s="176">
        <v>-96.184997999999993</v>
      </c>
    </row>
    <row r="2264" spans="2:5" x14ac:dyDescent="0.25">
      <c r="B2264" s="176" t="s">
        <v>7689</v>
      </c>
      <c r="C2264" s="176" t="s">
        <v>13452</v>
      </c>
      <c r="D2264" s="176">
        <v>38.893901824951172</v>
      </c>
      <c r="E2264" s="176">
        <v>-119.99500274658203</v>
      </c>
    </row>
    <row r="2265" spans="2:5" x14ac:dyDescent="0.25">
      <c r="B2265" s="176" t="s">
        <v>7690</v>
      </c>
      <c r="C2265" s="176" t="s">
        <v>13453</v>
      </c>
      <c r="D2265" s="176">
        <v>42.4818</v>
      </c>
      <c r="E2265" s="176">
        <v>-114.487999</v>
      </c>
    </row>
    <row r="2266" spans="2:5" x14ac:dyDescent="0.25">
      <c r="B2266" s="176" t="s">
        <v>7691</v>
      </c>
      <c r="C2266" s="176" t="s">
        <v>11347</v>
      </c>
      <c r="D2266" s="176">
        <v>33.453701000000002</v>
      </c>
      <c r="E2266" s="176">
        <v>-93.990996999999993</v>
      </c>
    </row>
    <row r="2267" spans="2:5" x14ac:dyDescent="0.25">
      <c r="B2267" s="176" t="s">
        <v>7692</v>
      </c>
      <c r="C2267" s="176" t="s">
        <v>13454</v>
      </c>
      <c r="D2267" s="176">
        <v>32.354099273681641</v>
      </c>
      <c r="E2267" s="176">
        <v>-95.402397155761719</v>
      </c>
    </row>
    <row r="2268" spans="2:5" x14ac:dyDescent="0.25">
      <c r="B2268" s="176" t="s">
        <v>7693</v>
      </c>
      <c r="C2268" s="176" t="s">
        <v>13455</v>
      </c>
      <c r="D2268" s="176">
        <v>35.811000999999997</v>
      </c>
      <c r="E2268" s="176">
        <v>-83.994003000000006</v>
      </c>
    </row>
    <row r="2269" spans="2:5" x14ac:dyDescent="0.25">
      <c r="B2269" s="176" t="s">
        <v>7694</v>
      </c>
      <c r="C2269" s="176" t="s">
        <v>13456</v>
      </c>
      <c r="D2269" s="176">
        <v>45.247100830078125</v>
      </c>
      <c r="E2269" s="176">
        <v>-122.76999664306641</v>
      </c>
    </row>
    <row r="2270" spans="2:5" x14ac:dyDescent="0.25">
      <c r="B2270" s="176" t="s">
        <v>7695</v>
      </c>
      <c r="C2270" s="176" t="s">
        <v>11348</v>
      </c>
      <c r="D2270" s="176">
        <v>39.942698999999998</v>
      </c>
      <c r="E2270" s="176">
        <v>-91.194603000000001</v>
      </c>
    </row>
    <row r="2271" spans="2:5" x14ac:dyDescent="0.25">
      <c r="B2271" s="176" t="s">
        <v>7696</v>
      </c>
      <c r="C2271" s="176" t="s">
        <v>13457</v>
      </c>
      <c r="D2271" s="176">
        <v>39.125999</v>
      </c>
      <c r="E2271" s="176">
        <v>-123.200996</v>
      </c>
    </row>
    <row r="2272" spans="2:5" x14ac:dyDescent="0.25">
      <c r="B2272" s="176" t="s">
        <v>7697</v>
      </c>
      <c r="C2272" s="176" t="s">
        <v>13458</v>
      </c>
      <c r="D2272" s="176">
        <v>40.849373999999997</v>
      </c>
      <c r="E2272" s="176">
        <v>-77.848519999999994</v>
      </c>
    </row>
    <row r="2273" spans="2:5" x14ac:dyDescent="0.25">
      <c r="B2273" s="176" t="s">
        <v>7698</v>
      </c>
      <c r="C2273" s="176" t="s">
        <v>13459</v>
      </c>
      <c r="D2273" s="176">
        <v>34.384300231933999</v>
      </c>
      <c r="E2273" s="176">
        <v>-89.536796569824006</v>
      </c>
    </row>
    <row r="2274" spans="2:5" x14ac:dyDescent="0.25">
      <c r="B2274" s="176" t="s">
        <v>7699</v>
      </c>
      <c r="C2274" s="176" t="s">
        <v>13460</v>
      </c>
      <c r="D2274" s="176">
        <v>30.746900558499998</v>
      </c>
      <c r="E2274" s="176">
        <v>-95.587196350100001</v>
      </c>
    </row>
    <row r="2275" spans="2:5" x14ac:dyDescent="0.25">
      <c r="B2275" s="176" t="s">
        <v>7700</v>
      </c>
      <c r="C2275" s="176" t="s">
        <v>13461</v>
      </c>
      <c r="D2275" s="176">
        <v>41.532207</v>
      </c>
      <c r="E2275" s="176">
        <v>-71.281039000000007</v>
      </c>
    </row>
    <row r="2276" spans="2:5" x14ac:dyDescent="0.25">
      <c r="B2276" s="176" t="s">
        <v>7701</v>
      </c>
      <c r="C2276" s="176" t="s">
        <v>11349</v>
      </c>
      <c r="D2276" s="176">
        <v>30.967800140400001</v>
      </c>
      <c r="E2276" s="176">
        <v>-83.193000793500005</v>
      </c>
    </row>
    <row r="2277" spans="2:5" x14ac:dyDescent="0.25">
      <c r="B2277" s="176" t="s">
        <v>7702</v>
      </c>
      <c r="C2277" s="176" t="s">
        <v>11350</v>
      </c>
      <c r="D2277" s="176">
        <v>34.737301000000002</v>
      </c>
      <c r="E2277" s="176">
        <v>-120.584</v>
      </c>
    </row>
    <row r="2278" spans="2:5" x14ac:dyDescent="0.25">
      <c r="B2278" s="176" t="s">
        <v>7703</v>
      </c>
      <c r="C2278" s="176" t="s">
        <v>13462</v>
      </c>
      <c r="D2278" s="176">
        <v>28.85260009765625</v>
      </c>
      <c r="E2278" s="176">
        <v>-96.918502807617188</v>
      </c>
    </row>
    <row r="2279" spans="2:5" x14ac:dyDescent="0.25">
      <c r="B2279" s="176" t="s">
        <v>7704</v>
      </c>
      <c r="C2279" s="176" t="s">
        <v>13463</v>
      </c>
      <c r="D2279" s="176">
        <v>40.436214</v>
      </c>
      <c r="E2279" s="176">
        <v>-109.511661</v>
      </c>
    </row>
    <row r="2280" spans="2:5" x14ac:dyDescent="0.25">
      <c r="B2280" s="176" t="s">
        <v>7705</v>
      </c>
      <c r="C2280" s="176" t="s">
        <v>13464</v>
      </c>
      <c r="D2280" s="176">
        <v>36.209074000000001</v>
      </c>
      <c r="E2280" s="176">
        <v>-115.19398200000001</v>
      </c>
    </row>
    <row r="2281" spans="2:5" x14ac:dyDescent="0.25">
      <c r="B2281" s="176" t="s">
        <v>7706</v>
      </c>
      <c r="C2281" s="176" t="s">
        <v>13465</v>
      </c>
      <c r="D2281" s="176">
        <v>36.318699000000002</v>
      </c>
      <c r="E2281" s="176">
        <v>-119.39299800000001</v>
      </c>
    </row>
    <row r="2282" spans="2:5" x14ac:dyDescent="0.25">
      <c r="B2282" s="176" t="s">
        <v>7707</v>
      </c>
      <c r="C2282" s="176" t="s">
        <v>13466</v>
      </c>
      <c r="D2282" s="176">
        <v>30.782499313354492</v>
      </c>
      <c r="E2282" s="176">
        <v>-83.276702880859375</v>
      </c>
    </row>
    <row r="2283" spans="2:5" x14ac:dyDescent="0.25">
      <c r="B2283" s="176" t="s">
        <v>7708</v>
      </c>
      <c r="C2283" s="176" t="s">
        <v>13467</v>
      </c>
      <c r="D2283" s="176">
        <v>34.209800999999999</v>
      </c>
      <c r="E2283" s="176">
        <v>-118.489998</v>
      </c>
    </row>
    <row r="2284" spans="2:5" x14ac:dyDescent="0.25">
      <c r="B2284" s="176" t="s">
        <v>7709</v>
      </c>
      <c r="C2284" s="176" t="s">
        <v>11351</v>
      </c>
      <c r="D2284" s="176">
        <v>43.938999000000003</v>
      </c>
      <c r="E2284" s="176">
        <v>-90.253403000000006</v>
      </c>
    </row>
    <row r="2285" spans="2:5" x14ac:dyDescent="0.25">
      <c r="B2285" s="176" t="s">
        <v>7710</v>
      </c>
      <c r="C2285" s="176" t="s">
        <v>13468</v>
      </c>
      <c r="D2285" s="176">
        <v>30.481314999999999</v>
      </c>
      <c r="E2285" s="176">
        <v>-86.515839</v>
      </c>
    </row>
    <row r="2286" spans="2:5" x14ac:dyDescent="0.25">
      <c r="B2286" s="176" t="s">
        <v>7711</v>
      </c>
      <c r="C2286" s="176" t="s">
        <v>13469</v>
      </c>
      <c r="D2286" s="176">
        <v>41.453998570000003</v>
      </c>
      <c r="E2286" s="176">
        <v>-87.007102970000005</v>
      </c>
    </row>
    <row r="2287" spans="2:5" x14ac:dyDescent="0.25">
      <c r="B2287" s="176" t="s">
        <v>7712</v>
      </c>
      <c r="C2287" s="176" t="s">
        <v>13470</v>
      </c>
      <c r="D2287" s="176">
        <v>30.218699999999998</v>
      </c>
      <c r="E2287" s="176">
        <v>-81.876700999999997</v>
      </c>
    </row>
    <row r="2288" spans="2:5" x14ac:dyDescent="0.25">
      <c r="B2288" s="176" t="s">
        <v>7713</v>
      </c>
      <c r="C2288" s="176" t="s">
        <v>13471</v>
      </c>
      <c r="D2288" s="176">
        <v>27.6556</v>
      </c>
      <c r="E2288" s="176">
        <v>-80.417901000000001</v>
      </c>
    </row>
    <row r="2289" spans="2:5" x14ac:dyDescent="0.25">
      <c r="B2289" s="176" t="s">
        <v>7714</v>
      </c>
      <c r="C2289" s="176" t="s">
        <v>11352</v>
      </c>
      <c r="D2289" s="176">
        <v>42.856211000000002</v>
      </c>
      <c r="E2289" s="176">
        <v>-100.54919200000001</v>
      </c>
    </row>
    <row r="2290" spans="2:5" x14ac:dyDescent="0.25">
      <c r="B2290" s="176" t="s">
        <v>7715</v>
      </c>
      <c r="C2290" s="176" t="s">
        <v>13472</v>
      </c>
      <c r="D2290" s="176">
        <v>36.595798000000002</v>
      </c>
      <c r="E2290" s="176">
        <v>-78.560096999999999</v>
      </c>
    </row>
    <row r="2291" spans="2:5" x14ac:dyDescent="0.25">
      <c r="B2291" s="176" t="s">
        <v>7716</v>
      </c>
      <c r="C2291" s="176" t="s">
        <v>13473</v>
      </c>
      <c r="D2291" s="176">
        <v>34.741100000000003</v>
      </c>
      <c r="E2291" s="176">
        <v>-118.219002</v>
      </c>
    </row>
    <row r="2292" spans="2:5" x14ac:dyDescent="0.25">
      <c r="B2292" s="176" t="s">
        <v>7717</v>
      </c>
      <c r="C2292" s="176" t="s">
        <v>13474</v>
      </c>
      <c r="D2292" s="176">
        <v>40.896598815899999</v>
      </c>
      <c r="E2292" s="176">
        <v>-117.80599975600001</v>
      </c>
    </row>
    <row r="2293" spans="2:5" x14ac:dyDescent="0.25">
      <c r="B2293" s="176" t="s">
        <v>7718</v>
      </c>
      <c r="C2293" s="176" t="s">
        <v>11353</v>
      </c>
      <c r="D2293" s="176">
        <v>32.640098999999999</v>
      </c>
      <c r="E2293" s="176">
        <v>-83.591904</v>
      </c>
    </row>
    <row r="2294" spans="2:5" x14ac:dyDescent="0.25">
      <c r="B2294" s="176" t="s">
        <v>7719</v>
      </c>
      <c r="C2294" s="176" t="s">
        <v>11354</v>
      </c>
      <c r="D2294" s="176">
        <v>40.015598300000001</v>
      </c>
      <c r="E2294" s="176">
        <v>-74.591697690000004</v>
      </c>
    </row>
    <row r="2295" spans="2:5" x14ac:dyDescent="0.25">
      <c r="B2295" s="176" t="s">
        <v>7720</v>
      </c>
      <c r="C2295" s="176" t="s">
        <v>13475</v>
      </c>
      <c r="D2295" s="176">
        <v>43.965698000000003</v>
      </c>
      <c r="E2295" s="176">
        <v>-107.950996</v>
      </c>
    </row>
    <row r="2296" spans="2:5" x14ac:dyDescent="0.25">
      <c r="B2296" s="176" t="s">
        <v>7721</v>
      </c>
      <c r="C2296" s="176" t="s">
        <v>13476</v>
      </c>
      <c r="D2296" s="176">
        <v>41.349601999999997</v>
      </c>
      <c r="E2296" s="176">
        <v>-71.803398000000001</v>
      </c>
    </row>
    <row r="2297" spans="2:5" x14ac:dyDescent="0.25">
      <c r="B2297" s="176" t="s">
        <v>7722</v>
      </c>
      <c r="C2297" s="176" t="s">
        <v>13477</v>
      </c>
      <c r="D2297" s="176">
        <v>39.008499145500004</v>
      </c>
      <c r="E2297" s="176">
        <v>-74.908302307100001</v>
      </c>
    </row>
    <row r="2298" spans="2:5" x14ac:dyDescent="0.25">
      <c r="B2298" s="176" t="s">
        <v>7723</v>
      </c>
      <c r="C2298" s="176" t="s">
        <v>13478</v>
      </c>
      <c r="D2298" s="176">
        <v>36.438000000000002</v>
      </c>
      <c r="E2298" s="176">
        <v>-99.522666700000002</v>
      </c>
    </row>
    <row r="2299" spans="2:5" x14ac:dyDescent="0.25">
      <c r="B2299" s="176" t="s">
        <v>7724</v>
      </c>
      <c r="C2299" s="176" t="s">
        <v>13479</v>
      </c>
      <c r="D2299" s="176">
        <v>44.688400000000001</v>
      </c>
      <c r="E2299" s="176">
        <v>-111.11799600000001</v>
      </c>
    </row>
    <row r="2300" spans="2:5" x14ac:dyDescent="0.25">
      <c r="B2300" s="176" t="s">
        <v>7725</v>
      </c>
      <c r="C2300" s="176" t="s">
        <v>13480</v>
      </c>
      <c r="D2300" s="176">
        <v>25.499200999999999</v>
      </c>
      <c r="E2300" s="176">
        <v>-80.554295999999994</v>
      </c>
    </row>
    <row r="2301" spans="2:5" x14ac:dyDescent="0.25">
      <c r="B2301" s="176" t="s">
        <v>7726</v>
      </c>
      <c r="C2301" s="176" t="s">
        <v>11355</v>
      </c>
      <c r="D2301" s="176">
        <v>28.467600000000001</v>
      </c>
      <c r="E2301" s="176">
        <v>-80.566597000000002</v>
      </c>
    </row>
    <row r="2302" spans="2:5" x14ac:dyDescent="0.25">
      <c r="B2302" s="176" t="s">
        <v>7727</v>
      </c>
      <c r="C2302" s="176" t="s">
        <v>13481</v>
      </c>
      <c r="D2302" s="176">
        <v>36.281897999999998</v>
      </c>
      <c r="E2302" s="176">
        <v>-94.306800999999993</v>
      </c>
    </row>
    <row r="2303" spans="2:5" x14ac:dyDescent="0.25">
      <c r="B2303" s="176" t="s">
        <v>7728</v>
      </c>
      <c r="C2303" s="176" t="s">
        <v>13482</v>
      </c>
      <c r="D2303" s="176">
        <v>37.235000610351563</v>
      </c>
      <c r="E2303" s="176">
        <v>-115.81099700927734</v>
      </c>
    </row>
    <row r="2304" spans="2:5" x14ac:dyDescent="0.25">
      <c r="B2304" s="176" t="s">
        <v>7729</v>
      </c>
      <c r="C2304" s="176" t="s">
        <v>13483</v>
      </c>
      <c r="D2304" s="176">
        <v>48.260863000000001</v>
      </c>
      <c r="E2304" s="176">
        <v>-103.75116</v>
      </c>
    </row>
    <row r="2305" spans="2:5" x14ac:dyDescent="0.25">
      <c r="B2305" s="176" t="s">
        <v>7730</v>
      </c>
      <c r="C2305" s="176" t="s">
        <v>13484</v>
      </c>
      <c r="D2305" s="176">
        <v>42.237900000000003</v>
      </c>
      <c r="E2305" s="176">
        <v>-83.530403000000007</v>
      </c>
    </row>
    <row r="2306" spans="2:5" x14ac:dyDescent="0.25">
      <c r="B2306" s="176" t="s">
        <v>7731</v>
      </c>
      <c r="C2306" s="176" t="s">
        <v>11356</v>
      </c>
      <c r="D2306" s="176">
        <v>46.568199159999999</v>
      </c>
      <c r="E2306" s="176">
        <v>-120.5439987</v>
      </c>
    </row>
    <row r="2307" spans="2:5" x14ac:dyDescent="0.25">
      <c r="B2307" s="176" t="s">
        <v>7732</v>
      </c>
      <c r="C2307" s="176" t="s">
        <v>13485</v>
      </c>
      <c r="D2307" s="176">
        <v>42.916698455811002</v>
      </c>
      <c r="E2307" s="176">
        <v>-97.385902404785</v>
      </c>
    </row>
    <row r="2308" spans="2:5" x14ac:dyDescent="0.25">
      <c r="B2308" s="176" t="s">
        <v>7733</v>
      </c>
      <c r="C2308" s="176" t="s">
        <v>13486</v>
      </c>
      <c r="D2308" s="176">
        <v>41.260700229999998</v>
      </c>
      <c r="E2308" s="176">
        <v>-80.679100039999994</v>
      </c>
    </row>
    <row r="2309" spans="2:5" x14ac:dyDescent="0.25">
      <c r="B2309" s="176" t="s">
        <v>7734</v>
      </c>
      <c r="C2309" s="176" t="s">
        <v>13487</v>
      </c>
      <c r="D2309" s="176">
        <v>39.944400787399999</v>
      </c>
      <c r="E2309" s="176">
        <v>-81.892097473100009</v>
      </c>
    </row>
    <row r="2310" spans="2:5" x14ac:dyDescent="0.25">
      <c r="B2310" s="176" t="s">
        <v>7735</v>
      </c>
      <c r="C2310" s="176" t="s">
        <v>13488</v>
      </c>
      <c r="D2310" s="176">
        <v>42.035801999999997</v>
      </c>
      <c r="E2310" s="176">
        <v>20.415955</v>
      </c>
    </row>
    <row r="2311" spans="2:5" x14ac:dyDescent="0.25">
      <c r="B2311" s="176" t="s">
        <v>7736</v>
      </c>
      <c r="C2311" s="176" t="s">
        <v>13489</v>
      </c>
      <c r="D2311" s="176">
        <v>40.771900000000002</v>
      </c>
      <c r="E2311" s="176">
        <v>19.901899</v>
      </c>
    </row>
    <row r="2312" spans="2:5" x14ac:dyDescent="0.25">
      <c r="B2312" s="176" t="s">
        <v>7737</v>
      </c>
      <c r="C2312" s="176" t="s">
        <v>11357</v>
      </c>
      <c r="D2312" s="176">
        <v>41.414700000000003</v>
      </c>
      <c r="E2312" s="176">
        <v>19.720600000000001</v>
      </c>
    </row>
    <row r="2313" spans="2:5" x14ac:dyDescent="0.25">
      <c r="B2313" s="176" t="s">
        <v>7738</v>
      </c>
      <c r="C2313" s="176" t="s">
        <v>13490</v>
      </c>
      <c r="D2313" s="176">
        <v>42.569916999999997</v>
      </c>
      <c r="E2313" s="176">
        <v>27.515173000000001</v>
      </c>
    </row>
    <row r="2314" spans="2:5" x14ac:dyDescent="0.25">
      <c r="B2314" s="176" t="s">
        <v>7739</v>
      </c>
      <c r="C2314" s="176" t="s">
        <v>13491</v>
      </c>
      <c r="D2314" s="176">
        <v>43.151401999999997</v>
      </c>
      <c r="E2314" s="176">
        <v>25.712900000000001</v>
      </c>
    </row>
    <row r="2315" spans="2:5" x14ac:dyDescent="0.25">
      <c r="B2315" s="176" t="s">
        <v>7740</v>
      </c>
      <c r="C2315" s="176" t="s">
        <v>13492</v>
      </c>
      <c r="D2315" s="176">
        <v>42.454898999999997</v>
      </c>
      <c r="E2315" s="176">
        <v>26.3522</v>
      </c>
    </row>
    <row r="2316" spans="2:5" x14ac:dyDescent="0.25">
      <c r="B2316" s="176" t="s">
        <v>7741</v>
      </c>
      <c r="C2316" s="176" t="s">
        <v>13493</v>
      </c>
      <c r="D2316" s="176">
        <v>42.067799000000001</v>
      </c>
      <c r="E2316" s="176">
        <v>24.8508</v>
      </c>
    </row>
    <row r="2317" spans="2:5" x14ac:dyDescent="0.25">
      <c r="B2317" s="176" t="s">
        <v>7742</v>
      </c>
      <c r="C2317" s="176" t="s">
        <v>13494</v>
      </c>
      <c r="D2317" s="176">
        <v>42.290401000000003</v>
      </c>
      <c r="E2317" s="176">
        <v>24.714001</v>
      </c>
    </row>
    <row r="2318" spans="2:5" x14ac:dyDescent="0.25">
      <c r="B2318" s="176" t="s">
        <v>7743</v>
      </c>
      <c r="C2318" s="176" t="s">
        <v>13495</v>
      </c>
      <c r="D2318" s="176">
        <v>43.451771000000001</v>
      </c>
      <c r="E2318" s="176">
        <v>24.502423</v>
      </c>
    </row>
    <row r="2319" spans="2:5" x14ac:dyDescent="0.25">
      <c r="B2319" s="176" t="s">
        <v>7744</v>
      </c>
      <c r="C2319" s="176" t="s">
        <v>13496</v>
      </c>
      <c r="D2319" s="176">
        <v>42.696356999999999</v>
      </c>
      <c r="E2319" s="176">
        <v>23.417670999999999</v>
      </c>
    </row>
    <row r="2320" spans="2:5" x14ac:dyDescent="0.25">
      <c r="B2320" s="176" t="s">
        <v>7745</v>
      </c>
      <c r="C2320" s="176" t="s">
        <v>13497</v>
      </c>
      <c r="D2320" s="176">
        <v>43.423800999999997</v>
      </c>
      <c r="E2320" s="176">
        <v>28.181298999999999</v>
      </c>
    </row>
    <row r="2321" spans="2:5" x14ac:dyDescent="0.25">
      <c r="B2321" s="176" t="s">
        <v>7746</v>
      </c>
      <c r="C2321" s="176" t="s">
        <v>13498</v>
      </c>
      <c r="D2321" s="176">
        <v>43.232101</v>
      </c>
      <c r="E2321" s="176">
        <v>27.825099999999999</v>
      </c>
    </row>
    <row r="2322" spans="2:5" x14ac:dyDescent="0.25">
      <c r="B2322" s="176" t="s">
        <v>7747</v>
      </c>
      <c r="C2322" s="176" t="s">
        <v>13499</v>
      </c>
      <c r="D2322" s="176">
        <v>35.153064000000001</v>
      </c>
      <c r="E2322" s="176">
        <v>33.507351999999997</v>
      </c>
    </row>
    <row r="2323" spans="2:5" x14ac:dyDescent="0.25">
      <c r="B2323" s="176" t="s">
        <v>7748</v>
      </c>
      <c r="C2323" s="176" t="s">
        <v>13500</v>
      </c>
      <c r="D2323" s="176">
        <v>35.235909999999997</v>
      </c>
      <c r="E2323" s="176">
        <v>33.720087999999997</v>
      </c>
    </row>
    <row r="2324" spans="2:5" x14ac:dyDescent="0.25">
      <c r="B2324" s="176" t="s">
        <v>7749</v>
      </c>
      <c r="C2324" s="176" t="s">
        <v>13501</v>
      </c>
      <c r="D2324" s="176">
        <v>34.875098999999999</v>
      </c>
      <c r="E2324" s="176">
        <v>33.624901000000001</v>
      </c>
    </row>
    <row r="2325" spans="2:5" x14ac:dyDescent="0.25">
      <c r="B2325" s="176" t="s">
        <v>7750</v>
      </c>
      <c r="C2325" s="176" t="s">
        <v>13502</v>
      </c>
      <c r="D2325" s="176">
        <v>34.717998999999999</v>
      </c>
      <c r="E2325" s="176">
        <v>32.485698999999997</v>
      </c>
    </row>
    <row r="2326" spans="2:5" x14ac:dyDescent="0.25">
      <c r="B2326" s="176" t="s">
        <v>7751</v>
      </c>
      <c r="C2326" s="176" t="s">
        <v>11358</v>
      </c>
      <c r="D2326" s="176">
        <v>34.590401</v>
      </c>
      <c r="E2326" s="176">
        <v>32.987900000000003</v>
      </c>
    </row>
    <row r="2327" spans="2:5" x14ac:dyDescent="0.25">
      <c r="B2327" s="176" t="s">
        <v>7752</v>
      </c>
      <c r="C2327" s="176" t="s">
        <v>13503</v>
      </c>
      <c r="D2327" s="176">
        <v>42.562246999999999</v>
      </c>
      <c r="E2327" s="176">
        <v>18.265543000000001</v>
      </c>
    </row>
    <row r="2328" spans="2:5" x14ac:dyDescent="0.25">
      <c r="B2328" s="176" t="s">
        <v>7753</v>
      </c>
      <c r="C2328" s="176" t="s">
        <v>13504</v>
      </c>
      <c r="D2328" s="176">
        <v>45.462355000000002</v>
      </c>
      <c r="E2328" s="176">
        <v>18.811278000000001</v>
      </c>
    </row>
    <row r="2329" spans="2:5" x14ac:dyDescent="0.25">
      <c r="B2329" s="176" t="s">
        <v>7754</v>
      </c>
      <c r="C2329" s="176" t="s">
        <v>13505</v>
      </c>
      <c r="D2329" s="176">
        <v>44.893501000000001</v>
      </c>
      <c r="E2329" s="176">
        <v>13.9222</v>
      </c>
    </row>
    <row r="2330" spans="2:5" x14ac:dyDescent="0.25">
      <c r="B2330" s="176" t="s">
        <v>7755</v>
      </c>
      <c r="C2330" s="176" t="s">
        <v>13506</v>
      </c>
      <c r="D2330" s="176">
        <v>45.216375999999997</v>
      </c>
      <c r="E2330" s="176">
        <v>14.57085</v>
      </c>
    </row>
    <row r="2331" spans="2:5" x14ac:dyDescent="0.25">
      <c r="B2331" s="176" t="s">
        <v>7756</v>
      </c>
      <c r="C2331" s="176" t="s">
        <v>13507</v>
      </c>
      <c r="D2331" s="176">
        <v>43.284453999999997</v>
      </c>
      <c r="E2331" s="176">
        <v>16.678362</v>
      </c>
    </row>
    <row r="2332" spans="2:5" x14ac:dyDescent="0.25">
      <c r="B2332" s="176" t="s">
        <v>7757</v>
      </c>
      <c r="C2332" s="176" t="s">
        <v>13508</v>
      </c>
      <c r="D2332" s="176">
        <v>43.538898000000003</v>
      </c>
      <c r="E2332" s="176">
        <v>16.297999999999998</v>
      </c>
    </row>
    <row r="2333" spans="2:5" x14ac:dyDescent="0.25">
      <c r="B2333" s="176" t="s">
        <v>7758</v>
      </c>
      <c r="C2333" s="176" t="s">
        <v>13509</v>
      </c>
      <c r="D2333" s="176">
        <v>45.742901000000003</v>
      </c>
      <c r="E2333" s="176">
        <v>16.0688</v>
      </c>
    </row>
    <row r="2334" spans="2:5" x14ac:dyDescent="0.25">
      <c r="B2334" s="176" t="s">
        <v>7759</v>
      </c>
      <c r="C2334" s="176" t="s">
        <v>13510</v>
      </c>
      <c r="D2334" s="176">
        <v>44.096986000000001</v>
      </c>
      <c r="E2334" s="176">
        <v>15.353565</v>
      </c>
    </row>
    <row r="2335" spans="2:5" x14ac:dyDescent="0.25">
      <c r="B2335" s="176" t="s">
        <v>7760</v>
      </c>
      <c r="C2335" s="176" t="s">
        <v>13511</v>
      </c>
      <c r="D2335" s="176">
        <v>44.557597999999999</v>
      </c>
      <c r="E2335" s="176">
        <v>15.7744</v>
      </c>
    </row>
    <row r="2336" spans="2:5" x14ac:dyDescent="0.25">
      <c r="B2336" s="176" t="s">
        <v>7761</v>
      </c>
      <c r="C2336" s="176" t="s">
        <v>13512</v>
      </c>
      <c r="D2336" s="176">
        <v>38.948501999999998</v>
      </c>
      <c r="E2336" s="176">
        <v>-1.8635200000000001</v>
      </c>
    </row>
    <row r="2337" spans="2:5" x14ac:dyDescent="0.25">
      <c r="B2337" s="176" t="s">
        <v>7762</v>
      </c>
      <c r="C2337" s="176" t="s">
        <v>13513</v>
      </c>
      <c r="D2337" s="176">
        <v>38.282200000000003</v>
      </c>
      <c r="E2337" s="176">
        <v>-0.55815599999999999</v>
      </c>
    </row>
    <row r="2338" spans="2:5" x14ac:dyDescent="0.25">
      <c r="B2338" s="176" t="s">
        <v>7763</v>
      </c>
      <c r="C2338" s="176" t="s">
        <v>13514</v>
      </c>
      <c r="D2338" s="176">
        <v>36.843899</v>
      </c>
      <c r="E2338" s="176">
        <v>-2.3700999999999999</v>
      </c>
    </row>
    <row r="2339" spans="2:5" x14ac:dyDescent="0.25">
      <c r="B2339" s="176" t="s">
        <v>7764</v>
      </c>
      <c r="C2339" s="176" t="s">
        <v>13515</v>
      </c>
      <c r="D2339" s="176">
        <v>43.563599000000004</v>
      </c>
      <c r="E2339" s="176">
        <v>-6.0346200000000003</v>
      </c>
    </row>
    <row r="2340" spans="2:5" x14ac:dyDescent="0.25">
      <c r="B2340" s="176" t="s">
        <v>7765</v>
      </c>
      <c r="C2340" s="176" t="s">
        <v>13516</v>
      </c>
      <c r="D2340" s="176">
        <v>37.841999000000001</v>
      </c>
      <c r="E2340" s="176">
        <v>-4.8488800000000003</v>
      </c>
    </row>
    <row r="2341" spans="2:5" x14ac:dyDescent="0.25">
      <c r="B2341" s="176" t="s">
        <v>7766</v>
      </c>
      <c r="C2341" s="176" t="s">
        <v>13517</v>
      </c>
      <c r="D2341" s="176">
        <v>43.301102</v>
      </c>
      <c r="E2341" s="176">
        <v>-2.9106100000000001</v>
      </c>
    </row>
    <row r="2342" spans="2:5" x14ac:dyDescent="0.25">
      <c r="B2342" s="176" t="s">
        <v>7767</v>
      </c>
      <c r="C2342" s="176" t="s">
        <v>13518</v>
      </c>
      <c r="D2342" s="176">
        <v>42.357601000000003</v>
      </c>
      <c r="E2342" s="176">
        <v>-3.6207600000000002</v>
      </c>
    </row>
    <row r="2343" spans="2:5" x14ac:dyDescent="0.25">
      <c r="B2343" s="176" t="s">
        <v>7768</v>
      </c>
      <c r="C2343" s="176" t="s">
        <v>13519</v>
      </c>
      <c r="D2343" s="176">
        <v>41.2971</v>
      </c>
      <c r="E2343" s="176">
        <v>2.0784600000000002</v>
      </c>
    </row>
    <row r="2344" spans="2:5" x14ac:dyDescent="0.25">
      <c r="B2344" s="176" t="s">
        <v>7769</v>
      </c>
      <c r="C2344" s="176" t="s">
        <v>13520</v>
      </c>
      <c r="D2344" s="176">
        <v>38.891300000000001</v>
      </c>
      <c r="E2344" s="176">
        <v>-6.8213299999999997</v>
      </c>
    </row>
    <row r="2345" spans="2:5" x14ac:dyDescent="0.25">
      <c r="B2345" s="176" t="s">
        <v>7770</v>
      </c>
      <c r="C2345" s="176" t="s">
        <v>13521</v>
      </c>
      <c r="D2345" s="176">
        <v>40.213889000000002</v>
      </c>
      <c r="E2345" s="176">
        <v>7.3332999999999995E-2</v>
      </c>
    </row>
    <row r="2346" spans="2:5" x14ac:dyDescent="0.25">
      <c r="B2346" s="176" t="s">
        <v>7771</v>
      </c>
      <c r="C2346" s="176" t="s">
        <v>13522</v>
      </c>
      <c r="D2346" s="176">
        <v>43.302101</v>
      </c>
      <c r="E2346" s="176">
        <v>-8.3772599999999997</v>
      </c>
    </row>
    <row r="2347" spans="2:5" x14ac:dyDescent="0.25">
      <c r="B2347" s="176" t="s">
        <v>7772</v>
      </c>
      <c r="C2347" s="176" t="s">
        <v>13523</v>
      </c>
      <c r="D2347" s="176">
        <v>40.370700999999997</v>
      </c>
      <c r="E2347" s="176">
        <v>-3.7851400000000002</v>
      </c>
    </row>
    <row r="2348" spans="2:5" x14ac:dyDescent="0.25">
      <c r="B2348" s="176" t="s">
        <v>7773</v>
      </c>
      <c r="C2348" s="176" t="s">
        <v>13524</v>
      </c>
      <c r="D2348" s="176">
        <v>41.728185000000003</v>
      </c>
      <c r="E2348" s="176">
        <v>0.53502300000000003</v>
      </c>
    </row>
    <row r="2349" spans="2:5" x14ac:dyDescent="0.25">
      <c r="B2349" s="176" t="s">
        <v>7774</v>
      </c>
      <c r="C2349" s="176" t="s">
        <v>13525</v>
      </c>
      <c r="D2349" s="176">
        <v>37.133201999999997</v>
      </c>
      <c r="E2349" s="176">
        <v>-3.6356899999999999</v>
      </c>
    </row>
    <row r="2350" spans="2:5" x14ac:dyDescent="0.25">
      <c r="B2350" s="176" t="s">
        <v>7775</v>
      </c>
      <c r="C2350" s="176" t="s">
        <v>13526</v>
      </c>
      <c r="D2350" s="176">
        <v>41.904639000000003</v>
      </c>
      <c r="E2350" s="176">
        <v>2.761774</v>
      </c>
    </row>
    <row r="2351" spans="2:5" x14ac:dyDescent="0.25">
      <c r="B2351" s="176" t="s">
        <v>7776</v>
      </c>
      <c r="C2351" s="176" t="s">
        <v>13527</v>
      </c>
      <c r="D2351" s="176">
        <v>37.188701999999999</v>
      </c>
      <c r="E2351" s="176">
        <v>-3.7773599999999998</v>
      </c>
    </row>
    <row r="2352" spans="2:5" x14ac:dyDescent="0.25">
      <c r="B2352" s="176" t="s">
        <v>7777</v>
      </c>
      <c r="C2352" s="176" t="s">
        <v>13528</v>
      </c>
      <c r="D2352" s="176">
        <v>40.294102000000002</v>
      </c>
      <c r="E2352" s="176">
        <v>-3.72383</v>
      </c>
    </row>
    <row r="2353" spans="2:5" x14ac:dyDescent="0.25">
      <c r="B2353" s="176" t="s">
        <v>7778</v>
      </c>
      <c r="C2353" s="176" t="s">
        <v>13529</v>
      </c>
      <c r="D2353" s="176">
        <v>38.872897999999999</v>
      </c>
      <c r="E2353" s="176">
        <v>1.3731199999999999</v>
      </c>
    </row>
    <row r="2354" spans="2:5" x14ac:dyDescent="0.25">
      <c r="B2354" s="176" t="s">
        <v>7779</v>
      </c>
      <c r="C2354" s="176" t="s">
        <v>13530</v>
      </c>
      <c r="D2354" s="176">
        <v>36.744598000000003</v>
      </c>
      <c r="E2354" s="176">
        <v>-6.0601099999999999</v>
      </c>
    </row>
    <row r="2355" spans="2:5" x14ac:dyDescent="0.25">
      <c r="B2355" s="176" t="s">
        <v>7780</v>
      </c>
      <c r="C2355" s="176" t="s">
        <v>13531</v>
      </c>
      <c r="D2355" s="176">
        <v>37.775002000000001</v>
      </c>
      <c r="E2355" s="176">
        <v>-0.81238900000000003</v>
      </c>
    </row>
    <row r="2356" spans="2:5" x14ac:dyDescent="0.25">
      <c r="B2356" s="176" t="s">
        <v>7781</v>
      </c>
      <c r="C2356" s="176" t="s">
        <v>13532</v>
      </c>
      <c r="D2356" s="176">
        <v>42.590708999999997</v>
      </c>
      <c r="E2356" s="176">
        <v>-5.6534060000000004</v>
      </c>
    </row>
    <row r="2357" spans="2:5" x14ac:dyDescent="0.25">
      <c r="B2357" s="176" t="s">
        <v>7782</v>
      </c>
      <c r="C2357" s="176" t="s">
        <v>13533</v>
      </c>
      <c r="D2357" s="176">
        <v>40.493406999999998</v>
      </c>
      <c r="E2357" s="176">
        <v>-3.5722489999999998</v>
      </c>
    </row>
    <row r="2358" spans="2:5" x14ac:dyDescent="0.25">
      <c r="B2358" s="176" t="s">
        <v>7783</v>
      </c>
      <c r="C2358" s="176" t="s">
        <v>13534</v>
      </c>
      <c r="D2358" s="176">
        <v>36.674900000000001</v>
      </c>
      <c r="E2358" s="176">
        <v>-4.4991099999999999</v>
      </c>
    </row>
    <row r="2359" spans="2:5" x14ac:dyDescent="0.25">
      <c r="B2359" s="176" t="s">
        <v>7784</v>
      </c>
      <c r="C2359" s="176" t="s">
        <v>13535</v>
      </c>
      <c r="D2359" s="176">
        <v>39.862597999999998</v>
      </c>
      <c r="E2359" s="176">
        <v>4.2186500000000002</v>
      </c>
    </row>
    <row r="2360" spans="2:5" x14ac:dyDescent="0.25">
      <c r="B2360" s="176" t="s">
        <v>7785</v>
      </c>
      <c r="C2360" s="176" t="s">
        <v>13536</v>
      </c>
      <c r="D2360" s="176">
        <v>37.802852000000001</v>
      </c>
      <c r="E2360" s="176">
        <v>-1.124884</v>
      </c>
    </row>
    <row r="2361" spans="2:5" x14ac:dyDescent="0.25">
      <c r="B2361" s="176" t="s">
        <v>7786</v>
      </c>
      <c r="C2361" s="176" t="s">
        <v>13537</v>
      </c>
      <c r="D2361" s="176">
        <v>37.174900054931641</v>
      </c>
      <c r="E2361" s="176">
        <v>-5.6159400939941406</v>
      </c>
    </row>
    <row r="2362" spans="2:5" x14ac:dyDescent="0.25">
      <c r="B2362" s="176" t="s">
        <v>7787</v>
      </c>
      <c r="C2362" s="176" t="s">
        <v>13538</v>
      </c>
      <c r="D2362" s="176">
        <v>39.551701000000001</v>
      </c>
      <c r="E2362" s="176">
        <v>2.73881</v>
      </c>
    </row>
    <row r="2363" spans="2:5" x14ac:dyDescent="0.25">
      <c r="B2363" s="176" t="s">
        <v>7788</v>
      </c>
      <c r="C2363" s="176" t="s">
        <v>13539</v>
      </c>
      <c r="D2363" s="176">
        <v>42.77</v>
      </c>
      <c r="E2363" s="176">
        <v>-1.6463300000000001</v>
      </c>
    </row>
    <row r="2364" spans="2:5" x14ac:dyDescent="0.25">
      <c r="B2364" s="176" t="s">
        <v>7789</v>
      </c>
      <c r="C2364" s="176" t="s">
        <v>13540</v>
      </c>
      <c r="D2364" s="176">
        <v>37.951098999999999</v>
      </c>
      <c r="E2364" s="176">
        <v>-1.2303200000000001</v>
      </c>
    </row>
    <row r="2365" spans="2:5" x14ac:dyDescent="0.25">
      <c r="B2365" s="176" t="s">
        <v>7790</v>
      </c>
      <c r="C2365" s="176" t="s">
        <v>13541</v>
      </c>
      <c r="D2365" s="176">
        <v>42.460953000000003</v>
      </c>
      <c r="E2365" s="176">
        <v>-2.322235</v>
      </c>
    </row>
    <row r="2366" spans="2:5" x14ac:dyDescent="0.25">
      <c r="B2366" s="176" t="s">
        <v>7791</v>
      </c>
      <c r="C2366" s="176" t="s">
        <v>13542</v>
      </c>
      <c r="D2366" s="176">
        <v>38.856479</v>
      </c>
      <c r="E2366" s="176">
        <v>-3.9699439999999999</v>
      </c>
    </row>
    <row r="2367" spans="2:5" x14ac:dyDescent="0.25">
      <c r="B2367" s="176" t="s">
        <v>7792</v>
      </c>
      <c r="C2367" s="176" t="s">
        <v>13543</v>
      </c>
      <c r="D2367" s="176">
        <v>41.147508999999999</v>
      </c>
      <c r="E2367" s="176">
        <v>1.1683539999999999</v>
      </c>
    </row>
    <row r="2368" spans="2:5" x14ac:dyDescent="0.25">
      <c r="B2368" s="176" t="s">
        <v>7793</v>
      </c>
      <c r="C2368" s="176" t="s">
        <v>13544</v>
      </c>
      <c r="D2368" s="176">
        <v>36.645198821999998</v>
      </c>
      <c r="E2368" s="176">
        <v>-6.3494601249700002</v>
      </c>
    </row>
    <row r="2369" spans="2:5" x14ac:dyDescent="0.25">
      <c r="B2369" s="176" t="s">
        <v>7794</v>
      </c>
      <c r="C2369" s="176" t="s">
        <v>13545</v>
      </c>
      <c r="D2369" s="176">
        <v>40.952098999999997</v>
      </c>
      <c r="E2369" s="176">
        <v>-5.5019900000000002</v>
      </c>
    </row>
    <row r="2370" spans="2:5" x14ac:dyDescent="0.25">
      <c r="B2370" s="176" t="s">
        <v>7795</v>
      </c>
      <c r="C2370" s="176" t="s">
        <v>13546</v>
      </c>
      <c r="D2370" s="176">
        <v>43.356498999999999</v>
      </c>
      <c r="E2370" s="176">
        <v>-1.79061</v>
      </c>
    </row>
    <row r="2371" spans="2:5" x14ac:dyDescent="0.25">
      <c r="B2371" s="176" t="s">
        <v>7796</v>
      </c>
      <c r="C2371" s="176" t="s">
        <v>13547</v>
      </c>
      <c r="D2371" s="176">
        <v>42.896301000000001</v>
      </c>
      <c r="E2371" s="176">
        <v>-8.4151399999999992</v>
      </c>
    </row>
    <row r="2372" spans="2:5" x14ac:dyDescent="0.25">
      <c r="B2372" s="176" t="s">
        <v>7797</v>
      </c>
      <c r="C2372" s="176" t="s">
        <v>13548</v>
      </c>
      <c r="D2372" s="176">
        <v>42.3386</v>
      </c>
      <c r="E2372" s="176">
        <v>1.40917</v>
      </c>
    </row>
    <row r="2373" spans="2:5" x14ac:dyDescent="0.25">
      <c r="B2373" s="176" t="s">
        <v>7798</v>
      </c>
      <c r="C2373" s="176" t="s">
        <v>13549</v>
      </c>
      <c r="D2373" s="176">
        <v>40.410269</v>
      </c>
      <c r="E2373" s="176">
        <v>-1.2173659999999999</v>
      </c>
    </row>
    <row r="2374" spans="2:5" x14ac:dyDescent="0.25">
      <c r="B2374" s="176" t="s">
        <v>7799</v>
      </c>
      <c r="C2374" s="176" t="s">
        <v>13550</v>
      </c>
      <c r="D2374" s="176">
        <v>40.487875000000003</v>
      </c>
      <c r="E2374" s="176">
        <v>-3.4568080000000001</v>
      </c>
    </row>
    <row r="2375" spans="2:5" x14ac:dyDescent="0.25">
      <c r="B2375" s="176" t="s">
        <v>7800</v>
      </c>
      <c r="C2375" s="176" t="s">
        <v>13551</v>
      </c>
      <c r="D2375" s="176">
        <v>39.489162</v>
      </c>
      <c r="E2375" s="176">
        <v>-0.48096100000000003</v>
      </c>
    </row>
    <row r="2376" spans="2:5" x14ac:dyDescent="0.25">
      <c r="B2376" s="176" t="s">
        <v>7801</v>
      </c>
      <c r="C2376" s="176" t="s">
        <v>13552</v>
      </c>
      <c r="D2376" s="176">
        <v>41.706099999999999</v>
      </c>
      <c r="E2376" s="176">
        <v>-4.8519399999999999</v>
      </c>
    </row>
    <row r="2377" spans="2:5" x14ac:dyDescent="0.25">
      <c r="B2377" s="176" t="s">
        <v>7802</v>
      </c>
      <c r="C2377" s="176" t="s">
        <v>13553</v>
      </c>
      <c r="D2377" s="176">
        <v>42.882801000000001</v>
      </c>
      <c r="E2377" s="176">
        <v>-2.7244700000000002</v>
      </c>
    </row>
    <row r="2378" spans="2:5" x14ac:dyDescent="0.25">
      <c r="B2378" s="176" t="s">
        <v>7803</v>
      </c>
      <c r="C2378" s="176" t="s">
        <v>13554</v>
      </c>
      <c r="D2378" s="176">
        <v>42.2318</v>
      </c>
      <c r="E2378" s="176">
        <v>-8.6267700000000005</v>
      </c>
    </row>
    <row r="2379" spans="2:5" x14ac:dyDescent="0.25">
      <c r="B2379" s="176" t="s">
        <v>7804</v>
      </c>
      <c r="C2379" s="176" t="s">
        <v>13555</v>
      </c>
      <c r="D2379" s="176">
        <v>43.427101</v>
      </c>
      <c r="E2379" s="176">
        <v>-3.8200099999999999</v>
      </c>
    </row>
    <row r="2380" spans="2:5" x14ac:dyDescent="0.25">
      <c r="B2380" s="176" t="s">
        <v>7805</v>
      </c>
      <c r="C2380" s="176" t="s">
        <v>13556</v>
      </c>
      <c r="D2380" s="176">
        <v>41.666198999999999</v>
      </c>
      <c r="E2380" s="176">
        <v>-1.04155</v>
      </c>
    </row>
    <row r="2381" spans="2:5" x14ac:dyDescent="0.25">
      <c r="B2381" s="176" t="s">
        <v>7806</v>
      </c>
      <c r="C2381" s="176" t="s">
        <v>13557</v>
      </c>
      <c r="D2381" s="176">
        <v>37.417999000000002</v>
      </c>
      <c r="E2381" s="176">
        <v>-5.8931100000000001</v>
      </c>
    </row>
    <row r="2382" spans="2:5" x14ac:dyDescent="0.25">
      <c r="B2382" s="176" t="s">
        <v>7807</v>
      </c>
      <c r="C2382" s="176" t="s">
        <v>13558</v>
      </c>
      <c r="D2382" s="176">
        <v>50.962100999999997</v>
      </c>
      <c r="E2382" s="176">
        <v>1.9547600000000001</v>
      </c>
    </row>
    <row r="2383" spans="2:5" x14ac:dyDescent="0.25">
      <c r="B2383" s="176" t="s">
        <v>7808</v>
      </c>
      <c r="C2383" s="176" t="s">
        <v>13559</v>
      </c>
      <c r="D2383" s="176">
        <v>49.868870999999999</v>
      </c>
      <c r="E2383" s="176">
        <v>3.029566</v>
      </c>
    </row>
    <row r="2384" spans="2:5" x14ac:dyDescent="0.25">
      <c r="B2384" s="176" t="s">
        <v>7809</v>
      </c>
      <c r="C2384" s="176" t="s">
        <v>13560</v>
      </c>
      <c r="D2384" s="176">
        <v>50.518284000000001</v>
      </c>
      <c r="E2384" s="176">
        <v>1.621656</v>
      </c>
    </row>
    <row r="2385" spans="2:5" x14ac:dyDescent="0.25">
      <c r="B2385" s="176" t="s">
        <v>7810</v>
      </c>
      <c r="C2385" s="176" t="s">
        <v>13561</v>
      </c>
      <c r="D2385" s="176">
        <v>50.327823000000002</v>
      </c>
      <c r="E2385" s="176">
        <v>3.4610609999999999</v>
      </c>
    </row>
    <row r="2386" spans="2:5" x14ac:dyDescent="0.25">
      <c r="B2386" s="176" t="s">
        <v>7811</v>
      </c>
      <c r="C2386" s="176" t="s">
        <v>13562</v>
      </c>
      <c r="D2386" s="176">
        <v>49.873004000000002</v>
      </c>
      <c r="E2386" s="176">
        <v>2.3870740000000001</v>
      </c>
    </row>
    <row r="2387" spans="2:5" x14ac:dyDescent="0.25">
      <c r="B2387" s="176" t="s">
        <v>7812</v>
      </c>
      <c r="C2387" s="176" t="s">
        <v>13563</v>
      </c>
      <c r="D2387" s="176">
        <v>44.174171000000001</v>
      </c>
      <c r="E2387" s="176">
        <v>0.59309000000000001</v>
      </c>
    </row>
    <row r="2388" spans="2:5" x14ac:dyDescent="0.25">
      <c r="B2388" s="176" t="s">
        <v>7813</v>
      </c>
      <c r="C2388" s="176" t="s">
        <v>13564</v>
      </c>
      <c r="D2388" s="176">
        <v>44.533298000000002</v>
      </c>
      <c r="E2388" s="176">
        <v>-1.125</v>
      </c>
    </row>
    <row r="2389" spans="2:5" x14ac:dyDescent="0.25">
      <c r="B2389" s="176" t="s">
        <v>7814</v>
      </c>
      <c r="C2389" s="176" t="s">
        <v>13565</v>
      </c>
      <c r="D2389" s="176">
        <v>44.828650000000003</v>
      </c>
      <c r="E2389" s="176">
        <v>-0.71535599999999999</v>
      </c>
    </row>
    <row r="2390" spans="2:5" x14ac:dyDescent="0.25">
      <c r="B2390" s="176" t="s">
        <v>7815</v>
      </c>
      <c r="C2390" s="176" t="s">
        <v>13566</v>
      </c>
      <c r="D2390" s="176">
        <v>44.825297999999997</v>
      </c>
      <c r="E2390" s="176">
        <v>0.51861100000000004</v>
      </c>
    </row>
    <row r="2391" spans="2:5" x14ac:dyDescent="0.25">
      <c r="B2391" s="176" t="s">
        <v>7816</v>
      </c>
      <c r="C2391" s="176" t="s">
        <v>13567</v>
      </c>
      <c r="D2391" s="176">
        <v>43.545600999999998</v>
      </c>
      <c r="E2391" s="176">
        <v>1.3674999999999999</v>
      </c>
    </row>
    <row r="2392" spans="2:5" x14ac:dyDescent="0.25">
      <c r="B2392" s="176" t="s">
        <v>7817</v>
      </c>
      <c r="C2392" s="176" t="s">
        <v>13568</v>
      </c>
      <c r="D2392" s="176">
        <v>45.658298000000002</v>
      </c>
      <c r="E2392" s="176">
        <v>-0.3175</v>
      </c>
    </row>
    <row r="2393" spans="2:5" x14ac:dyDescent="0.25">
      <c r="B2393" s="176" t="s">
        <v>7818</v>
      </c>
      <c r="C2393" s="176" t="s">
        <v>13569</v>
      </c>
      <c r="D2393" s="176">
        <v>46.179198999999997</v>
      </c>
      <c r="E2393" s="176">
        <v>-1.1952799999999999</v>
      </c>
    </row>
    <row r="2394" spans="2:5" x14ac:dyDescent="0.25">
      <c r="B2394" s="176" t="s">
        <v>7819</v>
      </c>
      <c r="C2394" s="176" t="s">
        <v>13570</v>
      </c>
      <c r="D2394" s="176">
        <v>46.587699999999998</v>
      </c>
      <c r="E2394" s="176">
        <v>0.30666599999999999</v>
      </c>
    </row>
    <row r="2395" spans="2:5" x14ac:dyDescent="0.25">
      <c r="B2395" s="176" t="s">
        <v>7820</v>
      </c>
      <c r="C2395" s="176" t="s">
        <v>13571</v>
      </c>
      <c r="D2395" s="176">
        <v>46.222599000000002</v>
      </c>
      <c r="E2395" s="176">
        <v>2.3639600000000001</v>
      </c>
    </row>
    <row r="2396" spans="2:5" x14ac:dyDescent="0.25">
      <c r="B2396" s="176" t="s">
        <v>7821</v>
      </c>
      <c r="C2396" s="176" t="s">
        <v>13572</v>
      </c>
      <c r="D2396" s="176">
        <v>45.862800999999997</v>
      </c>
      <c r="E2396" s="176">
        <v>1.17944</v>
      </c>
    </row>
    <row r="2397" spans="2:5" x14ac:dyDescent="0.25">
      <c r="B2397" s="176" t="s">
        <v>7822</v>
      </c>
      <c r="C2397" s="176" t="s">
        <v>13573</v>
      </c>
      <c r="D2397" s="176">
        <v>43.911701000000001</v>
      </c>
      <c r="E2397" s="176">
        <v>-0.50749999999999995</v>
      </c>
    </row>
    <row r="2398" spans="2:5" x14ac:dyDescent="0.25">
      <c r="B2398" s="176" t="s">
        <v>7823</v>
      </c>
      <c r="C2398" s="176" t="s">
        <v>13574</v>
      </c>
      <c r="D2398" s="176">
        <v>46.313476999999999</v>
      </c>
      <c r="E2398" s="176">
        <v>-0.39452900000000002</v>
      </c>
    </row>
    <row r="2399" spans="2:5" x14ac:dyDescent="0.25">
      <c r="B2399" s="176" t="s">
        <v>7824</v>
      </c>
      <c r="C2399" s="176" t="s">
        <v>13575</v>
      </c>
      <c r="D2399" s="176">
        <v>43.629100999999999</v>
      </c>
      <c r="E2399" s="176">
        <v>1.36382</v>
      </c>
    </row>
    <row r="2400" spans="2:5" x14ac:dyDescent="0.25">
      <c r="B2400" s="176" t="s">
        <v>7825</v>
      </c>
      <c r="C2400" s="176" t="s">
        <v>13576</v>
      </c>
      <c r="D2400" s="176">
        <v>43.380001</v>
      </c>
      <c r="E2400" s="176">
        <v>-0.41861100000000001</v>
      </c>
    </row>
    <row r="2401" spans="2:5" x14ac:dyDescent="0.25">
      <c r="B2401" s="176" t="s">
        <v>7826</v>
      </c>
      <c r="C2401" s="176" t="s">
        <v>13577</v>
      </c>
      <c r="D2401" s="176">
        <v>43.178699000000002</v>
      </c>
      <c r="E2401" s="176">
        <v>-6.4390000000000003E-3</v>
      </c>
    </row>
    <row r="2402" spans="2:5" x14ac:dyDescent="0.25">
      <c r="B2402" s="176" t="s">
        <v>7827</v>
      </c>
      <c r="C2402" s="176" t="s">
        <v>13578</v>
      </c>
      <c r="D2402" s="176">
        <v>45.729197999999997</v>
      </c>
      <c r="E2402" s="176">
        <v>0.22145599999999999</v>
      </c>
    </row>
    <row r="2403" spans="2:5" x14ac:dyDescent="0.25">
      <c r="B2403" s="176" t="s">
        <v>7828</v>
      </c>
      <c r="C2403" s="176" t="s">
        <v>13579</v>
      </c>
      <c r="D2403" s="176">
        <v>45.198101000000001</v>
      </c>
      <c r="E2403" s="176">
        <v>0.81555599999999995</v>
      </c>
    </row>
    <row r="2404" spans="2:5" x14ac:dyDescent="0.25">
      <c r="B2404" s="176" t="s">
        <v>7829</v>
      </c>
      <c r="C2404" s="176" t="s">
        <v>13580</v>
      </c>
      <c r="D2404" s="176">
        <v>43.468372000000002</v>
      </c>
      <c r="E2404" s="176">
        <v>-1.523223</v>
      </c>
    </row>
    <row r="2405" spans="2:5" x14ac:dyDescent="0.25">
      <c r="B2405" s="176" t="s">
        <v>7830</v>
      </c>
      <c r="C2405" s="176" t="s">
        <v>13581</v>
      </c>
      <c r="D2405" s="176">
        <v>44.351398000000003</v>
      </c>
      <c r="E2405" s="176">
        <v>1.4752799999999999</v>
      </c>
    </row>
    <row r="2406" spans="2:5" x14ac:dyDescent="0.25">
      <c r="B2406" s="176" t="s">
        <v>7831</v>
      </c>
      <c r="C2406" s="176" t="s">
        <v>11359</v>
      </c>
      <c r="D2406" s="176">
        <v>43.007801000000001</v>
      </c>
      <c r="E2406" s="176">
        <v>1.1031500000000001</v>
      </c>
    </row>
    <row r="2407" spans="2:5" x14ac:dyDescent="0.25">
      <c r="B2407" s="176" t="s">
        <v>7832</v>
      </c>
      <c r="C2407" s="176" t="s">
        <v>11360</v>
      </c>
      <c r="D2407" s="176">
        <v>44.596401</v>
      </c>
      <c r="E2407" s="176">
        <v>-1.11083</v>
      </c>
    </row>
    <row r="2408" spans="2:5" x14ac:dyDescent="0.25">
      <c r="B2408" s="176" t="s">
        <v>7833</v>
      </c>
      <c r="C2408" s="176" t="s">
        <v>13582</v>
      </c>
      <c r="D2408" s="176">
        <v>43.913898000000003</v>
      </c>
      <c r="E2408" s="176">
        <v>2.1130599999999999</v>
      </c>
    </row>
    <row r="2409" spans="2:5" x14ac:dyDescent="0.25">
      <c r="B2409" s="176" t="s">
        <v>7834</v>
      </c>
      <c r="C2409" s="176" t="s">
        <v>13583</v>
      </c>
      <c r="D2409" s="176">
        <v>43.556300999999998</v>
      </c>
      <c r="E2409" s="176">
        <v>2.28918</v>
      </c>
    </row>
    <row r="2410" spans="2:5" x14ac:dyDescent="0.25">
      <c r="B2410" s="176" t="s">
        <v>7835</v>
      </c>
      <c r="C2410" s="176" t="s">
        <v>13584</v>
      </c>
      <c r="D2410" s="176">
        <v>44.407902</v>
      </c>
      <c r="E2410" s="176">
        <v>2.4826700000000002</v>
      </c>
    </row>
    <row r="2411" spans="2:5" x14ac:dyDescent="0.25">
      <c r="B2411" s="176" t="s">
        <v>7836</v>
      </c>
      <c r="C2411" s="176" t="s">
        <v>13585</v>
      </c>
      <c r="D2411" s="176">
        <v>45.628101000000001</v>
      </c>
      <c r="E2411" s="176">
        <v>-0.97250000000000003</v>
      </c>
    </row>
    <row r="2412" spans="2:5" x14ac:dyDescent="0.25">
      <c r="B2412" s="176" t="s">
        <v>7837</v>
      </c>
      <c r="C2412" s="176" t="s">
        <v>13586</v>
      </c>
      <c r="D2412" s="176">
        <v>43.683605999999997</v>
      </c>
      <c r="E2412" s="176">
        <v>0.59974700000000003</v>
      </c>
    </row>
    <row r="2413" spans="2:5" x14ac:dyDescent="0.25">
      <c r="B2413" s="176" t="s">
        <v>7838</v>
      </c>
      <c r="C2413" s="176" t="s">
        <v>13587</v>
      </c>
      <c r="D2413" s="176">
        <v>45.887797999999997</v>
      </c>
      <c r="E2413" s="176">
        <v>-0.98305600000000004</v>
      </c>
    </row>
    <row r="2414" spans="2:5" x14ac:dyDescent="0.25">
      <c r="B2414" s="176" t="s">
        <v>7839</v>
      </c>
      <c r="C2414" s="176" t="s">
        <v>13588</v>
      </c>
      <c r="D2414" s="176">
        <v>48.463200000000001</v>
      </c>
      <c r="E2414" s="176">
        <v>-5.06358</v>
      </c>
    </row>
    <row r="2415" spans="2:5" x14ac:dyDescent="0.25">
      <c r="B2415" s="176" t="s">
        <v>7840</v>
      </c>
      <c r="C2415" s="176" t="s">
        <v>13589</v>
      </c>
      <c r="D2415" s="176">
        <v>48.109901000000001</v>
      </c>
      <c r="E2415" s="176">
        <v>7.3590099999999996</v>
      </c>
    </row>
    <row r="2416" spans="2:5" x14ac:dyDescent="0.25">
      <c r="B2416" s="176" t="s">
        <v>7841</v>
      </c>
      <c r="C2416" s="176" t="s">
        <v>13590</v>
      </c>
      <c r="D2416" s="176">
        <v>47.038955000000001</v>
      </c>
      <c r="E2416" s="176">
        <v>5.4275890000000002</v>
      </c>
    </row>
    <row r="2417" spans="2:5" x14ac:dyDescent="0.25">
      <c r="B2417" s="176" t="s">
        <v>7842</v>
      </c>
      <c r="C2417" s="176" t="s">
        <v>13591</v>
      </c>
      <c r="D2417" s="176">
        <v>49.122397999999997</v>
      </c>
      <c r="E2417" s="176">
        <v>5.4690500000000002</v>
      </c>
    </row>
    <row r="2418" spans="2:5" x14ac:dyDescent="0.25">
      <c r="B2418" s="176" t="s">
        <v>7843</v>
      </c>
      <c r="C2418" s="176" t="s">
        <v>13592</v>
      </c>
      <c r="D2418" s="176">
        <v>44.544367000000001</v>
      </c>
      <c r="E2418" s="176">
        <v>4.3721940000000004</v>
      </c>
    </row>
    <row r="2419" spans="2:5" x14ac:dyDescent="0.25">
      <c r="B2419" s="176" t="s">
        <v>7844</v>
      </c>
      <c r="C2419" s="176" t="s">
        <v>13593</v>
      </c>
      <c r="D2419" s="176">
        <v>45.0807</v>
      </c>
      <c r="E2419" s="176">
        <v>3.7628900000000001</v>
      </c>
    </row>
    <row r="2420" spans="2:5" x14ac:dyDescent="0.25">
      <c r="B2420" s="176" t="s">
        <v>7845</v>
      </c>
      <c r="C2420" s="176" t="s">
        <v>13594</v>
      </c>
      <c r="D2420" s="176">
        <v>48.982101</v>
      </c>
      <c r="E2420" s="176">
        <v>6.2513199999999998</v>
      </c>
    </row>
    <row r="2421" spans="2:5" x14ac:dyDescent="0.25">
      <c r="B2421" s="176" t="s">
        <v>7846</v>
      </c>
      <c r="C2421" s="176" t="s">
        <v>13595</v>
      </c>
      <c r="D2421" s="176">
        <v>47.560299000000001</v>
      </c>
      <c r="E2421" s="176">
        <v>-0.312222</v>
      </c>
    </row>
    <row r="2422" spans="2:5" x14ac:dyDescent="0.25">
      <c r="B2422" s="176" t="s">
        <v>7847</v>
      </c>
      <c r="C2422" s="176" t="s">
        <v>13596</v>
      </c>
      <c r="D2422" s="176">
        <v>42.552700000000002</v>
      </c>
      <c r="E2422" s="176">
        <v>9.4837299999999995</v>
      </c>
    </row>
    <row r="2423" spans="2:5" x14ac:dyDescent="0.25">
      <c r="B2423" s="176" t="s">
        <v>7848</v>
      </c>
      <c r="C2423" s="176" t="s">
        <v>13597</v>
      </c>
      <c r="D2423" s="176">
        <v>42.530422000000002</v>
      </c>
      <c r="E2423" s="176">
        <v>8.7929840000000006</v>
      </c>
    </row>
    <row r="2424" spans="2:5" x14ac:dyDescent="0.25">
      <c r="B2424" s="176" t="s">
        <v>7849</v>
      </c>
      <c r="C2424" s="176" t="s">
        <v>13598</v>
      </c>
      <c r="D2424" s="176">
        <v>41.501849999999997</v>
      </c>
      <c r="E2424" s="176">
        <v>9.097092</v>
      </c>
    </row>
    <row r="2425" spans="2:5" x14ac:dyDescent="0.25">
      <c r="B2425" s="176" t="s">
        <v>7850</v>
      </c>
      <c r="C2425" s="176" t="s">
        <v>13599</v>
      </c>
      <c r="D2425" s="176">
        <v>41.923599000000003</v>
      </c>
      <c r="E2425" s="176">
        <v>8.8029200000000003</v>
      </c>
    </row>
    <row r="2426" spans="2:5" x14ac:dyDescent="0.25">
      <c r="B2426" s="176" t="s">
        <v>7851</v>
      </c>
      <c r="C2426" s="176" t="s">
        <v>13600</v>
      </c>
      <c r="D2426" s="176">
        <v>41.924399999999999</v>
      </c>
      <c r="E2426" s="176">
        <v>9.4060000000000006</v>
      </c>
    </row>
    <row r="2427" spans="2:5" x14ac:dyDescent="0.25">
      <c r="B2427" s="176" t="s">
        <v>7852</v>
      </c>
      <c r="C2427" s="176" t="s">
        <v>13601</v>
      </c>
      <c r="D2427" s="176">
        <v>47.850200999999998</v>
      </c>
      <c r="E2427" s="176">
        <v>3.4971100000000002</v>
      </c>
    </row>
    <row r="2428" spans="2:5" x14ac:dyDescent="0.25">
      <c r="B2428" s="176" t="s">
        <v>7853</v>
      </c>
      <c r="C2428" s="176" t="s">
        <v>13602</v>
      </c>
      <c r="D2428" s="176">
        <v>45.638100000000001</v>
      </c>
      <c r="E2428" s="176">
        <v>5.8802300000000001</v>
      </c>
    </row>
    <row r="2429" spans="2:5" x14ac:dyDescent="0.25">
      <c r="B2429" s="176" t="s">
        <v>7854</v>
      </c>
      <c r="C2429" s="176" t="s">
        <v>13603</v>
      </c>
      <c r="D2429" s="176">
        <v>45.786701000000001</v>
      </c>
      <c r="E2429" s="176">
        <v>3.1691699999999998</v>
      </c>
    </row>
    <row r="2430" spans="2:5" x14ac:dyDescent="0.25">
      <c r="B2430" s="176" t="s">
        <v>7855</v>
      </c>
      <c r="C2430" s="176" t="s">
        <v>13604</v>
      </c>
      <c r="D2430" s="176">
        <v>47.060158000000001</v>
      </c>
      <c r="E2430" s="176">
        <v>2.3696329999999999</v>
      </c>
    </row>
    <row r="2431" spans="2:5" x14ac:dyDescent="0.25">
      <c r="B2431" s="176" t="s">
        <v>7856</v>
      </c>
      <c r="C2431" s="176" t="s">
        <v>13605</v>
      </c>
      <c r="D2431" s="176">
        <v>46.192000999999998</v>
      </c>
      <c r="E2431" s="176">
        <v>6.2683900000000001</v>
      </c>
    </row>
    <row r="2432" spans="2:5" x14ac:dyDescent="0.25">
      <c r="B2432" s="176" t="s">
        <v>7857</v>
      </c>
      <c r="C2432" s="176" t="s">
        <v>13606</v>
      </c>
      <c r="D2432" s="176">
        <v>45.725996000000002</v>
      </c>
      <c r="E2432" s="176">
        <v>5.0901389999999997</v>
      </c>
    </row>
    <row r="2433" spans="2:5" x14ac:dyDescent="0.25">
      <c r="B2433" s="176" t="s">
        <v>7858</v>
      </c>
      <c r="C2433" s="176" t="s">
        <v>13607</v>
      </c>
      <c r="D2433" s="176">
        <v>46.295130999999998</v>
      </c>
      <c r="E2433" s="176">
        <v>4.7959769999999997</v>
      </c>
    </row>
    <row r="2434" spans="2:5" x14ac:dyDescent="0.25">
      <c r="B2434" s="176" t="s">
        <v>7859</v>
      </c>
      <c r="C2434" s="176" t="s">
        <v>13608</v>
      </c>
      <c r="D2434" s="176">
        <v>46.414019000000003</v>
      </c>
      <c r="E2434" s="176">
        <v>4.0141770000000001</v>
      </c>
    </row>
    <row r="2435" spans="2:5" x14ac:dyDescent="0.25">
      <c r="B2435" s="176" t="s">
        <v>7860</v>
      </c>
      <c r="C2435" s="176" t="s">
        <v>13609</v>
      </c>
      <c r="D2435" s="176">
        <v>46.053818</v>
      </c>
      <c r="E2435" s="176">
        <v>3.9990230000000002</v>
      </c>
    </row>
    <row r="2436" spans="2:5" x14ac:dyDescent="0.25">
      <c r="B2436" s="176" t="s">
        <v>7861</v>
      </c>
      <c r="C2436" s="176" t="s">
        <v>13610</v>
      </c>
      <c r="D2436" s="176">
        <v>45.928947000000001</v>
      </c>
      <c r="E2436" s="176">
        <v>6.0987</v>
      </c>
    </row>
    <row r="2437" spans="2:5" x14ac:dyDescent="0.25">
      <c r="B2437" s="176" t="s">
        <v>7862</v>
      </c>
      <c r="C2437" s="176" t="s">
        <v>13611</v>
      </c>
      <c r="D2437" s="176">
        <v>45.362900000000003</v>
      </c>
      <c r="E2437" s="176">
        <v>5.3293699999999999</v>
      </c>
    </row>
    <row r="2438" spans="2:5" x14ac:dyDescent="0.25">
      <c r="B2438" s="176" t="s">
        <v>7863</v>
      </c>
      <c r="C2438" s="176" t="s">
        <v>13612</v>
      </c>
      <c r="D2438" s="176">
        <v>44.921599999999998</v>
      </c>
      <c r="E2438" s="176">
        <v>4.9699</v>
      </c>
    </row>
    <row r="2439" spans="2:5" x14ac:dyDescent="0.25">
      <c r="B2439" s="176" t="s">
        <v>7864</v>
      </c>
      <c r="C2439" s="176" t="s">
        <v>13613</v>
      </c>
      <c r="D2439" s="176">
        <v>46.169690000000003</v>
      </c>
      <c r="E2439" s="176">
        <v>3.4036369999999998</v>
      </c>
    </row>
    <row r="2440" spans="2:5" x14ac:dyDescent="0.25">
      <c r="B2440" s="176" t="s">
        <v>7865</v>
      </c>
      <c r="C2440" s="176" t="s">
        <v>13614</v>
      </c>
      <c r="D2440" s="176">
        <v>44.891399</v>
      </c>
      <c r="E2440" s="176">
        <v>2.4219400000000002</v>
      </c>
    </row>
    <row r="2441" spans="2:5" x14ac:dyDescent="0.25">
      <c r="B2441" s="176" t="s">
        <v>7866</v>
      </c>
      <c r="C2441" s="176" t="s">
        <v>13615</v>
      </c>
      <c r="D2441" s="176">
        <v>46.860221000000003</v>
      </c>
      <c r="E2441" s="176">
        <v>1.728326</v>
      </c>
    </row>
    <row r="2442" spans="2:5" x14ac:dyDescent="0.25">
      <c r="B2442" s="176" t="s">
        <v>7867</v>
      </c>
      <c r="C2442" s="176" t="s">
        <v>13616</v>
      </c>
      <c r="D2442" s="176">
        <v>45.727947</v>
      </c>
      <c r="E2442" s="176">
        <v>4.9439909999999996</v>
      </c>
    </row>
    <row r="2443" spans="2:5" x14ac:dyDescent="0.25">
      <c r="B2443" s="176" t="s">
        <v>7868</v>
      </c>
      <c r="C2443" s="176" t="s">
        <v>13617</v>
      </c>
      <c r="D2443" s="176">
        <v>43.384701</v>
      </c>
      <c r="E2443" s="176">
        <v>6.3871399999999996</v>
      </c>
    </row>
    <row r="2444" spans="2:5" x14ac:dyDescent="0.25">
      <c r="B2444" s="176" t="s">
        <v>7869</v>
      </c>
      <c r="C2444" s="176" t="s">
        <v>13618</v>
      </c>
      <c r="D2444" s="176">
        <v>43.547998</v>
      </c>
      <c r="E2444" s="176">
        <v>6.9551759999999998</v>
      </c>
    </row>
    <row r="2445" spans="2:5" x14ac:dyDescent="0.25">
      <c r="B2445" s="176" t="s">
        <v>7870</v>
      </c>
      <c r="C2445" s="176" t="s">
        <v>13619</v>
      </c>
      <c r="D2445" s="176">
        <v>45.540599999999998</v>
      </c>
      <c r="E2445" s="176">
        <v>4.2963899999999997</v>
      </c>
    </row>
    <row r="2446" spans="2:5" x14ac:dyDescent="0.25">
      <c r="B2446" s="176" t="s">
        <v>7871</v>
      </c>
      <c r="C2446" s="176" t="s">
        <v>13620</v>
      </c>
      <c r="D2446" s="176">
        <v>43.522700999999998</v>
      </c>
      <c r="E2446" s="176">
        <v>4.9238400000000002</v>
      </c>
    </row>
    <row r="2447" spans="2:5" x14ac:dyDescent="0.25">
      <c r="B2447" s="176" t="s">
        <v>7872</v>
      </c>
      <c r="C2447" s="176" t="s">
        <v>13621</v>
      </c>
      <c r="D2447" s="176">
        <v>43.216000000000001</v>
      </c>
      <c r="E2447" s="176">
        <v>2.3063199999999999</v>
      </c>
    </row>
    <row r="2448" spans="2:5" x14ac:dyDescent="0.25">
      <c r="B2448" s="176" t="s">
        <v>7873</v>
      </c>
      <c r="C2448" s="176" t="s">
        <v>13622</v>
      </c>
      <c r="D2448" s="176">
        <v>43.438088</v>
      </c>
      <c r="E2448" s="176">
        <v>5.2125000000000004</v>
      </c>
    </row>
    <row r="2449" spans="2:5" x14ac:dyDescent="0.25">
      <c r="B2449" s="176" t="s">
        <v>7874</v>
      </c>
      <c r="C2449" s="176" t="s">
        <v>13623</v>
      </c>
      <c r="D2449" s="176">
        <v>43.658400999999998</v>
      </c>
      <c r="E2449" s="176">
        <v>7.2158699999999998</v>
      </c>
    </row>
    <row r="2450" spans="2:5" x14ac:dyDescent="0.25">
      <c r="B2450" s="176" t="s">
        <v>7875</v>
      </c>
      <c r="C2450" s="176" t="s">
        <v>13624</v>
      </c>
      <c r="D2450" s="176">
        <v>44.140498999999998</v>
      </c>
      <c r="E2450" s="176">
        <v>4.8667199999999999</v>
      </c>
    </row>
    <row r="2451" spans="2:5" x14ac:dyDescent="0.25">
      <c r="B2451" s="176" t="s">
        <v>7876</v>
      </c>
      <c r="C2451" s="176" t="s">
        <v>13625</v>
      </c>
      <c r="D2451" s="176">
        <v>42.740397999999999</v>
      </c>
      <c r="E2451" s="176">
        <v>2.8706700000000001</v>
      </c>
    </row>
    <row r="2452" spans="2:5" x14ac:dyDescent="0.25">
      <c r="B2452" s="176" t="s">
        <v>7877</v>
      </c>
      <c r="C2452" s="176" t="s">
        <v>13626</v>
      </c>
      <c r="D2452" s="176">
        <v>43.252499</v>
      </c>
      <c r="E2452" s="176">
        <v>5.7851900000000001</v>
      </c>
    </row>
    <row r="2453" spans="2:5" x14ac:dyDescent="0.25">
      <c r="B2453" s="176" t="s">
        <v>7878</v>
      </c>
      <c r="C2453" s="176" t="s">
        <v>11361</v>
      </c>
      <c r="D2453" s="176">
        <v>44.069698000000002</v>
      </c>
      <c r="E2453" s="176">
        <v>4.1421200000000002</v>
      </c>
    </row>
    <row r="2454" spans="2:5" x14ac:dyDescent="0.25">
      <c r="B2454" s="176" t="s">
        <v>7879</v>
      </c>
      <c r="C2454" s="176" t="s">
        <v>13627</v>
      </c>
      <c r="D2454" s="176">
        <v>43.576199000000003</v>
      </c>
      <c r="E2454" s="176">
        <v>3.9630100000000001</v>
      </c>
    </row>
    <row r="2455" spans="2:5" x14ac:dyDescent="0.25">
      <c r="B2455" s="176" t="s">
        <v>7880</v>
      </c>
      <c r="C2455" s="176" t="s">
        <v>13628</v>
      </c>
      <c r="D2455" s="176">
        <v>43.323501999999998</v>
      </c>
      <c r="E2455" s="176">
        <v>3.3538999999999999</v>
      </c>
    </row>
    <row r="2456" spans="2:5" x14ac:dyDescent="0.25">
      <c r="B2456" s="176" t="s">
        <v>7881</v>
      </c>
      <c r="C2456" s="176" t="s">
        <v>13629</v>
      </c>
      <c r="D2456" s="176">
        <v>43.907299000000002</v>
      </c>
      <c r="E2456" s="176">
        <v>4.9018300000000004</v>
      </c>
    </row>
    <row r="2457" spans="2:5" x14ac:dyDescent="0.25">
      <c r="B2457" s="176" t="s">
        <v>7882</v>
      </c>
      <c r="C2457" s="176" t="s">
        <v>13630</v>
      </c>
      <c r="D2457" s="176">
        <v>43.606400000000001</v>
      </c>
      <c r="E2457" s="176">
        <v>5.1092500000000003</v>
      </c>
    </row>
    <row r="2458" spans="2:5" x14ac:dyDescent="0.25">
      <c r="B2458" s="176" t="s">
        <v>7883</v>
      </c>
      <c r="C2458" s="176" t="s">
        <v>13631</v>
      </c>
      <c r="D2458" s="176">
        <v>44.502102000000001</v>
      </c>
      <c r="E2458" s="176">
        <v>3.5328200000000001</v>
      </c>
    </row>
    <row r="2459" spans="2:5" x14ac:dyDescent="0.25">
      <c r="B2459" s="176" t="s">
        <v>7884</v>
      </c>
      <c r="C2459" s="176" t="s">
        <v>13632</v>
      </c>
      <c r="D2459" s="176">
        <v>47.053299000000003</v>
      </c>
      <c r="E2459" s="176">
        <v>2.6324999999999998</v>
      </c>
    </row>
    <row r="2460" spans="2:5" x14ac:dyDescent="0.25">
      <c r="B2460" s="176" t="s">
        <v>7885</v>
      </c>
      <c r="C2460" s="176" t="s">
        <v>13633</v>
      </c>
      <c r="D2460" s="176">
        <v>49.454399000000002</v>
      </c>
      <c r="E2460" s="176">
        <v>2.1127799999999999</v>
      </c>
    </row>
    <row r="2461" spans="2:5" x14ac:dyDescent="0.25">
      <c r="B2461" s="176" t="s">
        <v>7886</v>
      </c>
      <c r="C2461" s="176" t="s">
        <v>13634</v>
      </c>
      <c r="D2461" s="176">
        <v>48.057907</v>
      </c>
      <c r="E2461" s="176">
        <v>1.3793089999999999</v>
      </c>
    </row>
    <row r="2462" spans="2:5" x14ac:dyDescent="0.25">
      <c r="B2462" s="176" t="s">
        <v>7887</v>
      </c>
      <c r="C2462" s="176" t="s">
        <v>13635</v>
      </c>
      <c r="D2462" s="176">
        <v>49.028702000000003</v>
      </c>
      <c r="E2462" s="176">
        <v>1.2198599999999999</v>
      </c>
    </row>
    <row r="2463" spans="2:5" x14ac:dyDescent="0.25">
      <c r="B2463" s="176" t="s">
        <v>7888</v>
      </c>
      <c r="C2463" s="176" t="s">
        <v>13636</v>
      </c>
      <c r="D2463" s="176">
        <v>49.534038000000002</v>
      </c>
      <c r="E2463" s="176">
        <v>8.8405999999999998E-2</v>
      </c>
    </row>
    <row r="2464" spans="2:5" x14ac:dyDescent="0.25">
      <c r="B2464" s="176" t="s">
        <v>7889</v>
      </c>
      <c r="C2464" s="176" t="s">
        <v>13637</v>
      </c>
      <c r="D2464" s="176">
        <v>50.143501000000001</v>
      </c>
      <c r="E2464" s="176">
        <v>1.8318909999999999</v>
      </c>
    </row>
    <row r="2465" spans="2:5" x14ac:dyDescent="0.25">
      <c r="B2465" s="176" t="s">
        <v>7890</v>
      </c>
      <c r="C2465" s="176" t="s">
        <v>13638</v>
      </c>
      <c r="D2465" s="176">
        <v>47.987800999999997</v>
      </c>
      <c r="E2465" s="176">
        <v>1.7605599999999999</v>
      </c>
    </row>
    <row r="2466" spans="2:5" x14ac:dyDescent="0.25">
      <c r="B2466" s="176" t="s">
        <v>7891</v>
      </c>
      <c r="C2466" s="176" t="s">
        <v>13639</v>
      </c>
      <c r="D2466" s="176">
        <v>48.773330000000001</v>
      </c>
      <c r="E2466" s="176">
        <v>4.2061099999999998</v>
      </c>
    </row>
    <row r="2467" spans="2:5" x14ac:dyDescent="0.25">
      <c r="B2467" s="176" t="s">
        <v>7892</v>
      </c>
      <c r="C2467" s="176" t="s">
        <v>13640</v>
      </c>
      <c r="D2467" s="176">
        <v>49.384886999999999</v>
      </c>
      <c r="E2467" s="176">
        <v>1.1791419999999999</v>
      </c>
    </row>
    <row r="2468" spans="2:5" x14ac:dyDescent="0.25">
      <c r="B2468" s="176" t="s">
        <v>7893</v>
      </c>
      <c r="C2468" s="176" t="s">
        <v>13641</v>
      </c>
      <c r="D2468" s="176">
        <v>47.432200999999999</v>
      </c>
      <c r="E2468" s="176">
        <v>0.72760599999999998</v>
      </c>
    </row>
    <row r="2469" spans="2:5" x14ac:dyDescent="0.25">
      <c r="B2469" s="176" t="s">
        <v>7894</v>
      </c>
      <c r="C2469" s="176" t="s">
        <v>13642</v>
      </c>
      <c r="D2469" s="176">
        <v>48.032207999999997</v>
      </c>
      <c r="E2469" s="176">
        <v>-0.74399899999999997</v>
      </c>
    </row>
    <row r="2470" spans="2:5" x14ac:dyDescent="0.25">
      <c r="B2470" s="176" t="s">
        <v>7895</v>
      </c>
      <c r="C2470" s="176" t="s">
        <v>13643</v>
      </c>
      <c r="D2470" s="176">
        <v>48.962276000000003</v>
      </c>
      <c r="E2470" s="176">
        <v>2.4365389999999998</v>
      </c>
    </row>
    <row r="2471" spans="2:5" x14ac:dyDescent="0.25">
      <c r="B2471" s="176" t="s">
        <v>7896</v>
      </c>
      <c r="C2471" s="176" t="s">
        <v>13644</v>
      </c>
      <c r="D2471" s="176">
        <v>49.253501999999997</v>
      </c>
      <c r="E2471" s="176">
        <v>2.5191400000000002</v>
      </c>
    </row>
    <row r="2472" spans="2:5" x14ac:dyDescent="0.25">
      <c r="B2472" s="176" t="s">
        <v>7897</v>
      </c>
      <c r="C2472" s="176" t="s">
        <v>13645</v>
      </c>
      <c r="D2472" s="176">
        <v>49.008960000000002</v>
      </c>
      <c r="E2472" s="176">
        <v>2.5541170000000002</v>
      </c>
    </row>
    <row r="2473" spans="2:5" x14ac:dyDescent="0.25">
      <c r="B2473" s="176" t="s">
        <v>7898</v>
      </c>
      <c r="C2473" s="176" t="s">
        <v>13646</v>
      </c>
      <c r="D2473" s="176">
        <v>48.604697999999999</v>
      </c>
      <c r="E2473" s="176">
        <v>2.6711200000000002</v>
      </c>
    </row>
    <row r="2474" spans="2:5" x14ac:dyDescent="0.25">
      <c r="B2474" s="176" t="s">
        <v>7899</v>
      </c>
      <c r="C2474" s="176" t="s">
        <v>13647</v>
      </c>
      <c r="D2474" s="176">
        <v>48.751899999999999</v>
      </c>
      <c r="E2474" s="176">
        <v>2.1061899999999998</v>
      </c>
    </row>
    <row r="2475" spans="2:5" x14ac:dyDescent="0.25">
      <c r="B2475" s="176" t="s">
        <v>7900</v>
      </c>
      <c r="C2475" s="176" t="s">
        <v>13648</v>
      </c>
      <c r="D2475" s="176">
        <v>48.729498999999997</v>
      </c>
      <c r="E2475" s="176">
        <v>2.3589630000000001</v>
      </c>
    </row>
    <row r="2476" spans="2:5" x14ac:dyDescent="0.25">
      <c r="B2476" s="176" t="s">
        <v>7901</v>
      </c>
      <c r="C2476" s="176" t="s">
        <v>13649</v>
      </c>
      <c r="D2476" s="176">
        <v>49.096063999999998</v>
      </c>
      <c r="E2476" s="176">
        <v>2.0355430000000001</v>
      </c>
    </row>
    <row r="2477" spans="2:5" x14ac:dyDescent="0.25">
      <c r="B2477" s="176" t="s">
        <v>7902</v>
      </c>
      <c r="C2477" s="176" t="s">
        <v>13650</v>
      </c>
      <c r="D2477" s="176">
        <v>48.774405999999999</v>
      </c>
      <c r="E2477" s="176">
        <v>2.2031019999999999</v>
      </c>
    </row>
    <row r="2478" spans="2:5" x14ac:dyDescent="0.25">
      <c r="B2478" s="176" t="s">
        <v>7903</v>
      </c>
      <c r="C2478" s="176" t="s">
        <v>13651</v>
      </c>
      <c r="D2478" s="176">
        <v>48.322102000000001</v>
      </c>
      <c r="E2478" s="176">
        <v>4.0167000000000002</v>
      </c>
    </row>
    <row r="2479" spans="2:5" x14ac:dyDescent="0.25">
      <c r="B2479" s="176" t="s">
        <v>7904</v>
      </c>
      <c r="C2479" s="176" t="s">
        <v>13652</v>
      </c>
      <c r="D2479" s="176">
        <v>49.226897999999998</v>
      </c>
      <c r="E2479" s="176">
        <v>5.6722200000000003</v>
      </c>
    </row>
    <row r="2480" spans="2:5" x14ac:dyDescent="0.25">
      <c r="B2480" s="176" t="s">
        <v>7905</v>
      </c>
      <c r="C2480" s="176" t="s">
        <v>13653</v>
      </c>
      <c r="D2480" s="176">
        <v>47.002912999999999</v>
      </c>
      <c r="E2480" s="176">
        <v>3.1131139999999999</v>
      </c>
    </row>
    <row r="2481" spans="2:5" x14ac:dyDescent="0.25">
      <c r="B2481" s="176" t="s">
        <v>7906</v>
      </c>
      <c r="C2481" s="176" t="s">
        <v>13654</v>
      </c>
      <c r="D2481" s="176">
        <v>48.766202999999997</v>
      </c>
      <c r="E2481" s="176">
        <v>7.2005509999999999</v>
      </c>
    </row>
    <row r="2482" spans="2:5" x14ac:dyDescent="0.25">
      <c r="B2482" s="176" t="s">
        <v>7907</v>
      </c>
      <c r="C2482" s="176" t="s">
        <v>13655</v>
      </c>
      <c r="D2482" s="176">
        <v>50.566564</v>
      </c>
      <c r="E2482" s="176">
        <v>3.1024289999999999</v>
      </c>
    </row>
    <row r="2483" spans="2:5" x14ac:dyDescent="0.25">
      <c r="B2483" s="176" t="s">
        <v>7908</v>
      </c>
      <c r="C2483" s="176" t="s">
        <v>13656</v>
      </c>
      <c r="D2483" s="176">
        <v>50.618400999999999</v>
      </c>
      <c r="E2483" s="176">
        <v>2.6422400000000001</v>
      </c>
    </row>
    <row r="2484" spans="2:5" x14ac:dyDescent="0.25">
      <c r="B2484" s="176" t="s">
        <v>7909</v>
      </c>
      <c r="C2484" s="176" t="s">
        <v>13657</v>
      </c>
      <c r="D2484" s="176">
        <v>49.783901</v>
      </c>
      <c r="E2484" s="176">
        <v>4.6470799999999999</v>
      </c>
    </row>
    <row r="2485" spans="2:5" x14ac:dyDescent="0.25">
      <c r="B2485" s="176" t="s">
        <v>7910</v>
      </c>
      <c r="C2485" s="176" t="s">
        <v>13658</v>
      </c>
      <c r="D2485" s="176">
        <v>47.638587999999999</v>
      </c>
      <c r="E2485" s="176">
        <v>6.2044430000000004</v>
      </c>
    </row>
    <row r="2486" spans="2:5" x14ac:dyDescent="0.25">
      <c r="B2486" s="176" t="s">
        <v>7911</v>
      </c>
      <c r="C2486" s="176" t="s">
        <v>13659</v>
      </c>
      <c r="D2486" s="176">
        <v>48.447899</v>
      </c>
      <c r="E2486" s="176">
        <v>-4.4185400000000001</v>
      </c>
    </row>
    <row r="2487" spans="2:5" x14ac:dyDescent="0.25">
      <c r="B2487" s="176" t="s">
        <v>7912</v>
      </c>
      <c r="C2487" s="176" t="s">
        <v>13660</v>
      </c>
      <c r="D2487" s="176">
        <v>49.650100999999999</v>
      </c>
      <c r="E2487" s="176">
        <v>-1.47028</v>
      </c>
    </row>
    <row r="2488" spans="2:5" x14ac:dyDescent="0.25">
      <c r="B2488" s="176" t="s">
        <v>7913</v>
      </c>
      <c r="C2488" s="176" t="s">
        <v>13661</v>
      </c>
      <c r="D2488" s="176">
        <v>48.587699999999998</v>
      </c>
      <c r="E2488" s="176">
        <v>-2.0799599999999998</v>
      </c>
    </row>
    <row r="2489" spans="2:5" x14ac:dyDescent="0.25">
      <c r="B2489" s="176" t="s">
        <v>7914</v>
      </c>
      <c r="C2489" s="176" t="s">
        <v>13662</v>
      </c>
      <c r="D2489" s="176">
        <v>47.289397999999998</v>
      </c>
      <c r="E2489" s="176">
        <v>-2.34639</v>
      </c>
    </row>
    <row r="2490" spans="2:5" x14ac:dyDescent="0.25">
      <c r="B2490" s="176" t="s">
        <v>7915</v>
      </c>
      <c r="C2490" s="176" t="s">
        <v>13663</v>
      </c>
      <c r="D2490" s="176">
        <v>48.883099000000001</v>
      </c>
      <c r="E2490" s="176">
        <v>-1.5641700000000001</v>
      </c>
    </row>
    <row r="2491" spans="2:5" x14ac:dyDescent="0.25">
      <c r="B2491" s="176" t="s">
        <v>7916</v>
      </c>
      <c r="C2491" s="176" t="s">
        <v>13664</v>
      </c>
      <c r="D2491" s="176">
        <v>49.365237</v>
      </c>
      <c r="E2491" s="176">
        <v>0.15448100000000001</v>
      </c>
    </row>
    <row r="2492" spans="2:5" x14ac:dyDescent="0.25">
      <c r="B2492" s="176" t="s">
        <v>7917</v>
      </c>
      <c r="C2492" s="176" t="s">
        <v>13665</v>
      </c>
      <c r="D2492" s="176">
        <v>47.760601000000001</v>
      </c>
      <c r="E2492" s="176">
        <v>-3.44</v>
      </c>
    </row>
    <row r="2493" spans="2:5" x14ac:dyDescent="0.25">
      <c r="B2493" s="176" t="s">
        <v>7918</v>
      </c>
      <c r="C2493" s="176" t="s">
        <v>13666</v>
      </c>
      <c r="D2493" s="176">
        <v>46.701900000000002</v>
      </c>
      <c r="E2493" s="176">
        <v>-1.37863</v>
      </c>
    </row>
    <row r="2494" spans="2:5" x14ac:dyDescent="0.25">
      <c r="B2494" s="176" t="s">
        <v>7919</v>
      </c>
      <c r="C2494" s="176" t="s">
        <v>13667</v>
      </c>
      <c r="D2494" s="176">
        <v>48.530299999999997</v>
      </c>
      <c r="E2494" s="176">
        <v>-4.1516400000000004</v>
      </c>
    </row>
    <row r="2495" spans="2:5" x14ac:dyDescent="0.25">
      <c r="B2495" s="176" t="s">
        <v>7920</v>
      </c>
      <c r="C2495" s="176" t="s">
        <v>13668</v>
      </c>
      <c r="D2495" s="176">
        <v>49.176780000000001</v>
      </c>
      <c r="E2495" s="176">
        <v>-0.45488299999999998</v>
      </c>
    </row>
    <row r="2496" spans="2:5" x14ac:dyDescent="0.25">
      <c r="B2496" s="176" t="s">
        <v>7921</v>
      </c>
      <c r="C2496" s="176" t="s">
        <v>13669</v>
      </c>
      <c r="D2496" s="176">
        <v>48.281700000000001</v>
      </c>
      <c r="E2496" s="176">
        <v>-4.4450200000000004</v>
      </c>
    </row>
    <row r="2497" spans="2:5" x14ac:dyDescent="0.25">
      <c r="B2497" s="176" t="s">
        <v>7922</v>
      </c>
      <c r="C2497" s="176" t="s">
        <v>13670</v>
      </c>
      <c r="D2497" s="176">
        <v>47.948604000000003</v>
      </c>
      <c r="E2497" s="176">
        <v>0.20170199999999999</v>
      </c>
    </row>
    <row r="2498" spans="2:5" x14ac:dyDescent="0.25">
      <c r="B2498" s="176" t="s">
        <v>7923</v>
      </c>
      <c r="C2498" s="176" t="s">
        <v>13671</v>
      </c>
      <c r="D2498" s="176">
        <v>48.069499999999998</v>
      </c>
      <c r="E2498" s="176">
        <v>-1.7347900000000001</v>
      </c>
    </row>
    <row r="2499" spans="2:5" x14ac:dyDescent="0.25">
      <c r="B2499" s="176" t="s">
        <v>7924</v>
      </c>
      <c r="C2499" s="176" t="s">
        <v>13672</v>
      </c>
      <c r="D2499" s="176">
        <v>48.754398000000002</v>
      </c>
      <c r="E2499" s="176">
        <v>-3.47166</v>
      </c>
    </row>
    <row r="2500" spans="2:5" x14ac:dyDescent="0.25">
      <c r="B2500" s="176" t="s">
        <v>7925</v>
      </c>
      <c r="C2500" s="176" t="s">
        <v>13673</v>
      </c>
      <c r="D2500" s="176">
        <v>47.973030999999999</v>
      </c>
      <c r="E2500" s="176">
        <v>-4.1696549999999997</v>
      </c>
    </row>
    <row r="2501" spans="2:5" x14ac:dyDescent="0.25">
      <c r="B2501" s="176" t="s">
        <v>7926</v>
      </c>
      <c r="C2501" s="176" t="s">
        <v>13674</v>
      </c>
      <c r="D2501" s="176">
        <v>47.153198000000003</v>
      </c>
      <c r="E2501" s="176">
        <v>-1.61073</v>
      </c>
    </row>
    <row r="2502" spans="2:5" x14ac:dyDescent="0.25">
      <c r="B2502" s="176" t="s">
        <v>7927</v>
      </c>
      <c r="C2502" s="176" t="s">
        <v>13675</v>
      </c>
      <c r="D2502" s="176">
        <v>48.538628000000003</v>
      </c>
      <c r="E2502" s="176">
        <v>-2.8535180000000002</v>
      </c>
    </row>
    <row r="2503" spans="2:5" x14ac:dyDescent="0.25">
      <c r="B2503" s="176" t="s">
        <v>7928</v>
      </c>
      <c r="C2503" s="176" t="s">
        <v>13676</v>
      </c>
      <c r="D2503" s="176">
        <v>48.603199005100002</v>
      </c>
      <c r="E2503" s="176">
        <v>-3.8157799243900001</v>
      </c>
    </row>
    <row r="2504" spans="2:5" x14ac:dyDescent="0.25">
      <c r="B2504" s="176" t="s">
        <v>7929</v>
      </c>
      <c r="C2504" s="176" t="s">
        <v>13677</v>
      </c>
      <c r="D2504" s="176">
        <v>47.723300999999999</v>
      </c>
      <c r="E2504" s="176">
        <v>-2.7185600000000001</v>
      </c>
    </row>
    <row r="2505" spans="2:5" x14ac:dyDescent="0.25">
      <c r="B2505" s="176" t="s">
        <v>7930</v>
      </c>
      <c r="C2505" s="176" t="s">
        <v>13678</v>
      </c>
      <c r="D2505" s="176">
        <v>47.311419999999998</v>
      </c>
      <c r="E2505" s="176">
        <v>-2.1526339999999999</v>
      </c>
    </row>
    <row r="2506" spans="2:5" x14ac:dyDescent="0.25">
      <c r="B2506" s="176" t="s">
        <v>7931</v>
      </c>
      <c r="C2506" s="176" t="s">
        <v>11362</v>
      </c>
      <c r="D2506" s="176">
        <v>47.600679999999997</v>
      </c>
      <c r="E2506" s="176">
        <v>7.5211170000000003</v>
      </c>
    </row>
    <row r="2507" spans="2:5" x14ac:dyDescent="0.25">
      <c r="B2507" s="176" t="s">
        <v>7932</v>
      </c>
      <c r="C2507" s="176" t="s">
        <v>13679</v>
      </c>
      <c r="D2507" s="176">
        <v>47.268901999999997</v>
      </c>
      <c r="E2507" s="176">
        <v>5.09</v>
      </c>
    </row>
    <row r="2508" spans="2:5" x14ac:dyDescent="0.25">
      <c r="B2508" s="176" t="s">
        <v>7933</v>
      </c>
      <c r="C2508" s="176" t="s">
        <v>13680</v>
      </c>
      <c r="D2508" s="176">
        <v>48.325001</v>
      </c>
      <c r="E2508" s="176">
        <v>6.0699800000000002</v>
      </c>
    </row>
    <row r="2509" spans="2:5" x14ac:dyDescent="0.25">
      <c r="B2509" s="176" t="s">
        <v>7934</v>
      </c>
      <c r="C2509" s="176" t="s">
        <v>13681</v>
      </c>
      <c r="D2509" s="176">
        <v>48.636001999999998</v>
      </c>
      <c r="E2509" s="176">
        <v>4.8994200000000001</v>
      </c>
    </row>
    <row r="2510" spans="2:5" x14ac:dyDescent="0.25">
      <c r="B2510" s="176" t="s">
        <v>7935</v>
      </c>
      <c r="C2510" s="176" t="s">
        <v>13682</v>
      </c>
      <c r="D2510" s="176">
        <v>45.039721999999998</v>
      </c>
      <c r="E2510" s="176">
        <v>1.4855560000000001</v>
      </c>
    </row>
    <row r="2511" spans="2:5" x14ac:dyDescent="0.25">
      <c r="B2511" s="176" t="s">
        <v>7936</v>
      </c>
      <c r="C2511" s="176" t="s">
        <v>13683</v>
      </c>
      <c r="D2511" s="176">
        <v>47.487000000000002</v>
      </c>
      <c r="E2511" s="176">
        <v>6.79054</v>
      </c>
    </row>
    <row r="2512" spans="2:5" x14ac:dyDescent="0.25">
      <c r="B2512" s="176" t="s">
        <v>7937</v>
      </c>
      <c r="C2512" s="176" t="s">
        <v>13684</v>
      </c>
      <c r="D2512" s="176">
        <v>48.692101000000001</v>
      </c>
      <c r="E2512" s="176">
        <v>6.2304599999999999</v>
      </c>
    </row>
    <row r="2513" spans="2:5" x14ac:dyDescent="0.25">
      <c r="B2513" s="176" t="s">
        <v>7938</v>
      </c>
      <c r="C2513" s="176" t="s">
        <v>13685</v>
      </c>
      <c r="D2513" s="176">
        <v>48.583098999999997</v>
      </c>
      <c r="E2513" s="176">
        <v>5.9550000000000001</v>
      </c>
    </row>
    <row r="2514" spans="2:5" x14ac:dyDescent="0.25">
      <c r="B2514" s="176" t="s">
        <v>7939</v>
      </c>
      <c r="C2514" s="176" t="s">
        <v>13686</v>
      </c>
      <c r="D2514" s="176">
        <v>48.5383</v>
      </c>
      <c r="E2514" s="176">
        <v>7.6282300000000003</v>
      </c>
    </row>
    <row r="2515" spans="2:5" x14ac:dyDescent="0.25">
      <c r="B2515" s="176" t="s">
        <v>7940</v>
      </c>
      <c r="C2515" s="176" t="s">
        <v>13687</v>
      </c>
      <c r="D2515" s="176">
        <v>47.787747000000003</v>
      </c>
      <c r="E2515" s="176">
        <v>6.3534189999999997</v>
      </c>
    </row>
    <row r="2516" spans="2:5" x14ac:dyDescent="0.25">
      <c r="B2516" s="176" t="s">
        <v>7941</v>
      </c>
      <c r="C2516" s="176" t="s">
        <v>13688</v>
      </c>
      <c r="D2516" s="176">
        <v>43.097301000000002</v>
      </c>
      <c r="E2516" s="176">
        <v>6.1460299999999997</v>
      </c>
    </row>
    <row r="2517" spans="2:5" x14ac:dyDescent="0.25">
      <c r="B2517" s="176" t="s">
        <v>7942</v>
      </c>
      <c r="C2517" s="176" t="s">
        <v>13689</v>
      </c>
      <c r="D2517" s="176">
        <v>43.757401000000002</v>
      </c>
      <c r="E2517" s="176">
        <v>4.4163500000000004</v>
      </c>
    </row>
    <row r="2518" spans="2:5" x14ac:dyDescent="0.25">
      <c r="B2518" s="176" t="s">
        <v>7943</v>
      </c>
      <c r="C2518" s="176" t="s">
        <v>13690</v>
      </c>
      <c r="D2518" s="176">
        <v>43.205399</v>
      </c>
      <c r="E2518" s="176">
        <v>6.4820000000000002</v>
      </c>
    </row>
    <row r="2519" spans="2:5" x14ac:dyDescent="0.25">
      <c r="B2519" s="176" t="s">
        <v>7944</v>
      </c>
      <c r="C2519" s="176" t="s">
        <v>13691</v>
      </c>
      <c r="D2519" s="176">
        <v>47.095500999999999</v>
      </c>
      <c r="E2519" s="176">
        <v>-56.380299000000001</v>
      </c>
    </row>
    <row r="2520" spans="2:5" x14ac:dyDescent="0.25">
      <c r="B2520" s="176" t="s">
        <v>7945</v>
      </c>
      <c r="C2520" s="176" t="s">
        <v>13692</v>
      </c>
      <c r="D2520" s="176">
        <v>46.762650999999998</v>
      </c>
      <c r="E2520" s="176">
        <v>-56.174990000000001</v>
      </c>
    </row>
    <row r="2521" spans="2:5" x14ac:dyDescent="0.25">
      <c r="B2521" s="176" t="s">
        <v>7946</v>
      </c>
      <c r="C2521" s="176" t="s">
        <v>11363</v>
      </c>
      <c r="D2521" s="176">
        <v>45.987301000000002</v>
      </c>
      <c r="E2521" s="176">
        <v>5.3284399999999996</v>
      </c>
    </row>
    <row r="2522" spans="2:5" x14ac:dyDescent="0.25">
      <c r="B2522" s="176" t="s">
        <v>7947</v>
      </c>
      <c r="C2522" s="176" t="s">
        <v>13693</v>
      </c>
      <c r="D2522" s="176">
        <v>37.920699999999997</v>
      </c>
      <c r="E2522" s="176">
        <v>21.292601000000001</v>
      </c>
    </row>
    <row r="2523" spans="2:5" x14ac:dyDescent="0.25">
      <c r="B2523" s="176" t="s">
        <v>7948</v>
      </c>
      <c r="C2523" s="176" t="s">
        <v>13694</v>
      </c>
      <c r="D2523" s="176">
        <v>40.855899999999998</v>
      </c>
      <c r="E2523" s="176">
        <v>25.956301</v>
      </c>
    </row>
    <row r="2524" spans="2:5" x14ac:dyDescent="0.25">
      <c r="B2524" s="176" t="s">
        <v>7949</v>
      </c>
      <c r="C2524" s="176" t="s">
        <v>13695</v>
      </c>
      <c r="D2524" s="176">
        <v>37.936400999999996</v>
      </c>
      <c r="E2524" s="176">
        <v>23.944500000000001</v>
      </c>
    </row>
    <row r="2525" spans="2:5" x14ac:dyDescent="0.25">
      <c r="B2525" s="176" t="s">
        <v>7950</v>
      </c>
      <c r="C2525" s="176" t="s">
        <v>13696</v>
      </c>
      <c r="D2525" s="176">
        <v>39.219600999999997</v>
      </c>
      <c r="E2525" s="176">
        <v>22.7943</v>
      </c>
    </row>
    <row r="2526" spans="2:5" x14ac:dyDescent="0.25">
      <c r="B2526" s="176" t="s">
        <v>7951</v>
      </c>
      <c r="C2526" s="176" t="s">
        <v>13697</v>
      </c>
      <c r="D2526" s="176">
        <v>38.063800999999998</v>
      </c>
      <c r="E2526" s="176">
        <v>23.556000000000001</v>
      </c>
    </row>
    <row r="2527" spans="2:5" x14ac:dyDescent="0.25">
      <c r="B2527" s="176" t="s">
        <v>7952</v>
      </c>
      <c r="C2527" s="176" t="s">
        <v>13698</v>
      </c>
      <c r="D2527" s="176">
        <v>38.34320068359375</v>
      </c>
      <c r="E2527" s="176">
        <v>26.140600204467773</v>
      </c>
    </row>
    <row r="2528" spans="2:5" x14ac:dyDescent="0.25">
      <c r="B2528" s="176" t="s">
        <v>7953</v>
      </c>
      <c r="C2528" s="176" t="s">
        <v>13699</v>
      </c>
      <c r="D2528" s="176">
        <v>37.682701110799997</v>
      </c>
      <c r="E2528" s="176">
        <v>26.3470993042</v>
      </c>
    </row>
    <row r="2529" spans="2:5" x14ac:dyDescent="0.25">
      <c r="B2529" s="176" t="s">
        <v>7954</v>
      </c>
      <c r="C2529" s="176" t="s">
        <v>13700</v>
      </c>
      <c r="D2529" s="176">
        <v>39.696399999999997</v>
      </c>
      <c r="E2529" s="176">
        <v>20.822500000000002</v>
      </c>
    </row>
    <row r="2530" spans="2:5" x14ac:dyDescent="0.25">
      <c r="B2530" s="176" t="s">
        <v>7955</v>
      </c>
      <c r="C2530" s="176" t="s">
        <v>13701</v>
      </c>
      <c r="D2530" s="176">
        <v>35.339699000000003</v>
      </c>
      <c r="E2530" s="176">
        <v>25.180299999999999</v>
      </c>
    </row>
    <row r="2531" spans="2:5" x14ac:dyDescent="0.25">
      <c r="B2531" s="176" t="s">
        <v>7956</v>
      </c>
      <c r="C2531" s="176" t="s">
        <v>11364</v>
      </c>
      <c r="D2531" s="176">
        <v>40.446300999999998</v>
      </c>
      <c r="E2531" s="176">
        <v>21.2822</v>
      </c>
    </row>
    <row r="2532" spans="2:5" x14ac:dyDescent="0.25">
      <c r="B2532" s="176" t="s">
        <v>7957</v>
      </c>
      <c r="C2532" s="176" t="s">
        <v>13702</v>
      </c>
      <c r="D2532" s="176">
        <v>36.273978</v>
      </c>
      <c r="E2532" s="176">
        <v>23.016718999999998</v>
      </c>
    </row>
    <row r="2533" spans="2:5" x14ac:dyDescent="0.25">
      <c r="B2533" s="176" t="s">
        <v>7958</v>
      </c>
      <c r="C2533" s="176" t="s">
        <v>13703</v>
      </c>
      <c r="D2533" s="176">
        <v>38.120098114013672</v>
      </c>
      <c r="E2533" s="176">
        <v>20.500499725341797</v>
      </c>
    </row>
    <row r="2534" spans="2:5" x14ac:dyDescent="0.25">
      <c r="B2534" s="176" t="s">
        <v>7959</v>
      </c>
      <c r="C2534" s="176" t="s">
        <v>13704</v>
      </c>
      <c r="D2534" s="176">
        <v>36.141700999999998</v>
      </c>
      <c r="E2534" s="176">
        <v>29.576401000000001</v>
      </c>
    </row>
    <row r="2535" spans="2:5" x14ac:dyDescent="0.25">
      <c r="B2535" s="176" t="s">
        <v>7960</v>
      </c>
      <c r="C2535" s="176" t="s">
        <v>13705</v>
      </c>
      <c r="D2535" s="176">
        <v>37.06829833984375</v>
      </c>
      <c r="E2535" s="176">
        <v>22.02549934387207</v>
      </c>
    </row>
    <row r="2536" spans="2:5" x14ac:dyDescent="0.25">
      <c r="B2536" s="176" t="s">
        <v>7961</v>
      </c>
      <c r="C2536" s="176" t="s">
        <v>11365</v>
      </c>
      <c r="D2536" s="176">
        <v>36.794522999999998</v>
      </c>
      <c r="E2536" s="176">
        <v>27.091149999999999</v>
      </c>
    </row>
    <row r="2537" spans="2:5" x14ac:dyDescent="0.25">
      <c r="B2537" s="176" t="s">
        <v>7962</v>
      </c>
      <c r="C2537" s="176" t="s">
        <v>13706</v>
      </c>
      <c r="D2537" s="176">
        <v>35.421398000000003</v>
      </c>
      <c r="E2537" s="176">
        <v>27.146000000000001</v>
      </c>
    </row>
    <row r="2538" spans="2:5" x14ac:dyDescent="0.25">
      <c r="B2538" s="176" t="s">
        <v>7963</v>
      </c>
      <c r="C2538" s="176" t="s">
        <v>13707</v>
      </c>
      <c r="D2538" s="176">
        <v>39.60145</v>
      </c>
      <c r="E2538" s="176">
        <v>19.912178999999998</v>
      </c>
    </row>
    <row r="2539" spans="2:5" x14ac:dyDescent="0.25">
      <c r="B2539" s="176" t="s">
        <v>7964</v>
      </c>
      <c r="C2539" s="176" t="s">
        <v>13708</v>
      </c>
      <c r="D2539" s="176">
        <v>35.421398162800003</v>
      </c>
      <c r="E2539" s="176">
        <v>26.909999847399998</v>
      </c>
    </row>
    <row r="2540" spans="2:5" x14ac:dyDescent="0.25">
      <c r="B2540" s="176" t="s">
        <v>7965</v>
      </c>
      <c r="C2540" s="176" t="s">
        <v>13709</v>
      </c>
      <c r="D2540" s="176">
        <v>40.9133</v>
      </c>
      <c r="E2540" s="176">
        <v>24.619199999999999</v>
      </c>
    </row>
    <row r="2541" spans="2:5" x14ac:dyDescent="0.25">
      <c r="B2541" s="176" t="s">
        <v>7966</v>
      </c>
      <c r="C2541" s="176" t="s">
        <v>13710</v>
      </c>
      <c r="D2541" s="176">
        <v>36.963298797599997</v>
      </c>
      <c r="E2541" s="176">
        <v>26.940599441500002</v>
      </c>
    </row>
    <row r="2542" spans="2:5" x14ac:dyDescent="0.25">
      <c r="B2542" s="176" t="s">
        <v>7967</v>
      </c>
      <c r="C2542" s="176" t="s">
        <v>11366</v>
      </c>
      <c r="D2542" s="176">
        <v>40.286098000000003</v>
      </c>
      <c r="E2542" s="176">
        <v>21.840799000000001</v>
      </c>
    </row>
    <row r="2543" spans="2:5" x14ac:dyDescent="0.25">
      <c r="B2543" s="176" t="s">
        <v>7968</v>
      </c>
      <c r="C2543" s="176" t="s">
        <v>13711</v>
      </c>
      <c r="D2543" s="176">
        <v>37.184897999999997</v>
      </c>
      <c r="E2543" s="176">
        <v>26.800301000000001</v>
      </c>
    </row>
    <row r="2544" spans="2:5" x14ac:dyDescent="0.25">
      <c r="B2544" s="176" t="s">
        <v>7969</v>
      </c>
      <c r="C2544" s="176" t="s">
        <v>13712</v>
      </c>
      <c r="D2544" s="176">
        <v>39.917098998999997</v>
      </c>
      <c r="E2544" s="176">
        <v>25.236299514799995</v>
      </c>
    </row>
    <row r="2545" spans="2:5" x14ac:dyDescent="0.25">
      <c r="B2545" s="176" t="s">
        <v>7970</v>
      </c>
      <c r="C2545" s="176" t="s">
        <v>13713</v>
      </c>
      <c r="D2545" s="176">
        <v>37.435101000000003</v>
      </c>
      <c r="E2545" s="176">
        <v>25.348101</v>
      </c>
    </row>
    <row r="2546" spans="2:5" x14ac:dyDescent="0.25">
      <c r="B2546" s="176" t="s">
        <v>7971</v>
      </c>
      <c r="C2546" s="176" t="s">
        <v>13714</v>
      </c>
      <c r="D2546" s="176">
        <v>36.696899000000002</v>
      </c>
      <c r="E2546" s="176">
        <v>24.476900000000001</v>
      </c>
    </row>
    <row r="2547" spans="2:5" x14ac:dyDescent="0.25">
      <c r="B2547" s="176" t="s">
        <v>7972</v>
      </c>
      <c r="C2547" s="176" t="s">
        <v>13715</v>
      </c>
      <c r="D2547" s="176">
        <v>39.057406</v>
      </c>
      <c r="E2547" s="176">
        <v>26.598628999999999</v>
      </c>
    </row>
    <row r="2548" spans="2:5" x14ac:dyDescent="0.25">
      <c r="B2548" s="176" t="s">
        <v>7973</v>
      </c>
      <c r="C2548" s="176" t="s">
        <v>13716</v>
      </c>
      <c r="D2548" s="176">
        <v>37.081099999999999</v>
      </c>
      <c r="E2548" s="176">
        <v>25.368099000000001</v>
      </c>
    </row>
    <row r="2549" spans="2:5" x14ac:dyDescent="0.25">
      <c r="B2549" s="176" t="s">
        <v>7974</v>
      </c>
      <c r="C2549" s="176" t="s">
        <v>13717</v>
      </c>
      <c r="D2549" s="176">
        <v>37.020494999999997</v>
      </c>
      <c r="E2549" s="176">
        <v>25.113195000000001</v>
      </c>
    </row>
    <row r="2550" spans="2:5" x14ac:dyDescent="0.25">
      <c r="B2550" s="176" t="s">
        <v>7975</v>
      </c>
      <c r="C2550" s="176" t="s">
        <v>13718</v>
      </c>
      <c r="D2550" s="176">
        <v>36.579898834200002</v>
      </c>
      <c r="E2550" s="176">
        <v>26.375799179099999</v>
      </c>
    </row>
    <row r="2551" spans="2:5" x14ac:dyDescent="0.25">
      <c r="B2551" s="176" t="s">
        <v>7976</v>
      </c>
      <c r="C2551" s="176" t="s">
        <v>13719</v>
      </c>
      <c r="D2551" s="176">
        <v>38.925499000000002</v>
      </c>
      <c r="E2551" s="176">
        <v>20.765301000000001</v>
      </c>
    </row>
    <row r="2552" spans="2:5" x14ac:dyDescent="0.25">
      <c r="B2552" s="176" t="s">
        <v>7977</v>
      </c>
      <c r="C2552" s="176" t="s">
        <v>11367</v>
      </c>
      <c r="D2552" s="176">
        <v>36.405399000000003</v>
      </c>
      <c r="E2552" s="176">
        <v>28.086200999999999</v>
      </c>
    </row>
    <row r="2553" spans="2:5" x14ac:dyDescent="0.25">
      <c r="B2553" s="176" t="s">
        <v>7978</v>
      </c>
      <c r="C2553" s="176" t="s">
        <v>13720</v>
      </c>
      <c r="D2553" s="176">
        <v>38.1511</v>
      </c>
      <c r="E2553" s="176">
        <v>21.425599999999999</v>
      </c>
    </row>
    <row r="2554" spans="2:5" x14ac:dyDescent="0.25">
      <c r="B2554" s="176" t="s">
        <v>7979</v>
      </c>
      <c r="C2554" s="176" t="s">
        <v>13721</v>
      </c>
      <c r="D2554" s="176">
        <v>35.531207000000002</v>
      </c>
      <c r="E2554" s="176">
        <v>24.150673000000001</v>
      </c>
    </row>
    <row r="2555" spans="2:5" x14ac:dyDescent="0.25">
      <c r="B2555" s="176" t="s">
        <v>7980</v>
      </c>
      <c r="C2555" s="176" t="s">
        <v>13722</v>
      </c>
      <c r="D2555" s="176">
        <v>39.177101</v>
      </c>
      <c r="E2555" s="176">
        <v>23.503699999999998</v>
      </c>
    </row>
    <row r="2556" spans="2:5" x14ac:dyDescent="0.25">
      <c r="B2556" s="176" t="s">
        <v>7981</v>
      </c>
      <c r="C2556" s="176" t="s">
        <v>13723</v>
      </c>
      <c r="D2556" s="176">
        <v>37.689999</v>
      </c>
      <c r="E2556" s="176">
        <v>26.911698999999999</v>
      </c>
    </row>
    <row r="2557" spans="2:5" x14ac:dyDescent="0.25">
      <c r="B2557" s="176" t="s">
        <v>7982</v>
      </c>
      <c r="C2557" s="176" t="s">
        <v>13724</v>
      </c>
      <c r="D2557" s="176">
        <v>37.422798156699997</v>
      </c>
      <c r="E2557" s="176">
        <v>24.950899124099998</v>
      </c>
    </row>
    <row r="2558" spans="2:5" x14ac:dyDescent="0.25">
      <c r="B2558" s="176" t="s">
        <v>7983</v>
      </c>
      <c r="C2558" s="176" t="s">
        <v>13725</v>
      </c>
      <c r="D2558" s="176">
        <v>36.400044999999999</v>
      </c>
      <c r="E2558" s="176">
        <v>25.478638</v>
      </c>
    </row>
    <row r="2559" spans="2:5" x14ac:dyDescent="0.25">
      <c r="B2559" s="176" t="s">
        <v>7984</v>
      </c>
      <c r="C2559" s="176" t="s">
        <v>13726</v>
      </c>
      <c r="D2559" s="176">
        <v>35.216098785400391</v>
      </c>
      <c r="E2559" s="176">
        <v>26.101299285888672</v>
      </c>
    </row>
    <row r="2560" spans="2:5" x14ac:dyDescent="0.25">
      <c r="B2560" s="176" t="s">
        <v>7985</v>
      </c>
      <c r="C2560" s="176" t="s">
        <v>13727</v>
      </c>
      <c r="D2560" s="176">
        <v>38.967601776099997</v>
      </c>
      <c r="E2560" s="176">
        <v>24.487199783299999</v>
      </c>
    </row>
    <row r="2561" spans="2:5" x14ac:dyDescent="0.25">
      <c r="B2561" s="176" t="s">
        <v>7986</v>
      </c>
      <c r="C2561" s="176" t="s">
        <v>13728</v>
      </c>
      <c r="D2561" s="176">
        <v>38.339801999999999</v>
      </c>
      <c r="E2561" s="176">
        <v>23.565000999999999</v>
      </c>
    </row>
    <row r="2562" spans="2:5" x14ac:dyDescent="0.25">
      <c r="B2562" s="176" t="s">
        <v>7987</v>
      </c>
      <c r="C2562" s="176" t="s">
        <v>11368</v>
      </c>
      <c r="D2562" s="176">
        <v>35.191341000000001</v>
      </c>
      <c r="E2562" s="176">
        <v>25.326588000000001</v>
      </c>
    </row>
    <row r="2563" spans="2:5" x14ac:dyDescent="0.25">
      <c r="B2563" s="176" t="s">
        <v>7988</v>
      </c>
      <c r="C2563" s="176" t="s">
        <v>13729</v>
      </c>
      <c r="D2563" s="176">
        <v>40.519280000000002</v>
      </c>
      <c r="E2563" s="176">
        <v>22.970009000000001</v>
      </c>
    </row>
    <row r="2564" spans="2:5" x14ac:dyDescent="0.25">
      <c r="B2564" s="176" t="s">
        <v>7989</v>
      </c>
      <c r="C2564" s="176" t="s">
        <v>11369</v>
      </c>
      <c r="D2564" s="176">
        <v>37.750900000000001</v>
      </c>
      <c r="E2564" s="176">
        <v>20.8843</v>
      </c>
    </row>
    <row r="2565" spans="2:5" x14ac:dyDescent="0.25">
      <c r="B2565" s="176" t="s">
        <v>7990</v>
      </c>
      <c r="C2565" s="176" t="s">
        <v>13730</v>
      </c>
      <c r="D2565" s="176">
        <v>47.43018</v>
      </c>
      <c r="E2565" s="176">
        <v>19.262392999999999</v>
      </c>
    </row>
    <row r="2566" spans="2:5" x14ac:dyDescent="0.25">
      <c r="B2566" s="176" t="s">
        <v>7991</v>
      </c>
      <c r="C2566" s="176" t="s">
        <v>13731</v>
      </c>
      <c r="D2566" s="176">
        <v>47.489469</v>
      </c>
      <c r="E2566" s="176">
        <v>21.616278000000001</v>
      </c>
    </row>
    <row r="2567" spans="2:5" x14ac:dyDescent="0.25">
      <c r="B2567" s="176" t="s">
        <v>7992</v>
      </c>
      <c r="C2567" s="176" t="s">
        <v>13732</v>
      </c>
      <c r="D2567" s="176">
        <v>46.551490000000001</v>
      </c>
      <c r="E2567" s="176">
        <v>18.942298999999998</v>
      </c>
    </row>
    <row r="2568" spans="2:5" x14ac:dyDescent="0.25">
      <c r="B2568" s="176" t="s">
        <v>7993</v>
      </c>
      <c r="C2568" s="176" t="s">
        <v>13733</v>
      </c>
      <c r="D2568" s="176">
        <v>46.917499999999997</v>
      </c>
      <c r="E2568" s="176">
        <v>19.749200999999999</v>
      </c>
    </row>
    <row r="2569" spans="2:5" x14ac:dyDescent="0.25">
      <c r="B2569" s="176" t="s">
        <v>7994</v>
      </c>
      <c r="C2569" s="176" t="s">
        <v>13734</v>
      </c>
      <c r="D2569" s="176">
        <v>45.988891000000002</v>
      </c>
      <c r="E2569" s="176">
        <v>18.242044</v>
      </c>
    </row>
    <row r="2570" spans="2:5" x14ac:dyDescent="0.25">
      <c r="B2570" s="176" t="s">
        <v>7995</v>
      </c>
      <c r="C2570" s="176" t="s">
        <v>13735</v>
      </c>
      <c r="D2570" s="176">
        <v>47.628436000000001</v>
      </c>
      <c r="E2570" s="176">
        <v>17.804718000000001</v>
      </c>
    </row>
    <row r="2571" spans="2:5" x14ac:dyDescent="0.25">
      <c r="B2571" s="176" t="s">
        <v>7996</v>
      </c>
      <c r="C2571" s="176" t="s">
        <v>13736</v>
      </c>
      <c r="D2571" s="176">
        <v>46.686391</v>
      </c>
      <c r="E2571" s="176">
        <v>17.159084</v>
      </c>
    </row>
    <row r="2572" spans="2:5" x14ac:dyDescent="0.25">
      <c r="B2572" s="176" t="s">
        <v>7997</v>
      </c>
      <c r="C2572" s="176" t="s">
        <v>13737</v>
      </c>
      <c r="D2572" s="176">
        <v>47.122897000000002</v>
      </c>
      <c r="E2572" s="176">
        <v>20.235499999999998</v>
      </c>
    </row>
    <row r="2573" spans="2:5" x14ac:dyDescent="0.25">
      <c r="B2573" s="176" t="s">
        <v>7998</v>
      </c>
      <c r="C2573" s="176" t="s">
        <v>13738</v>
      </c>
      <c r="D2573" s="176">
        <v>46.393101000000001</v>
      </c>
      <c r="E2573" s="176">
        <v>17.9175</v>
      </c>
    </row>
    <row r="2574" spans="2:5" x14ac:dyDescent="0.25">
      <c r="B2574" s="176" t="s">
        <v>7999</v>
      </c>
      <c r="C2574" s="176" t="s">
        <v>13739</v>
      </c>
      <c r="D2574" s="176">
        <v>47.345298999999997</v>
      </c>
      <c r="E2574" s="176">
        <v>18.980801</v>
      </c>
    </row>
    <row r="2575" spans="2:5" x14ac:dyDescent="0.25">
      <c r="B2575" s="176" t="s">
        <v>8000</v>
      </c>
      <c r="C2575" s="176" t="s">
        <v>13740</v>
      </c>
      <c r="D2575" s="176">
        <v>41.538443000000001</v>
      </c>
      <c r="E2575" s="176">
        <v>15.717181</v>
      </c>
    </row>
    <row r="2576" spans="2:5" x14ac:dyDescent="0.25">
      <c r="B2576" s="176" t="s">
        <v>8001</v>
      </c>
      <c r="C2576" s="176" t="s">
        <v>13741</v>
      </c>
      <c r="D2576" s="176">
        <v>38.997199999999999</v>
      </c>
      <c r="E2576" s="176">
        <v>17.080200000000001</v>
      </c>
    </row>
    <row r="2577" spans="2:5" x14ac:dyDescent="0.25">
      <c r="B2577" s="176" t="s">
        <v>8002</v>
      </c>
      <c r="C2577" s="176" t="s">
        <v>13742</v>
      </c>
      <c r="D2577" s="176">
        <v>41.138900999999997</v>
      </c>
      <c r="E2577" s="176">
        <v>16.760598999999999</v>
      </c>
    </row>
    <row r="2578" spans="2:5" x14ac:dyDescent="0.25">
      <c r="B2578" s="176" t="s">
        <v>8003</v>
      </c>
      <c r="C2578" s="176" t="s">
        <v>13743</v>
      </c>
      <c r="D2578" s="176">
        <v>41.433596000000001</v>
      </c>
      <c r="E2578" s="176">
        <v>15.534566</v>
      </c>
    </row>
    <row r="2579" spans="2:5" x14ac:dyDescent="0.25">
      <c r="B2579" s="176" t="s">
        <v>8004</v>
      </c>
      <c r="C2579" s="176" t="s">
        <v>13744</v>
      </c>
      <c r="D2579" s="176">
        <v>40.517502</v>
      </c>
      <c r="E2579" s="176">
        <v>17.403199999999998</v>
      </c>
    </row>
    <row r="2580" spans="2:5" x14ac:dyDescent="0.25">
      <c r="B2580" s="176" t="s">
        <v>8005</v>
      </c>
      <c r="C2580" s="176" t="s">
        <v>13745</v>
      </c>
      <c r="D2580" s="176">
        <v>40.239201000000001</v>
      </c>
      <c r="E2580" s="176">
        <v>18.133300999999999</v>
      </c>
    </row>
    <row r="2581" spans="2:5" x14ac:dyDescent="0.25">
      <c r="B2581" s="176" t="s">
        <v>8006</v>
      </c>
      <c r="C2581" s="176" t="s">
        <v>13746</v>
      </c>
      <c r="D2581" s="176">
        <v>42.431078999999997</v>
      </c>
      <c r="E2581" s="176">
        <v>14.182981</v>
      </c>
    </row>
    <row r="2582" spans="2:5" x14ac:dyDescent="0.25">
      <c r="B2582" s="176" t="s">
        <v>8007</v>
      </c>
      <c r="C2582" s="176" t="s">
        <v>13747</v>
      </c>
      <c r="D2582" s="176">
        <v>40.657600000000002</v>
      </c>
      <c r="E2582" s="176">
        <v>17.947001</v>
      </c>
    </row>
    <row r="2583" spans="2:5" x14ac:dyDescent="0.25">
      <c r="B2583" s="176" t="s">
        <v>8008</v>
      </c>
      <c r="C2583" s="176" t="s">
        <v>13748</v>
      </c>
      <c r="D2583" s="176">
        <v>40.767798999999997</v>
      </c>
      <c r="E2583" s="176">
        <v>16.933299999999999</v>
      </c>
    </row>
    <row r="2584" spans="2:5" x14ac:dyDescent="0.25">
      <c r="B2584" s="176" t="s">
        <v>8009</v>
      </c>
      <c r="C2584" s="176" t="s">
        <v>13749</v>
      </c>
      <c r="D2584" s="176">
        <v>38.906213999999999</v>
      </c>
      <c r="E2584" s="176">
        <v>16.246006999999999</v>
      </c>
    </row>
    <row r="2585" spans="2:5" x14ac:dyDescent="0.25">
      <c r="B2585" s="176" t="s">
        <v>8010</v>
      </c>
      <c r="C2585" s="176" t="s">
        <v>13750</v>
      </c>
      <c r="D2585" s="176">
        <v>36.995829999999998</v>
      </c>
      <c r="E2585" s="176">
        <v>14.608890000000001</v>
      </c>
    </row>
    <row r="2586" spans="2:5" x14ac:dyDescent="0.25">
      <c r="B2586" s="176" t="s">
        <v>8011</v>
      </c>
      <c r="C2586" s="176" t="s">
        <v>13751</v>
      </c>
      <c r="D2586" s="176">
        <v>37.466800999999997</v>
      </c>
      <c r="E2586" s="176">
        <v>15.0664</v>
      </c>
    </row>
    <row r="2587" spans="2:5" x14ac:dyDescent="0.25">
      <c r="B2587" s="176" t="s">
        <v>8012</v>
      </c>
      <c r="C2587" s="176" t="s">
        <v>13752</v>
      </c>
      <c r="D2587" s="176">
        <v>35.497897999999999</v>
      </c>
      <c r="E2587" s="176">
        <v>12.6181</v>
      </c>
    </row>
    <row r="2588" spans="2:5" x14ac:dyDescent="0.25">
      <c r="B2588" s="176" t="s">
        <v>8013</v>
      </c>
      <c r="C2588" s="176" t="s">
        <v>13753</v>
      </c>
      <c r="D2588" s="176">
        <v>36.816502</v>
      </c>
      <c r="E2588" s="176">
        <v>11.9689</v>
      </c>
    </row>
    <row r="2589" spans="2:5" x14ac:dyDescent="0.25">
      <c r="B2589" s="176" t="s">
        <v>8014</v>
      </c>
      <c r="C2589" s="176" t="s">
        <v>13754</v>
      </c>
      <c r="D2589" s="176">
        <v>38.175998999999997</v>
      </c>
      <c r="E2589" s="176">
        <v>13.090999999999999</v>
      </c>
    </row>
    <row r="2590" spans="2:5" x14ac:dyDescent="0.25">
      <c r="B2590" s="176" t="s">
        <v>8015</v>
      </c>
      <c r="C2590" s="176" t="s">
        <v>13755</v>
      </c>
      <c r="D2590" s="176">
        <v>38.115918999999998</v>
      </c>
      <c r="E2590" s="176">
        <v>13.313370000000001</v>
      </c>
    </row>
    <row r="2591" spans="2:5" x14ac:dyDescent="0.25">
      <c r="B2591" s="176" t="s">
        <v>8016</v>
      </c>
      <c r="C2591" s="176" t="s">
        <v>13756</v>
      </c>
      <c r="D2591" s="176">
        <v>38.071201000000002</v>
      </c>
      <c r="E2591" s="176">
        <v>15.6516</v>
      </c>
    </row>
    <row r="2592" spans="2:5" x14ac:dyDescent="0.25">
      <c r="B2592" s="176" t="s">
        <v>8017</v>
      </c>
      <c r="C2592" s="176" t="s">
        <v>11370</v>
      </c>
      <c r="D2592" s="176">
        <v>37.9114</v>
      </c>
      <c r="E2592" s="176">
        <v>12.488</v>
      </c>
    </row>
    <row r="2593" spans="2:5" x14ac:dyDescent="0.25">
      <c r="B2593" s="176" t="s">
        <v>8018</v>
      </c>
      <c r="C2593" s="176" t="s">
        <v>13757</v>
      </c>
      <c r="D2593" s="176">
        <v>37.401699000000001</v>
      </c>
      <c r="E2593" s="176">
        <v>14.9224</v>
      </c>
    </row>
    <row r="2594" spans="2:5" x14ac:dyDescent="0.25">
      <c r="B2594" s="176" t="s">
        <v>8019</v>
      </c>
      <c r="C2594" s="176" t="s">
        <v>13758</v>
      </c>
      <c r="D2594" s="176">
        <v>46.023333000000001</v>
      </c>
      <c r="E2594" s="176">
        <v>11.125</v>
      </c>
    </row>
    <row r="2595" spans="2:5" x14ac:dyDescent="0.25">
      <c r="B2595" s="176" t="s">
        <v>8020</v>
      </c>
      <c r="C2595" s="176" t="s">
        <v>13759</v>
      </c>
      <c r="D2595" s="176">
        <v>40.632098999999997</v>
      </c>
      <c r="E2595" s="176">
        <v>8.2907700000000002</v>
      </c>
    </row>
    <row r="2596" spans="2:5" x14ac:dyDescent="0.25">
      <c r="B2596" s="176" t="s">
        <v>8021</v>
      </c>
      <c r="C2596" s="176" t="s">
        <v>13760</v>
      </c>
      <c r="D2596" s="176">
        <v>39.354197999999997</v>
      </c>
      <c r="E2596" s="176">
        <v>8.9724799999999991</v>
      </c>
    </row>
    <row r="2597" spans="2:5" x14ac:dyDescent="0.25">
      <c r="B2597" s="176" t="s">
        <v>8022</v>
      </c>
      <c r="C2597" s="176" t="s">
        <v>13761</v>
      </c>
      <c r="D2597" s="176">
        <v>39.251499000000003</v>
      </c>
      <c r="E2597" s="176">
        <v>9.0542800000000003</v>
      </c>
    </row>
    <row r="2598" spans="2:5" x14ac:dyDescent="0.25">
      <c r="B2598" s="176" t="s">
        <v>8023</v>
      </c>
      <c r="C2598" s="176" t="s">
        <v>13762</v>
      </c>
      <c r="D2598" s="176">
        <v>40.898952999999999</v>
      </c>
      <c r="E2598" s="176">
        <v>9.5184569999999997</v>
      </c>
    </row>
    <row r="2599" spans="2:5" x14ac:dyDescent="0.25">
      <c r="B2599" s="176" t="s">
        <v>8024</v>
      </c>
      <c r="C2599" s="176" t="s">
        <v>13763</v>
      </c>
      <c r="D2599" s="176">
        <v>39.918799999999997</v>
      </c>
      <c r="E2599" s="176">
        <v>9.6829800000000006</v>
      </c>
    </row>
    <row r="2600" spans="2:5" x14ac:dyDescent="0.25">
      <c r="B2600" s="176" t="s">
        <v>8025</v>
      </c>
      <c r="C2600" s="176" t="s">
        <v>13764</v>
      </c>
      <c r="D2600" s="176">
        <v>45.4953</v>
      </c>
      <c r="E2600" s="176">
        <v>8.1027799999999992</v>
      </c>
    </row>
    <row r="2601" spans="2:5" x14ac:dyDescent="0.25">
      <c r="B2601" s="176" t="s">
        <v>8026</v>
      </c>
      <c r="C2601" s="176" t="s">
        <v>13765</v>
      </c>
      <c r="D2601" s="176">
        <v>45.742198999999999</v>
      </c>
      <c r="E2601" s="176">
        <v>8.8882329999999996</v>
      </c>
    </row>
    <row r="2602" spans="2:5" x14ac:dyDescent="0.25">
      <c r="B2602" s="176" t="s">
        <v>8027</v>
      </c>
      <c r="C2602" s="176" t="s">
        <v>13766</v>
      </c>
      <c r="D2602" s="176">
        <v>45.084443999999998</v>
      </c>
      <c r="E2602" s="176">
        <v>7.6030559999999996</v>
      </c>
    </row>
    <row r="2603" spans="2:5" x14ac:dyDescent="0.25">
      <c r="B2603" s="176" t="s">
        <v>8028</v>
      </c>
      <c r="C2603" s="176" t="s">
        <v>13767</v>
      </c>
      <c r="D2603" s="176">
        <v>45.630600000000001</v>
      </c>
      <c r="E2603" s="176">
        <v>8.7281099999999991</v>
      </c>
    </row>
    <row r="2604" spans="2:5" x14ac:dyDescent="0.25">
      <c r="B2604" s="176" t="s">
        <v>8029</v>
      </c>
      <c r="C2604" s="176" t="s">
        <v>13768</v>
      </c>
      <c r="D2604" s="176">
        <v>45.669362</v>
      </c>
      <c r="E2604" s="176">
        <v>9.7088509999999992</v>
      </c>
    </row>
    <row r="2605" spans="2:5" x14ac:dyDescent="0.25">
      <c r="B2605" s="176" t="s">
        <v>8030</v>
      </c>
      <c r="C2605" s="176" t="s">
        <v>13769</v>
      </c>
      <c r="D2605" s="176">
        <v>45.200802000000003</v>
      </c>
      <c r="E2605" s="176">
        <v>7.6496300000000002</v>
      </c>
    </row>
    <row r="2606" spans="2:5" x14ac:dyDescent="0.25">
      <c r="B2606" s="176" t="s">
        <v>8031</v>
      </c>
      <c r="C2606" s="176" t="s">
        <v>13770</v>
      </c>
      <c r="D2606" s="176">
        <v>44.050598000000001</v>
      </c>
      <c r="E2606" s="176">
        <v>8.1274300000000004</v>
      </c>
    </row>
    <row r="2607" spans="2:5" x14ac:dyDescent="0.25">
      <c r="B2607" s="176" t="s">
        <v>8032</v>
      </c>
      <c r="C2607" s="176" t="s">
        <v>13771</v>
      </c>
      <c r="D2607" s="176">
        <v>44.412039</v>
      </c>
      <c r="E2607" s="176">
        <v>8.8407319999999991</v>
      </c>
    </row>
    <row r="2608" spans="2:5" x14ac:dyDescent="0.25">
      <c r="B2608" s="176" t="s">
        <v>8033</v>
      </c>
      <c r="C2608" s="176" t="s">
        <v>13772</v>
      </c>
      <c r="D2608" s="176">
        <v>45.445098999999999</v>
      </c>
      <c r="E2608" s="176">
        <v>9.2767400000000002</v>
      </c>
    </row>
    <row r="2609" spans="2:5" x14ac:dyDescent="0.25">
      <c r="B2609" s="176" t="s">
        <v>8034</v>
      </c>
      <c r="C2609" s="176" t="s">
        <v>13773</v>
      </c>
      <c r="D2609" s="176">
        <v>45.529598</v>
      </c>
      <c r="E2609" s="176">
        <v>8.6692199999999993</v>
      </c>
    </row>
    <row r="2610" spans="2:5" x14ac:dyDescent="0.25">
      <c r="B2610" s="176" t="s">
        <v>8035</v>
      </c>
      <c r="C2610" s="176" t="s">
        <v>13774</v>
      </c>
      <c r="D2610" s="176">
        <v>44.826351000000003</v>
      </c>
      <c r="E2610" s="176">
        <v>10.29705</v>
      </c>
    </row>
    <row r="2611" spans="2:5" x14ac:dyDescent="0.25">
      <c r="B2611" s="176" t="s">
        <v>8036</v>
      </c>
      <c r="C2611" s="176" t="s">
        <v>13775</v>
      </c>
      <c r="D2611" s="176">
        <v>44.779998999999997</v>
      </c>
      <c r="E2611" s="176">
        <v>8.7863900000000008</v>
      </c>
    </row>
    <row r="2612" spans="2:5" x14ac:dyDescent="0.25">
      <c r="B2612" s="176" t="s">
        <v>8037</v>
      </c>
      <c r="C2612" s="176" t="s">
        <v>13776</v>
      </c>
      <c r="D2612" s="176">
        <v>44.91442</v>
      </c>
      <c r="E2612" s="176">
        <v>9.7223179999999996</v>
      </c>
    </row>
    <row r="2613" spans="2:5" x14ac:dyDescent="0.25">
      <c r="B2613" s="176" t="s">
        <v>8038</v>
      </c>
      <c r="C2613" s="176" t="s">
        <v>13777</v>
      </c>
      <c r="D2613" s="176">
        <v>45.738551999999999</v>
      </c>
      <c r="E2613" s="176">
        <v>7.3682999999999996</v>
      </c>
    </row>
    <row r="2614" spans="2:5" x14ac:dyDescent="0.25">
      <c r="B2614" s="176" t="s">
        <v>8039</v>
      </c>
      <c r="C2614" s="176" t="s">
        <v>13778</v>
      </c>
      <c r="D2614" s="176">
        <v>44.547457999999999</v>
      </c>
      <c r="E2614" s="176">
        <v>7.6230450000000003</v>
      </c>
    </row>
    <row r="2615" spans="2:5" x14ac:dyDescent="0.25">
      <c r="B2615" s="176" t="s">
        <v>8040</v>
      </c>
      <c r="C2615" s="176" t="s">
        <v>13779</v>
      </c>
      <c r="D2615" s="176">
        <v>46.031897999999998</v>
      </c>
      <c r="E2615" s="176">
        <v>12.596503</v>
      </c>
    </row>
    <row r="2616" spans="2:5" x14ac:dyDescent="0.25">
      <c r="B2616" s="176" t="s">
        <v>8041</v>
      </c>
      <c r="C2616" s="176" t="s">
        <v>13780</v>
      </c>
      <c r="D2616" s="176">
        <v>46.459245000000003</v>
      </c>
      <c r="E2616" s="176">
        <v>11.326124999999999</v>
      </c>
    </row>
    <row r="2617" spans="2:5" x14ac:dyDescent="0.25">
      <c r="B2617" s="176" t="s">
        <v>8042</v>
      </c>
      <c r="C2617" s="176" t="s">
        <v>13781</v>
      </c>
      <c r="D2617" s="176">
        <v>44.224201000000001</v>
      </c>
      <c r="E2617" s="176">
        <v>12.3072</v>
      </c>
    </row>
    <row r="2618" spans="2:5" x14ac:dyDescent="0.25">
      <c r="B2618" s="176" t="s">
        <v>8043</v>
      </c>
      <c r="C2618" s="176" t="s">
        <v>13782</v>
      </c>
      <c r="D2618" s="176">
        <v>44.535400000000003</v>
      </c>
      <c r="E2618" s="176">
        <v>11.2887</v>
      </c>
    </row>
    <row r="2619" spans="2:5" x14ac:dyDescent="0.25">
      <c r="B2619" s="176" t="s">
        <v>8044</v>
      </c>
      <c r="C2619" s="176" t="s">
        <v>13783</v>
      </c>
      <c r="D2619" s="176">
        <v>45.648398999999998</v>
      </c>
      <c r="E2619" s="176">
        <v>12.1944</v>
      </c>
    </row>
    <row r="2620" spans="2:5" x14ac:dyDescent="0.25">
      <c r="B2620" s="176" t="s">
        <v>8045</v>
      </c>
      <c r="C2620" s="176" t="s">
        <v>13784</v>
      </c>
      <c r="D2620" s="176">
        <v>45.978698999999999</v>
      </c>
      <c r="E2620" s="176">
        <v>13.049300000000001</v>
      </c>
    </row>
    <row r="2621" spans="2:5" x14ac:dyDescent="0.25">
      <c r="B2621" s="176" t="s">
        <v>8046</v>
      </c>
      <c r="C2621" s="176" t="s">
        <v>13785</v>
      </c>
      <c r="D2621" s="176">
        <v>44.194800999999998</v>
      </c>
      <c r="E2621" s="176">
        <v>12.0701</v>
      </c>
    </row>
    <row r="2622" spans="2:5" x14ac:dyDescent="0.25">
      <c r="B2622" s="176" t="s">
        <v>8047</v>
      </c>
      <c r="C2622" s="176" t="s">
        <v>13786</v>
      </c>
      <c r="D2622" s="176">
        <v>45.432550999999997</v>
      </c>
      <c r="E2622" s="176">
        <v>10.268611999999999</v>
      </c>
    </row>
    <row r="2623" spans="2:5" x14ac:dyDescent="0.25">
      <c r="B2623" s="176" t="s">
        <v>8048</v>
      </c>
      <c r="C2623" s="176" t="s">
        <v>13787</v>
      </c>
      <c r="D2623" s="176">
        <v>45.428902000000001</v>
      </c>
      <c r="E2623" s="176">
        <v>10.3306</v>
      </c>
    </row>
    <row r="2624" spans="2:5" x14ac:dyDescent="0.25">
      <c r="B2624" s="176" t="s">
        <v>8049</v>
      </c>
      <c r="C2624" s="176" t="s">
        <v>13788</v>
      </c>
      <c r="D2624" s="176">
        <v>45.827862000000003</v>
      </c>
      <c r="E2624" s="176">
        <v>13.466672000000001</v>
      </c>
    </row>
    <row r="2625" spans="2:5" x14ac:dyDescent="0.25">
      <c r="B2625" s="176" t="s">
        <v>8050</v>
      </c>
      <c r="C2625" s="176" t="s">
        <v>13789</v>
      </c>
      <c r="D2625" s="176">
        <v>44.020023999999999</v>
      </c>
      <c r="E2625" s="176">
        <v>12.612197999999999</v>
      </c>
    </row>
    <row r="2626" spans="2:5" x14ac:dyDescent="0.25">
      <c r="B2626" s="176" t="s">
        <v>8051</v>
      </c>
      <c r="C2626" s="176" t="s">
        <v>13790</v>
      </c>
      <c r="D2626" s="176">
        <v>45.684381999999999</v>
      </c>
      <c r="E2626" s="176">
        <v>12.086594</v>
      </c>
    </row>
    <row r="2627" spans="2:5" x14ac:dyDescent="0.25">
      <c r="B2627" s="176" t="s">
        <v>8052</v>
      </c>
      <c r="C2627" s="176" t="s">
        <v>13791</v>
      </c>
      <c r="D2627" s="176">
        <v>45.395316000000001</v>
      </c>
      <c r="E2627" s="176">
        <v>11.847124000000001</v>
      </c>
    </row>
    <row r="2628" spans="2:5" x14ac:dyDescent="0.25">
      <c r="B2628" s="176" t="s">
        <v>8053</v>
      </c>
      <c r="C2628" s="176" t="s">
        <v>13792</v>
      </c>
      <c r="D2628" s="176">
        <v>45.394955000000003</v>
      </c>
      <c r="E2628" s="176">
        <v>10.887302999999999</v>
      </c>
    </row>
    <row r="2629" spans="2:5" x14ac:dyDescent="0.25">
      <c r="B2629" s="176" t="s">
        <v>8054</v>
      </c>
      <c r="C2629" s="176" t="s">
        <v>13793</v>
      </c>
      <c r="D2629" s="176">
        <v>43.616298999999998</v>
      </c>
      <c r="E2629" s="176">
        <v>13.362299999999999</v>
      </c>
    </row>
    <row r="2630" spans="2:5" x14ac:dyDescent="0.25">
      <c r="B2630" s="176" t="s">
        <v>8055</v>
      </c>
      <c r="C2630" s="176" t="s">
        <v>13794</v>
      </c>
      <c r="D2630" s="176">
        <v>45.505299000000001</v>
      </c>
      <c r="E2630" s="176">
        <v>12.351900000000001</v>
      </c>
    </row>
    <row r="2631" spans="2:5" x14ac:dyDescent="0.25">
      <c r="B2631" s="176" t="s">
        <v>8056</v>
      </c>
      <c r="C2631" s="176" t="s">
        <v>13795</v>
      </c>
      <c r="D2631" s="176">
        <v>43.254942</v>
      </c>
      <c r="E2631" s="176">
        <v>11.255084</v>
      </c>
    </row>
    <row r="2632" spans="2:5" x14ac:dyDescent="0.25">
      <c r="B2632" s="176" t="s">
        <v>8057</v>
      </c>
      <c r="C2632" s="176" t="s">
        <v>13796</v>
      </c>
      <c r="D2632" s="176">
        <v>44.087375000000002</v>
      </c>
      <c r="E2632" s="176">
        <v>9.9878769999999992</v>
      </c>
    </row>
    <row r="2633" spans="2:5" x14ac:dyDescent="0.25">
      <c r="B2633" s="176" t="s">
        <v>8058</v>
      </c>
      <c r="C2633" s="176" t="s">
        <v>13797</v>
      </c>
      <c r="D2633" s="176">
        <v>41.798769</v>
      </c>
      <c r="E2633" s="176">
        <v>12.595331</v>
      </c>
    </row>
    <row r="2634" spans="2:5" x14ac:dyDescent="0.25">
      <c r="B2634" s="176" t="s">
        <v>8059</v>
      </c>
      <c r="C2634" s="176" t="s">
        <v>13798</v>
      </c>
      <c r="D2634" s="176">
        <v>41.654499000000001</v>
      </c>
      <c r="E2634" s="176">
        <v>12.4452</v>
      </c>
    </row>
    <row r="2635" spans="2:5" x14ac:dyDescent="0.25">
      <c r="B2635" s="176" t="s">
        <v>8060</v>
      </c>
      <c r="C2635" s="176" t="s">
        <v>13799</v>
      </c>
      <c r="D2635" s="176">
        <v>41.804532000000002</v>
      </c>
      <c r="E2635" s="176">
        <v>12.251998</v>
      </c>
    </row>
    <row r="2636" spans="2:5" x14ac:dyDescent="0.25">
      <c r="B2636" s="176" t="s">
        <v>8061</v>
      </c>
      <c r="C2636" s="176" t="s">
        <v>13800</v>
      </c>
      <c r="D2636" s="176">
        <v>41.990299</v>
      </c>
      <c r="E2636" s="176">
        <v>12.7408</v>
      </c>
    </row>
    <row r="2637" spans="2:5" x14ac:dyDescent="0.25">
      <c r="B2637" s="176" t="s">
        <v>8062</v>
      </c>
      <c r="C2637" s="176" t="s">
        <v>13801</v>
      </c>
      <c r="D2637" s="176">
        <v>40.620398999999999</v>
      </c>
      <c r="E2637" s="176">
        <v>14.911300000000001</v>
      </c>
    </row>
    <row r="2638" spans="2:5" x14ac:dyDescent="0.25">
      <c r="B2638" s="176" t="s">
        <v>8063</v>
      </c>
      <c r="C2638" s="176" t="s">
        <v>13802</v>
      </c>
      <c r="D2638" s="176">
        <v>42.760871000000002</v>
      </c>
      <c r="E2638" s="176">
        <v>10.239811</v>
      </c>
    </row>
    <row r="2639" spans="2:5" x14ac:dyDescent="0.25">
      <c r="B2639" s="176" t="s">
        <v>8064</v>
      </c>
      <c r="C2639" s="176" t="s">
        <v>13803</v>
      </c>
      <c r="D2639" s="176">
        <v>41.542400000000001</v>
      </c>
      <c r="E2639" s="176">
        <v>12.909000000000001</v>
      </c>
    </row>
    <row r="2640" spans="2:5" x14ac:dyDescent="0.25">
      <c r="B2640" s="176" t="s">
        <v>8065</v>
      </c>
      <c r="C2640" s="176" t="s">
        <v>13804</v>
      </c>
      <c r="D2640" s="176">
        <v>41.060799000000003</v>
      </c>
      <c r="E2640" s="176">
        <v>14.081899999999999</v>
      </c>
    </row>
    <row r="2641" spans="2:5" x14ac:dyDescent="0.25">
      <c r="B2641" s="176" t="s">
        <v>8066</v>
      </c>
      <c r="C2641" s="176" t="s">
        <v>13805</v>
      </c>
      <c r="D2641" s="176">
        <v>40.886001999999998</v>
      </c>
      <c r="E2641" s="176">
        <v>14.290800000000001</v>
      </c>
    </row>
    <row r="2642" spans="2:5" x14ac:dyDescent="0.25">
      <c r="B2642" s="176" t="s">
        <v>8067</v>
      </c>
      <c r="C2642" s="176" t="s">
        <v>13806</v>
      </c>
      <c r="D2642" s="176">
        <v>43.683898999999997</v>
      </c>
      <c r="E2642" s="176">
        <v>10.3927</v>
      </c>
    </row>
    <row r="2643" spans="2:5" x14ac:dyDescent="0.25">
      <c r="B2643" s="176" t="s">
        <v>8068</v>
      </c>
      <c r="C2643" s="176" t="s">
        <v>11371</v>
      </c>
      <c r="D2643" s="176">
        <v>43.808557999999998</v>
      </c>
      <c r="E2643" s="176">
        <v>11.202821999999999</v>
      </c>
    </row>
    <row r="2644" spans="2:5" x14ac:dyDescent="0.25">
      <c r="B2644" s="176" t="s">
        <v>8069</v>
      </c>
      <c r="C2644" s="176" t="s">
        <v>13807</v>
      </c>
      <c r="D2644" s="176">
        <v>42.759701</v>
      </c>
      <c r="E2644" s="176">
        <v>11.071899999999999</v>
      </c>
    </row>
    <row r="2645" spans="2:5" x14ac:dyDescent="0.25">
      <c r="B2645" s="176" t="s">
        <v>8070</v>
      </c>
      <c r="C2645" s="176" t="s">
        <v>13808</v>
      </c>
      <c r="D2645" s="176">
        <v>41.952095999999997</v>
      </c>
      <c r="E2645" s="176">
        <v>12.502231</v>
      </c>
    </row>
    <row r="2646" spans="2:5" x14ac:dyDescent="0.25">
      <c r="B2646" s="176" t="s">
        <v>8071</v>
      </c>
      <c r="C2646" s="176" t="s">
        <v>13809</v>
      </c>
      <c r="D2646" s="176">
        <v>42.435296999999998</v>
      </c>
      <c r="E2646" s="176">
        <v>12.061362000000001</v>
      </c>
    </row>
    <row r="2647" spans="2:5" x14ac:dyDescent="0.25">
      <c r="B2647" s="176" t="s">
        <v>8072</v>
      </c>
      <c r="C2647" s="176" t="s">
        <v>13810</v>
      </c>
      <c r="D2647" s="176">
        <v>43.095900999999998</v>
      </c>
      <c r="E2647" s="176">
        <v>12.513199999999999</v>
      </c>
    </row>
    <row r="2648" spans="2:5" x14ac:dyDescent="0.25">
      <c r="B2648" s="176" t="s">
        <v>8073</v>
      </c>
      <c r="C2648" s="176" t="s">
        <v>13811</v>
      </c>
      <c r="D2648" s="176">
        <v>45.900002000000001</v>
      </c>
      <c r="E2648" s="176">
        <v>15.530200000000001</v>
      </c>
    </row>
    <row r="2649" spans="2:5" x14ac:dyDescent="0.25">
      <c r="B2649" s="176" t="s">
        <v>8074</v>
      </c>
      <c r="C2649" s="176" t="s">
        <v>13812</v>
      </c>
      <c r="D2649" s="176">
        <v>46.223700999999998</v>
      </c>
      <c r="E2649" s="176">
        <v>14.457599999999999</v>
      </c>
    </row>
    <row r="2650" spans="2:5" x14ac:dyDescent="0.25">
      <c r="B2650" s="176" t="s">
        <v>8075</v>
      </c>
      <c r="C2650" s="176" t="s">
        <v>13813</v>
      </c>
      <c r="D2650" s="176">
        <v>46.479900000000001</v>
      </c>
      <c r="E2650" s="176">
        <v>15.6861</v>
      </c>
    </row>
    <row r="2651" spans="2:5" x14ac:dyDescent="0.25">
      <c r="B2651" s="176" t="s">
        <v>8076</v>
      </c>
      <c r="C2651" s="176" t="s">
        <v>13814</v>
      </c>
      <c r="D2651" s="176">
        <v>45.472009999999997</v>
      </c>
      <c r="E2651" s="176">
        <v>13.615951000000001</v>
      </c>
    </row>
    <row r="2652" spans="2:5" x14ac:dyDescent="0.25">
      <c r="B2652" s="176" t="s">
        <v>8077</v>
      </c>
      <c r="C2652" s="176" t="s">
        <v>13815</v>
      </c>
      <c r="D2652" s="176">
        <v>48.948171000000002</v>
      </c>
      <c r="E2652" s="176">
        <v>14.428319999999999</v>
      </c>
    </row>
    <row r="2653" spans="2:5" x14ac:dyDescent="0.25">
      <c r="B2653" s="176" t="s">
        <v>8078</v>
      </c>
      <c r="C2653" s="176" t="s">
        <v>13816</v>
      </c>
      <c r="D2653" s="176">
        <v>49.939700999999999</v>
      </c>
      <c r="E2653" s="176">
        <v>15.3818</v>
      </c>
    </row>
    <row r="2654" spans="2:5" x14ac:dyDescent="0.25">
      <c r="B2654" s="176" t="s">
        <v>8079</v>
      </c>
      <c r="C2654" s="176" t="s">
        <v>13817</v>
      </c>
      <c r="D2654" s="176">
        <v>50.121398999999997</v>
      </c>
      <c r="E2654" s="176">
        <v>14.5436</v>
      </c>
    </row>
    <row r="2655" spans="2:5" x14ac:dyDescent="0.25">
      <c r="B2655" s="176" t="s">
        <v>8080</v>
      </c>
      <c r="C2655" s="176" t="s">
        <v>13818</v>
      </c>
      <c r="D2655" s="176">
        <v>49.029400000000003</v>
      </c>
      <c r="E2655" s="176">
        <v>17.439699000000001</v>
      </c>
    </row>
    <row r="2656" spans="2:5" x14ac:dyDescent="0.25">
      <c r="B2656" s="176" t="s">
        <v>8081</v>
      </c>
      <c r="C2656" s="176" t="s">
        <v>13819</v>
      </c>
      <c r="D2656" s="176">
        <v>50.202998999999998</v>
      </c>
      <c r="E2656" s="176">
        <v>12.914999999999999</v>
      </c>
    </row>
    <row r="2657" spans="2:5" x14ac:dyDescent="0.25">
      <c r="B2657" s="176" t="s">
        <v>8082</v>
      </c>
      <c r="C2657" s="176" t="s">
        <v>13820</v>
      </c>
      <c r="D2657" s="176">
        <v>49.675201000000001</v>
      </c>
      <c r="E2657" s="176">
        <v>13.2746</v>
      </c>
    </row>
    <row r="2658" spans="2:5" x14ac:dyDescent="0.25">
      <c r="B2658" s="176" t="s">
        <v>8083</v>
      </c>
      <c r="C2658" s="176" t="s">
        <v>11372</v>
      </c>
      <c r="D2658" s="176">
        <v>49.696300999999998</v>
      </c>
      <c r="E2658" s="176">
        <v>18.111098999999999</v>
      </c>
    </row>
    <row r="2659" spans="2:5" x14ac:dyDescent="0.25">
      <c r="B2659" s="176" t="s">
        <v>8084</v>
      </c>
      <c r="C2659" s="176" t="s">
        <v>13821</v>
      </c>
      <c r="D2659" s="176">
        <v>49.166271999999999</v>
      </c>
      <c r="E2659" s="176">
        <v>16.123981000000001</v>
      </c>
    </row>
    <row r="2660" spans="2:5" x14ac:dyDescent="0.25">
      <c r="B2660" s="176" t="s">
        <v>8085</v>
      </c>
      <c r="C2660" s="176" t="s">
        <v>13822</v>
      </c>
      <c r="D2660" s="176">
        <v>50.015048999999998</v>
      </c>
      <c r="E2660" s="176">
        <v>15.73981</v>
      </c>
    </row>
    <row r="2661" spans="2:5" x14ac:dyDescent="0.25">
      <c r="B2661" s="176" t="s">
        <v>8086</v>
      </c>
      <c r="C2661" s="176" t="s">
        <v>13823</v>
      </c>
      <c r="D2661" s="176">
        <v>49.425800000000002</v>
      </c>
      <c r="E2661" s="176">
        <v>17.404699000000001</v>
      </c>
    </row>
    <row r="2662" spans="2:5" x14ac:dyDescent="0.25">
      <c r="B2662" s="176" t="s">
        <v>8087</v>
      </c>
      <c r="C2662" s="176" t="s">
        <v>11373</v>
      </c>
      <c r="D2662" s="176">
        <v>50.100873999999997</v>
      </c>
      <c r="E2662" s="176">
        <v>14.259911000000001</v>
      </c>
    </row>
    <row r="2663" spans="2:5" x14ac:dyDescent="0.25">
      <c r="B2663" s="176" t="s">
        <v>8088</v>
      </c>
      <c r="C2663" s="176" t="s">
        <v>13824</v>
      </c>
      <c r="D2663" s="176">
        <v>49.151276000000003</v>
      </c>
      <c r="E2663" s="176">
        <v>16.693971999999999</v>
      </c>
    </row>
    <row r="2664" spans="2:5" x14ac:dyDescent="0.25">
      <c r="B2664" s="176" t="s">
        <v>8089</v>
      </c>
      <c r="C2664" s="176" t="s">
        <v>13825</v>
      </c>
      <c r="D2664" s="176">
        <v>50.216599000000002</v>
      </c>
      <c r="E2664" s="176">
        <v>14.395799999999999</v>
      </c>
    </row>
    <row r="2665" spans="2:5" x14ac:dyDescent="0.25">
      <c r="B2665" s="176" t="s">
        <v>8090</v>
      </c>
      <c r="C2665" s="176" t="s">
        <v>13826</v>
      </c>
      <c r="D2665" s="176">
        <v>32.011398</v>
      </c>
      <c r="E2665" s="176">
        <v>34.886699999999998</v>
      </c>
    </row>
    <row r="2666" spans="2:5" x14ac:dyDescent="0.25">
      <c r="B2666" s="176" t="s">
        <v>8091</v>
      </c>
      <c r="C2666" s="176" t="s">
        <v>13827</v>
      </c>
      <c r="D2666" s="176">
        <v>31.839500000000001</v>
      </c>
      <c r="E2666" s="176">
        <v>34.821800000000003</v>
      </c>
    </row>
    <row r="2667" spans="2:5" x14ac:dyDescent="0.25">
      <c r="B2667" s="176" t="s">
        <v>8092</v>
      </c>
      <c r="C2667" s="176" t="s">
        <v>13828</v>
      </c>
      <c r="D2667" s="176">
        <v>29.727008999999999</v>
      </c>
      <c r="E2667" s="176">
        <v>35.014116000000001</v>
      </c>
    </row>
    <row r="2668" spans="2:5" x14ac:dyDescent="0.25">
      <c r="B2668" s="176" t="s">
        <v>8093</v>
      </c>
      <c r="C2668" s="176" t="s">
        <v>13829</v>
      </c>
      <c r="D2668" s="176">
        <v>32.810218999999996</v>
      </c>
      <c r="E2668" s="176">
        <v>35.043719000000003</v>
      </c>
    </row>
    <row r="2669" spans="2:5" x14ac:dyDescent="0.25">
      <c r="B2669" s="176" t="s">
        <v>8094</v>
      </c>
      <c r="C2669" s="176" t="s">
        <v>13830</v>
      </c>
      <c r="D2669" s="176">
        <v>32.980998999999997</v>
      </c>
      <c r="E2669" s="176">
        <v>35.571899000000002</v>
      </c>
    </row>
    <row r="2670" spans="2:5" x14ac:dyDescent="0.25">
      <c r="B2670" s="176" t="s">
        <v>8095</v>
      </c>
      <c r="C2670" s="176" t="s">
        <v>13831</v>
      </c>
      <c r="D2670" s="176">
        <v>31.328199000000001</v>
      </c>
      <c r="E2670" s="176">
        <v>35.388598999999999</v>
      </c>
    </row>
    <row r="2671" spans="2:5" x14ac:dyDescent="0.25">
      <c r="B2671" s="176" t="s">
        <v>8096</v>
      </c>
      <c r="C2671" s="176" t="s">
        <v>13832</v>
      </c>
      <c r="D2671" s="176">
        <v>31.208299636799996</v>
      </c>
      <c r="E2671" s="176">
        <v>35.012298584</v>
      </c>
    </row>
    <row r="2672" spans="2:5" x14ac:dyDescent="0.25">
      <c r="B2672" s="176" t="s">
        <v>8097</v>
      </c>
      <c r="C2672" s="176" t="s">
        <v>13833</v>
      </c>
      <c r="D2672" s="176">
        <v>32.665100000000002</v>
      </c>
      <c r="E2672" s="176">
        <v>35.179501000000002</v>
      </c>
    </row>
    <row r="2673" spans="2:5" x14ac:dyDescent="0.25">
      <c r="B2673" s="176" t="s">
        <v>8098</v>
      </c>
      <c r="C2673" s="176" t="s">
        <v>13828</v>
      </c>
      <c r="D2673" s="176">
        <v>30.7761</v>
      </c>
      <c r="E2673" s="176">
        <v>34.666697999999997</v>
      </c>
    </row>
    <row r="2674" spans="2:5" x14ac:dyDescent="0.25">
      <c r="B2674" s="176" t="s">
        <v>8099</v>
      </c>
      <c r="C2674" s="176" t="s">
        <v>13834</v>
      </c>
      <c r="D2674" s="176">
        <v>35.845931999999998</v>
      </c>
      <c r="E2674" s="176">
        <v>14.491546</v>
      </c>
    </row>
    <row r="2675" spans="2:5" x14ac:dyDescent="0.25">
      <c r="B2675" s="176" t="s">
        <v>8100</v>
      </c>
      <c r="C2675" s="176" t="s">
        <v>13835</v>
      </c>
      <c r="D2675" s="176">
        <v>47.843299999999999</v>
      </c>
      <c r="E2675" s="176">
        <v>16.260099</v>
      </c>
    </row>
    <row r="2676" spans="2:5" x14ac:dyDescent="0.25">
      <c r="B2676" s="176" t="s">
        <v>8101</v>
      </c>
      <c r="C2676" s="176" t="s">
        <v>13836</v>
      </c>
      <c r="D2676" s="176">
        <v>46.991100000000003</v>
      </c>
      <c r="E2676" s="176">
        <v>15.4396</v>
      </c>
    </row>
    <row r="2677" spans="2:5" x14ac:dyDescent="0.25">
      <c r="B2677" s="176" t="s">
        <v>8102</v>
      </c>
      <c r="C2677" s="176" t="s">
        <v>13837</v>
      </c>
      <c r="D2677" s="176">
        <v>47.260201000000002</v>
      </c>
      <c r="E2677" s="176">
        <v>11.343999999999999</v>
      </c>
    </row>
    <row r="2678" spans="2:5" x14ac:dyDescent="0.25">
      <c r="B2678" s="176" t="s">
        <v>8103</v>
      </c>
      <c r="C2678" s="176" t="s">
        <v>13838</v>
      </c>
      <c r="D2678" s="176">
        <v>46.642502</v>
      </c>
      <c r="E2678" s="176">
        <v>14.3377</v>
      </c>
    </row>
    <row r="2679" spans="2:5" x14ac:dyDescent="0.25">
      <c r="B2679" s="176" t="s">
        <v>8104</v>
      </c>
      <c r="C2679" s="176" t="s">
        <v>13839</v>
      </c>
      <c r="D2679" s="176">
        <v>48.235362000000002</v>
      </c>
      <c r="E2679" s="176">
        <v>14.188128000000001</v>
      </c>
    </row>
    <row r="2680" spans="2:5" x14ac:dyDescent="0.25">
      <c r="B2680" s="176" t="s">
        <v>8105</v>
      </c>
      <c r="C2680" s="176" t="s">
        <v>13840</v>
      </c>
      <c r="D2680" s="176">
        <v>47.793301</v>
      </c>
      <c r="E2680" s="176">
        <v>13.004300000000001</v>
      </c>
    </row>
    <row r="2681" spans="2:5" x14ac:dyDescent="0.25">
      <c r="B2681" s="176" t="s">
        <v>8106</v>
      </c>
      <c r="C2681" s="176" t="s">
        <v>13841</v>
      </c>
      <c r="D2681" s="176">
        <v>48.110298</v>
      </c>
      <c r="E2681" s="176">
        <v>16.569700000000001</v>
      </c>
    </row>
    <row r="2682" spans="2:5" x14ac:dyDescent="0.25">
      <c r="B2682" s="176" t="s">
        <v>8107</v>
      </c>
      <c r="C2682" s="176" t="s">
        <v>13842</v>
      </c>
      <c r="D2682" s="176">
        <v>47.836933000000002</v>
      </c>
      <c r="E2682" s="176">
        <v>16.221838000000002</v>
      </c>
    </row>
    <row r="2683" spans="2:5" x14ac:dyDescent="0.25">
      <c r="B2683" s="176" t="s">
        <v>8108</v>
      </c>
      <c r="C2683" s="176" t="s">
        <v>13843</v>
      </c>
      <c r="D2683" s="176">
        <v>47.202801000000001</v>
      </c>
      <c r="E2683" s="176">
        <v>14.744199999999999</v>
      </c>
    </row>
    <row r="2684" spans="2:5" x14ac:dyDescent="0.25">
      <c r="B2684" s="176" t="s">
        <v>8109</v>
      </c>
      <c r="C2684" s="176" t="s">
        <v>13844</v>
      </c>
      <c r="D2684" s="176">
        <v>38.883301000000003</v>
      </c>
      <c r="E2684" s="176">
        <v>-9.0300999999999991</v>
      </c>
    </row>
    <row r="2685" spans="2:5" x14ac:dyDescent="0.25">
      <c r="B2685" s="176" t="s">
        <v>8110</v>
      </c>
      <c r="C2685" s="176" t="s">
        <v>13845</v>
      </c>
      <c r="D2685" s="176">
        <v>36.971401214599609</v>
      </c>
      <c r="E2685" s="176">
        <v>-25.170600891113281</v>
      </c>
    </row>
    <row r="2686" spans="2:5" x14ac:dyDescent="0.25">
      <c r="B2686" s="176" t="s">
        <v>8111</v>
      </c>
      <c r="C2686" s="176" t="s">
        <v>13846</v>
      </c>
      <c r="D2686" s="176">
        <v>41.857799999999997</v>
      </c>
      <c r="E2686" s="176">
        <v>-6.7071300000000003</v>
      </c>
    </row>
    <row r="2687" spans="2:5" x14ac:dyDescent="0.25">
      <c r="B2687" s="176" t="s">
        <v>8112</v>
      </c>
      <c r="C2687" s="176" t="s">
        <v>11374</v>
      </c>
      <c r="D2687" s="176">
        <v>38.078899</v>
      </c>
      <c r="E2687" s="176">
        <v>-7.9324000000000003</v>
      </c>
    </row>
    <row r="2688" spans="2:5" x14ac:dyDescent="0.25">
      <c r="B2688" s="176" t="s">
        <v>8113</v>
      </c>
      <c r="C2688" s="176" t="s">
        <v>13847</v>
      </c>
      <c r="D2688" s="176">
        <v>41.587000000000003</v>
      </c>
      <c r="E2688" s="176">
        <v>-8.4451889999999992</v>
      </c>
    </row>
    <row r="2689" spans="2:5" x14ac:dyDescent="0.25">
      <c r="B2689" s="176" t="s">
        <v>8114</v>
      </c>
      <c r="C2689" s="176" t="s">
        <v>11375</v>
      </c>
      <c r="D2689" s="176">
        <v>39.844527999999997</v>
      </c>
      <c r="E2689" s="176">
        <v>-7.4398749999999998</v>
      </c>
    </row>
    <row r="2690" spans="2:5" x14ac:dyDescent="0.25">
      <c r="B2690" s="176" t="s">
        <v>8115</v>
      </c>
      <c r="C2690" s="176" t="s">
        <v>11376</v>
      </c>
      <c r="D2690" s="176">
        <v>40.158757999999999</v>
      </c>
      <c r="E2690" s="176">
        <v>-8.470815</v>
      </c>
    </row>
    <row r="2691" spans="2:5" x14ac:dyDescent="0.25">
      <c r="B2691" s="176" t="s">
        <v>8116</v>
      </c>
      <c r="C2691" s="176" t="s">
        <v>13848</v>
      </c>
      <c r="D2691" s="176">
        <v>39.671500999999999</v>
      </c>
      <c r="E2691" s="176">
        <v>-31.113600000000002</v>
      </c>
    </row>
    <row r="2692" spans="2:5" x14ac:dyDescent="0.25">
      <c r="B2692" s="176" t="s">
        <v>8117</v>
      </c>
      <c r="C2692" s="176" t="s">
        <v>13849</v>
      </c>
      <c r="D2692" s="176">
        <v>38.724997999999999</v>
      </c>
      <c r="E2692" s="176">
        <v>-9.3552300000000006</v>
      </c>
    </row>
    <row r="2693" spans="2:5" x14ac:dyDescent="0.25">
      <c r="B2693" s="176" t="s">
        <v>8118</v>
      </c>
      <c r="C2693" s="176" t="s">
        <v>13850</v>
      </c>
      <c r="D2693" s="176">
        <v>38.533501000000001</v>
      </c>
      <c r="E2693" s="176">
        <v>-7.88964</v>
      </c>
    </row>
    <row r="2694" spans="2:5" x14ac:dyDescent="0.25">
      <c r="B2694" s="176" t="s">
        <v>8119</v>
      </c>
      <c r="C2694" s="176" t="s">
        <v>13851</v>
      </c>
      <c r="D2694" s="176">
        <v>39.455299377441406</v>
      </c>
      <c r="E2694" s="176">
        <v>-31.131399154663086</v>
      </c>
    </row>
    <row r="2695" spans="2:5" x14ac:dyDescent="0.25">
      <c r="B2695" s="176" t="s">
        <v>8120</v>
      </c>
      <c r="C2695" s="176" t="s">
        <v>13852</v>
      </c>
      <c r="D2695" s="176">
        <v>37.015909000000001</v>
      </c>
      <c r="E2695" s="176">
        <v>-7.9709390000000004</v>
      </c>
    </row>
    <row r="2696" spans="2:5" x14ac:dyDescent="0.25">
      <c r="B2696" s="176" t="s">
        <v>8121</v>
      </c>
      <c r="C2696" s="176" t="s">
        <v>13853</v>
      </c>
      <c r="D2696" s="176">
        <v>39.092201232910156</v>
      </c>
      <c r="E2696" s="176">
        <v>-28.029800415039063</v>
      </c>
    </row>
    <row r="2697" spans="2:5" x14ac:dyDescent="0.25">
      <c r="B2697" s="176" t="s">
        <v>8122</v>
      </c>
      <c r="C2697" s="176" t="s">
        <v>13854</v>
      </c>
      <c r="D2697" s="176">
        <v>38.519901275634766</v>
      </c>
      <c r="E2697" s="176">
        <v>-28.715900421142578</v>
      </c>
    </row>
    <row r="2698" spans="2:5" x14ac:dyDescent="0.25">
      <c r="B2698" s="176" t="s">
        <v>8123</v>
      </c>
      <c r="C2698" s="176" t="s">
        <v>13855</v>
      </c>
      <c r="D2698" s="176">
        <v>38.761799000000003</v>
      </c>
      <c r="E2698" s="176">
        <v>-27.090799000000001</v>
      </c>
    </row>
    <row r="2699" spans="2:5" x14ac:dyDescent="0.25">
      <c r="B2699" s="176" t="s">
        <v>8124</v>
      </c>
      <c r="C2699" s="176" t="s">
        <v>13856</v>
      </c>
      <c r="D2699" s="176">
        <v>32.697811999999999</v>
      </c>
      <c r="E2699" s="176">
        <v>-16.774612999999999</v>
      </c>
    </row>
    <row r="2700" spans="2:5" x14ac:dyDescent="0.25">
      <c r="B2700" s="176" t="s">
        <v>8125</v>
      </c>
      <c r="C2700" s="176" t="s">
        <v>13857</v>
      </c>
      <c r="D2700" s="176">
        <v>39.828335000000003</v>
      </c>
      <c r="E2700" s="176">
        <v>-8.8874999999999993</v>
      </c>
    </row>
    <row r="2701" spans="2:5" x14ac:dyDescent="0.25">
      <c r="B2701" s="176" t="s">
        <v>8126</v>
      </c>
      <c r="C2701" s="176" t="s">
        <v>13858</v>
      </c>
      <c r="D2701" s="176">
        <v>38.709290000000003</v>
      </c>
      <c r="E2701" s="176">
        <v>-9.0336800000000004</v>
      </c>
    </row>
    <row r="2702" spans="2:5" x14ac:dyDescent="0.25">
      <c r="B2702" s="176" t="s">
        <v>8127</v>
      </c>
      <c r="C2702" s="176" t="s">
        <v>13859</v>
      </c>
      <c r="D2702" s="176">
        <v>40.915900999999998</v>
      </c>
      <c r="E2702" s="176">
        <v>-8.6459200000000003</v>
      </c>
    </row>
    <row r="2703" spans="2:5" x14ac:dyDescent="0.25">
      <c r="B2703" s="176" t="s">
        <v>8128</v>
      </c>
      <c r="C2703" s="176" t="s">
        <v>13860</v>
      </c>
      <c r="D2703" s="176">
        <v>37.741199493400003</v>
      </c>
      <c r="E2703" s="176">
        <v>-25.697900772099999</v>
      </c>
    </row>
    <row r="2704" spans="2:5" x14ac:dyDescent="0.25">
      <c r="B2704" s="176" t="s">
        <v>8129</v>
      </c>
      <c r="C2704" s="176" t="s">
        <v>13861</v>
      </c>
      <c r="D2704" s="176">
        <v>38.554298000000003</v>
      </c>
      <c r="E2704" s="176">
        <v>-28.441299000000001</v>
      </c>
    </row>
    <row r="2705" spans="2:5" x14ac:dyDescent="0.25">
      <c r="B2705" s="176" t="s">
        <v>8130</v>
      </c>
      <c r="C2705" s="176" t="s">
        <v>13862</v>
      </c>
      <c r="D2705" s="176">
        <v>37.149299999999997</v>
      </c>
      <c r="E2705" s="176">
        <v>-8.5839599999999994</v>
      </c>
    </row>
    <row r="2706" spans="2:5" x14ac:dyDescent="0.25">
      <c r="B2706" s="176" t="s">
        <v>8131</v>
      </c>
      <c r="C2706" s="176" t="s">
        <v>13863</v>
      </c>
      <c r="D2706" s="176">
        <v>41.248100280800003</v>
      </c>
      <c r="E2706" s="176">
        <v>-8.6813898086499997</v>
      </c>
    </row>
    <row r="2707" spans="2:5" x14ac:dyDescent="0.25">
      <c r="B2707" s="176" t="s">
        <v>8132</v>
      </c>
      <c r="C2707" s="176" t="s">
        <v>13864</v>
      </c>
      <c r="D2707" s="176">
        <v>33.073398590099998</v>
      </c>
      <c r="E2707" s="176">
        <v>-16.350000381499999</v>
      </c>
    </row>
    <row r="2708" spans="2:5" x14ac:dyDescent="0.25">
      <c r="B2708" s="176" t="s">
        <v>8133</v>
      </c>
      <c r="C2708" s="176" t="s">
        <v>13865</v>
      </c>
      <c r="D2708" s="176">
        <v>38.781300000000002</v>
      </c>
      <c r="E2708" s="176">
        <v>-9.1359200000000005</v>
      </c>
    </row>
    <row r="2709" spans="2:5" x14ac:dyDescent="0.25">
      <c r="B2709" s="176" t="s">
        <v>8134</v>
      </c>
      <c r="C2709" s="176" t="s">
        <v>13866</v>
      </c>
      <c r="D2709" s="176">
        <v>38.665500999999999</v>
      </c>
      <c r="E2709" s="176">
        <v>-28.175799999999999</v>
      </c>
    </row>
    <row r="2710" spans="2:5" x14ac:dyDescent="0.25">
      <c r="B2710" s="176" t="s">
        <v>8135</v>
      </c>
      <c r="C2710" s="176" t="s">
        <v>11377</v>
      </c>
      <c r="D2710" s="176">
        <v>39.211545000000001</v>
      </c>
      <c r="E2710" s="176">
        <v>-8.0577869999999994</v>
      </c>
    </row>
    <row r="2711" spans="2:5" x14ac:dyDescent="0.25">
      <c r="B2711" s="176" t="s">
        <v>8136</v>
      </c>
      <c r="C2711" s="176" t="s">
        <v>13867</v>
      </c>
      <c r="D2711" s="176">
        <v>38.831099999999999</v>
      </c>
      <c r="E2711" s="176">
        <v>-9.3395499999999991</v>
      </c>
    </row>
    <row r="2712" spans="2:5" x14ac:dyDescent="0.25">
      <c r="B2712" s="176" t="s">
        <v>8137</v>
      </c>
      <c r="C2712" s="176" t="s">
        <v>11378</v>
      </c>
      <c r="D2712" s="176">
        <v>39.475101000000002</v>
      </c>
      <c r="E2712" s="176">
        <v>-8.3645800000000001</v>
      </c>
    </row>
    <row r="2713" spans="2:5" x14ac:dyDescent="0.25">
      <c r="B2713" s="176" t="s">
        <v>8138</v>
      </c>
      <c r="C2713" s="176" t="s">
        <v>13868</v>
      </c>
      <c r="D2713" s="176">
        <v>41.277290000000001</v>
      </c>
      <c r="E2713" s="176">
        <v>-8.5162089999999999</v>
      </c>
    </row>
    <row r="2714" spans="2:5" x14ac:dyDescent="0.25">
      <c r="B2714" s="176" t="s">
        <v>8139</v>
      </c>
      <c r="C2714" s="176" t="s">
        <v>13869</v>
      </c>
      <c r="D2714" s="176">
        <v>41.274299999999997</v>
      </c>
      <c r="E2714" s="176">
        <v>-7.7204699999999997</v>
      </c>
    </row>
    <row r="2715" spans="2:5" x14ac:dyDescent="0.25">
      <c r="B2715" s="176" t="s">
        <v>8140</v>
      </c>
      <c r="C2715" s="176" t="s">
        <v>11379</v>
      </c>
      <c r="D2715" s="176">
        <v>40.725498000000002</v>
      </c>
      <c r="E2715" s="176">
        <v>-7.8889899999999997</v>
      </c>
    </row>
    <row r="2716" spans="2:5" x14ac:dyDescent="0.25">
      <c r="B2716" s="176" t="s">
        <v>8141</v>
      </c>
      <c r="C2716" s="176" t="s">
        <v>13870</v>
      </c>
      <c r="D2716" s="176">
        <v>44.941398999999997</v>
      </c>
      <c r="E2716" s="176">
        <v>17.297501</v>
      </c>
    </row>
    <row r="2717" spans="2:5" x14ac:dyDescent="0.25">
      <c r="B2717" s="176" t="s">
        <v>8142</v>
      </c>
      <c r="C2717" s="176" t="s">
        <v>13871</v>
      </c>
      <c r="D2717" s="176">
        <v>43.282488999999998</v>
      </c>
      <c r="E2717" s="176">
        <v>17.846101000000001</v>
      </c>
    </row>
    <row r="2718" spans="2:5" x14ac:dyDescent="0.25">
      <c r="B2718" s="176" t="s">
        <v>8143</v>
      </c>
      <c r="C2718" s="176" t="s">
        <v>13872</v>
      </c>
      <c r="D2718" s="176">
        <v>43.824599999999997</v>
      </c>
      <c r="E2718" s="176">
        <v>18.331499000000001</v>
      </c>
    </row>
    <row r="2719" spans="2:5" x14ac:dyDescent="0.25">
      <c r="B2719" s="176" t="s">
        <v>8144</v>
      </c>
      <c r="C2719" s="176" t="s">
        <v>13873</v>
      </c>
      <c r="D2719" s="176">
        <v>44.459857999999997</v>
      </c>
      <c r="E2719" s="176">
        <v>18.723627</v>
      </c>
    </row>
    <row r="2720" spans="2:5" x14ac:dyDescent="0.25">
      <c r="B2720" s="176" t="s">
        <v>8145</v>
      </c>
      <c r="C2720" s="176" t="s">
        <v>13874</v>
      </c>
      <c r="D2720" s="176">
        <v>46.176136</v>
      </c>
      <c r="E2720" s="176">
        <v>21.264322</v>
      </c>
    </row>
    <row r="2721" spans="2:5" x14ac:dyDescent="0.25">
      <c r="B2721" s="176" t="s">
        <v>8146</v>
      </c>
      <c r="C2721" s="176" t="s">
        <v>13875</v>
      </c>
      <c r="D2721" s="176">
        <v>46.521900000000002</v>
      </c>
      <c r="E2721" s="176">
        <v>26.910298999999998</v>
      </c>
    </row>
    <row r="2722" spans="2:5" x14ac:dyDescent="0.25">
      <c r="B2722" s="176" t="s">
        <v>8147</v>
      </c>
      <c r="C2722" s="176" t="s">
        <v>13876</v>
      </c>
      <c r="D2722" s="176">
        <v>47.658444000000003</v>
      </c>
      <c r="E2722" s="176">
        <v>23.464445000000001</v>
      </c>
    </row>
    <row r="2723" spans="2:5" x14ac:dyDescent="0.25">
      <c r="B2723" s="176" t="s">
        <v>8148</v>
      </c>
      <c r="C2723" s="176" t="s">
        <v>13877</v>
      </c>
      <c r="D2723" s="176">
        <v>45.2164</v>
      </c>
      <c r="E2723" s="176">
        <v>26.9786</v>
      </c>
    </row>
    <row r="2724" spans="2:5" x14ac:dyDescent="0.25">
      <c r="B2724" s="176" t="s">
        <v>8149</v>
      </c>
      <c r="C2724" s="176" t="s">
        <v>13878</v>
      </c>
      <c r="D2724" s="176">
        <v>44.503132999999998</v>
      </c>
      <c r="E2724" s="176">
        <v>26.102944000000001</v>
      </c>
    </row>
    <row r="2725" spans="2:5" x14ac:dyDescent="0.25">
      <c r="B2725" s="176" t="s">
        <v>8150</v>
      </c>
      <c r="C2725" s="176" t="s">
        <v>13879</v>
      </c>
      <c r="D2725" s="176">
        <v>45.705579999999998</v>
      </c>
      <c r="E2725" s="176">
        <v>25.522870999999999</v>
      </c>
    </row>
    <row r="2726" spans="2:5" x14ac:dyDescent="0.25">
      <c r="B2726" s="176" t="s">
        <v>8151</v>
      </c>
      <c r="C2726" s="176" t="s">
        <v>13880</v>
      </c>
      <c r="D2726" s="176">
        <v>44.362202000000003</v>
      </c>
      <c r="E2726" s="176">
        <v>28.488299999999999</v>
      </c>
    </row>
    <row r="2727" spans="2:5" x14ac:dyDescent="0.25">
      <c r="B2727" s="176" t="s">
        <v>8152</v>
      </c>
      <c r="C2727" s="176" t="s">
        <v>13881</v>
      </c>
      <c r="D2727" s="176">
        <v>46.786042000000002</v>
      </c>
      <c r="E2727" s="176">
        <v>23.685732999999999</v>
      </c>
    </row>
    <row r="2728" spans="2:5" x14ac:dyDescent="0.25">
      <c r="B2728" s="176" t="s">
        <v>8153</v>
      </c>
      <c r="C2728" s="176" t="s">
        <v>13882</v>
      </c>
      <c r="D2728" s="176">
        <v>45.420141999999998</v>
      </c>
      <c r="E2728" s="176">
        <v>22.252507000000001</v>
      </c>
    </row>
    <row r="2729" spans="2:5" x14ac:dyDescent="0.25">
      <c r="B2729" s="176" t="s">
        <v>8154</v>
      </c>
      <c r="C2729" s="176" t="s">
        <v>13883</v>
      </c>
      <c r="D2729" s="176">
        <v>46.502299999999998</v>
      </c>
      <c r="E2729" s="176">
        <v>23.885899999999999</v>
      </c>
    </row>
    <row r="2730" spans="2:5" x14ac:dyDescent="0.25">
      <c r="B2730" s="176" t="s">
        <v>8155</v>
      </c>
      <c r="C2730" s="176" t="s">
        <v>13884</v>
      </c>
      <c r="D2730" s="176">
        <v>44.318100000000001</v>
      </c>
      <c r="E2730" s="176">
        <v>23.888598999999999</v>
      </c>
    </row>
    <row r="2731" spans="2:5" x14ac:dyDescent="0.25">
      <c r="B2731" s="176" t="s">
        <v>8156</v>
      </c>
      <c r="C2731" s="176" t="s">
        <v>13885</v>
      </c>
      <c r="D2731" s="176">
        <v>44.392299999999999</v>
      </c>
      <c r="E2731" s="176">
        <v>27.726700000000001</v>
      </c>
    </row>
    <row r="2732" spans="2:5" x14ac:dyDescent="0.25">
      <c r="B2732" s="176" t="s">
        <v>8157</v>
      </c>
      <c r="C2732" s="176" t="s">
        <v>13886</v>
      </c>
      <c r="D2732" s="176">
        <v>47.179633000000003</v>
      </c>
      <c r="E2732" s="176">
        <v>27.621431000000001</v>
      </c>
    </row>
    <row r="2733" spans="2:5" x14ac:dyDescent="0.25">
      <c r="B2733" s="176" t="s">
        <v>8158</v>
      </c>
      <c r="C2733" s="176" t="s">
        <v>13887</v>
      </c>
      <c r="D2733" s="176">
        <v>47.025298999999997</v>
      </c>
      <c r="E2733" s="176">
        <v>21.9025</v>
      </c>
    </row>
    <row r="2734" spans="2:5" x14ac:dyDescent="0.25">
      <c r="B2734" s="176" t="s">
        <v>8159</v>
      </c>
      <c r="C2734" s="176" t="s">
        <v>13888</v>
      </c>
      <c r="D2734" s="176">
        <v>44.571792000000002</v>
      </c>
      <c r="E2734" s="176">
        <v>26.103285</v>
      </c>
    </row>
    <row r="2735" spans="2:5" x14ac:dyDescent="0.25">
      <c r="B2735" s="176" t="s">
        <v>8160</v>
      </c>
      <c r="C2735" s="176" t="s">
        <v>13889</v>
      </c>
      <c r="D2735" s="176">
        <v>45.785840999999998</v>
      </c>
      <c r="E2735" s="176">
        <v>24.086666000000001</v>
      </c>
    </row>
    <row r="2736" spans="2:5" x14ac:dyDescent="0.25">
      <c r="B2736" s="176" t="s">
        <v>8161</v>
      </c>
      <c r="C2736" s="176" t="s">
        <v>13890</v>
      </c>
      <c r="D2736" s="176">
        <v>47.703299999999999</v>
      </c>
      <c r="E2736" s="176">
        <v>22.8857</v>
      </c>
    </row>
    <row r="2737" spans="2:5" x14ac:dyDescent="0.25">
      <c r="B2737" s="176" t="s">
        <v>8162</v>
      </c>
      <c r="C2737" s="176" t="s">
        <v>13891</v>
      </c>
      <c r="D2737" s="176">
        <v>47.6875</v>
      </c>
      <c r="E2737" s="176">
        <v>26.354099000000001</v>
      </c>
    </row>
    <row r="2738" spans="2:5" x14ac:dyDescent="0.25">
      <c r="B2738" s="176" t="s">
        <v>8163</v>
      </c>
      <c r="C2738" s="176" t="s">
        <v>13892</v>
      </c>
      <c r="D2738" s="176">
        <v>45.0625</v>
      </c>
      <c r="E2738" s="176">
        <v>28.714300000000001</v>
      </c>
    </row>
    <row r="2739" spans="2:5" x14ac:dyDescent="0.25">
      <c r="B2739" s="176" t="s">
        <v>8164</v>
      </c>
      <c r="C2739" s="176" t="s">
        <v>13893</v>
      </c>
      <c r="D2739" s="176">
        <v>46.467700999999998</v>
      </c>
      <c r="E2739" s="176">
        <v>24.412500000000001</v>
      </c>
    </row>
    <row r="2740" spans="2:5" x14ac:dyDescent="0.25">
      <c r="B2740" s="176" t="s">
        <v>8165</v>
      </c>
      <c r="C2740" s="176" t="s">
        <v>13894</v>
      </c>
      <c r="D2740" s="176">
        <v>45.809897999999997</v>
      </c>
      <c r="E2740" s="176">
        <v>21.337900000000001</v>
      </c>
    </row>
    <row r="2741" spans="2:5" x14ac:dyDescent="0.25">
      <c r="B2741" s="176" t="s">
        <v>8166</v>
      </c>
      <c r="C2741" s="176" t="s">
        <v>13895</v>
      </c>
      <c r="D2741" s="176">
        <v>47.083900451699996</v>
      </c>
      <c r="E2741" s="176">
        <v>6.7928400039700012</v>
      </c>
    </row>
    <row r="2742" spans="2:5" x14ac:dyDescent="0.25">
      <c r="B2742" s="176" t="s">
        <v>8167</v>
      </c>
      <c r="C2742" s="176" t="s">
        <v>13896</v>
      </c>
      <c r="D2742" s="176">
        <v>46.238098000000001</v>
      </c>
      <c r="E2742" s="176">
        <v>6.1089500000000001</v>
      </c>
    </row>
    <row r="2743" spans="2:5" x14ac:dyDescent="0.25">
      <c r="B2743" s="176" t="s">
        <v>8168</v>
      </c>
      <c r="C2743" s="176" t="s">
        <v>13897</v>
      </c>
      <c r="D2743" s="176">
        <v>46.219166000000001</v>
      </c>
      <c r="E2743" s="176">
        <v>7.3269440000000001</v>
      </c>
    </row>
    <row r="2744" spans="2:5" x14ac:dyDescent="0.25">
      <c r="B2744" s="176" t="s">
        <v>8169</v>
      </c>
      <c r="C2744" s="176" t="s">
        <v>13898</v>
      </c>
      <c r="D2744" s="176">
        <v>46.943900999999997</v>
      </c>
      <c r="E2744" s="176">
        <v>8.2841699999999996</v>
      </c>
    </row>
    <row r="2745" spans="2:5" x14ac:dyDescent="0.25">
      <c r="B2745" s="176" t="s">
        <v>8170</v>
      </c>
      <c r="C2745" s="176" t="s">
        <v>13899</v>
      </c>
      <c r="D2745" s="176">
        <v>47.398601999999997</v>
      </c>
      <c r="E2745" s="176">
        <v>8.6482299999999999</v>
      </c>
    </row>
    <row r="2746" spans="2:5" x14ac:dyDescent="0.25">
      <c r="B2746" s="176" t="s">
        <v>8171</v>
      </c>
      <c r="C2746" s="176" t="s">
        <v>13900</v>
      </c>
      <c r="D2746" s="176">
        <v>47.092444</v>
      </c>
      <c r="E2746" s="176">
        <v>8.3051840000000006</v>
      </c>
    </row>
    <row r="2747" spans="2:5" x14ac:dyDescent="0.25">
      <c r="B2747" s="176" t="s">
        <v>8172</v>
      </c>
      <c r="C2747" s="176" t="s">
        <v>13901</v>
      </c>
      <c r="D2747" s="176">
        <v>46.843200000000003</v>
      </c>
      <c r="E2747" s="176">
        <v>6.9150600000000004</v>
      </c>
    </row>
    <row r="2748" spans="2:5" x14ac:dyDescent="0.25">
      <c r="B2748" s="176" t="s">
        <v>8173</v>
      </c>
      <c r="C2748" s="176" t="s">
        <v>13902</v>
      </c>
      <c r="D2748" s="176">
        <v>46.004299000000003</v>
      </c>
      <c r="E2748" s="176">
        <v>8.9105799999999995</v>
      </c>
    </row>
    <row r="2749" spans="2:5" x14ac:dyDescent="0.25">
      <c r="B2749" s="176" t="s">
        <v>8174</v>
      </c>
      <c r="C2749" s="176" t="s">
        <v>13903</v>
      </c>
      <c r="D2749" s="176">
        <v>46.912736000000002</v>
      </c>
      <c r="E2749" s="176">
        <v>7.4988190000000001</v>
      </c>
    </row>
    <row r="2750" spans="2:5" x14ac:dyDescent="0.25">
      <c r="B2750" s="176" t="s">
        <v>8175</v>
      </c>
      <c r="C2750" s="176" t="s">
        <v>13904</v>
      </c>
      <c r="D2750" s="176">
        <v>47.181598999999999</v>
      </c>
      <c r="E2750" s="176">
        <v>7.4171899999999997</v>
      </c>
    </row>
    <row r="2751" spans="2:5" x14ac:dyDescent="0.25">
      <c r="B2751" s="176" t="s">
        <v>8176</v>
      </c>
      <c r="C2751" s="176" t="s">
        <v>13905</v>
      </c>
      <c r="D2751" s="176">
        <v>47.458055999999999</v>
      </c>
      <c r="E2751" s="176">
        <v>8.5480560000000008</v>
      </c>
    </row>
    <row r="2752" spans="2:5" x14ac:dyDescent="0.25">
      <c r="B2752" s="176" t="s">
        <v>8177</v>
      </c>
      <c r="C2752" s="176" t="s">
        <v>13906</v>
      </c>
      <c r="D2752" s="176">
        <v>47.485000999999997</v>
      </c>
      <c r="E2752" s="176">
        <v>9.5607699999999998</v>
      </c>
    </row>
    <row r="2753" spans="2:5" x14ac:dyDescent="0.25">
      <c r="B2753" s="176" t="s">
        <v>8178</v>
      </c>
      <c r="C2753" s="176" t="s">
        <v>13907</v>
      </c>
      <c r="D2753" s="176">
        <v>46.534100000000002</v>
      </c>
      <c r="E2753" s="176">
        <v>9.8841099999999997</v>
      </c>
    </row>
    <row r="2754" spans="2:5" x14ac:dyDescent="0.25">
      <c r="B2754" s="176" t="s">
        <v>8179</v>
      </c>
      <c r="C2754" s="176" t="s">
        <v>13908</v>
      </c>
      <c r="D2754" s="176">
        <v>40.128101000000001</v>
      </c>
      <c r="E2754" s="176">
        <v>32.995097999999999</v>
      </c>
    </row>
    <row r="2755" spans="2:5" x14ac:dyDescent="0.25">
      <c r="B2755" s="176" t="s">
        <v>8180</v>
      </c>
      <c r="C2755" s="176" t="s">
        <v>13909</v>
      </c>
      <c r="D2755" s="176">
        <v>39.949798584</v>
      </c>
      <c r="E2755" s="176">
        <v>32.688598632800002</v>
      </c>
    </row>
    <row r="2756" spans="2:5" x14ac:dyDescent="0.25">
      <c r="B2756" s="176" t="s">
        <v>8181</v>
      </c>
      <c r="C2756" s="176" t="s">
        <v>13910</v>
      </c>
      <c r="D2756" s="176">
        <v>40.078899</v>
      </c>
      <c r="E2756" s="176">
        <v>32.565601000000001</v>
      </c>
    </row>
    <row r="2757" spans="2:5" x14ac:dyDescent="0.25">
      <c r="B2757" s="176" t="s">
        <v>8182</v>
      </c>
      <c r="C2757" s="176" t="s">
        <v>13911</v>
      </c>
      <c r="D2757" s="176">
        <v>36.982201000000003</v>
      </c>
      <c r="E2757" s="176">
        <v>35.280399000000003</v>
      </c>
    </row>
    <row r="2758" spans="2:5" x14ac:dyDescent="0.25">
      <c r="B2758" s="176" t="s">
        <v>8183</v>
      </c>
      <c r="C2758" s="176" t="s">
        <v>13912</v>
      </c>
      <c r="D2758" s="176">
        <v>37.002102000000001</v>
      </c>
      <c r="E2758" s="176">
        <v>35.425899999999999</v>
      </c>
    </row>
    <row r="2759" spans="2:5" x14ac:dyDescent="0.25">
      <c r="B2759" s="176" t="s">
        <v>8184</v>
      </c>
      <c r="C2759" s="176" t="s">
        <v>13913</v>
      </c>
      <c r="D2759" s="176">
        <v>38.726398000000003</v>
      </c>
      <c r="E2759" s="176">
        <v>30.601101</v>
      </c>
    </row>
    <row r="2760" spans="2:5" x14ac:dyDescent="0.25">
      <c r="B2760" s="176" t="s">
        <v>8185</v>
      </c>
      <c r="C2760" s="176" t="s">
        <v>13914</v>
      </c>
      <c r="D2760" s="176">
        <v>36.898701000000003</v>
      </c>
      <c r="E2760" s="176">
        <v>30.800501000000001</v>
      </c>
    </row>
    <row r="2761" spans="2:5" x14ac:dyDescent="0.25">
      <c r="B2761" s="176" t="s">
        <v>8186</v>
      </c>
      <c r="C2761" s="176" t="s">
        <v>13915</v>
      </c>
      <c r="D2761" s="176">
        <v>36.947201</v>
      </c>
      <c r="E2761" s="176">
        <v>37.478698999999999</v>
      </c>
    </row>
    <row r="2762" spans="2:5" x14ac:dyDescent="0.25">
      <c r="B2762" s="176" t="s">
        <v>8187</v>
      </c>
      <c r="C2762" s="176" t="s">
        <v>13916</v>
      </c>
      <c r="D2762" s="176">
        <v>41.314200999999997</v>
      </c>
      <c r="E2762" s="176">
        <v>33.795799000000002</v>
      </c>
    </row>
    <row r="2763" spans="2:5" x14ac:dyDescent="0.25">
      <c r="B2763" s="176" t="s">
        <v>8188</v>
      </c>
      <c r="C2763" s="176" t="s">
        <v>13917</v>
      </c>
      <c r="D2763" s="176">
        <v>37.978999999999999</v>
      </c>
      <c r="E2763" s="176">
        <v>32.561900999999999</v>
      </c>
    </row>
    <row r="2764" spans="2:5" x14ac:dyDescent="0.25">
      <c r="B2764" s="176" t="s">
        <v>8189</v>
      </c>
      <c r="C2764" s="176" t="s">
        <v>13918</v>
      </c>
      <c r="D2764" s="176">
        <v>38.353698999999999</v>
      </c>
      <c r="E2764" s="176">
        <v>38.253898999999997</v>
      </c>
    </row>
    <row r="2765" spans="2:5" x14ac:dyDescent="0.25">
      <c r="B2765" s="176" t="s">
        <v>8190</v>
      </c>
      <c r="C2765" s="176" t="s">
        <v>13919</v>
      </c>
      <c r="D2765" s="176">
        <v>40.829399000000002</v>
      </c>
      <c r="E2765" s="176">
        <v>35.521999000000001</v>
      </c>
    </row>
    <row r="2766" spans="2:5" x14ac:dyDescent="0.25">
      <c r="B2766" s="176" t="s">
        <v>8191</v>
      </c>
      <c r="C2766" s="176" t="s">
        <v>13920</v>
      </c>
      <c r="D2766" s="176">
        <v>39.813800999999998</v>
      </c>
      <c r="E2766" s="176">
        <v>36.903500000000001</v>
      </c>
    </row>
    <row r="2767" spans="2:5" x14ac:dyDescent="0.25">
      <c r="B2767" s="176" t="s">
        <v>8192</v>
      </c>
      <c r="C2767" s="176" t="s">
        <v>13921</v>
      </c>
      <c r="D2767" s="176">
        <v>41.506400999999997</v>
      </c>
      <c r="E2767" s="176">
        <v>32.0886</v>
      </c>
    </row>
    <row r="2768" spans="2:5" x14ac:dyDescent="0.25">
      <c r="B2768" s="176" t="s">
        <v>8193</v>
      </c>
      <c r="C2768" s="176" t="s">
        <v>13922</v>
      </c>
      <c r="D2768" s="176">
        <v>38.435298919699996</v>
      </c>
      <c r="E2768" s="176">
        <v>38.090999603299998</v>
      </c>
    </row>
    <row r="2769" spans="2:5" x14ac:dyDescent="0.25">
      <c r="B2769" s="176" t="s">
        <v>8194</v>
      </c>
      <c r="C2769" s="176" t="s">
        <v>13923</v>
      </c>
      <c r="D2769" s="176">
        <v>38.770401</v>
      </c>
      <c r="E2769" s="176">
        <v>35.495398999999999</v>
      </c>
    </row>
    <row r="2770" spans="2:5" x14ac:dyDescent="0.25">
      <c r="B2770" s="176" t="s">
        <v>8195</v>
      </c>
      <c r="C2770" s="176" t="s">
        <v>13924</v>
      </c>
      <c r="D2770" s="176">
        <v>39.451500000000003</v>
      </c>
      <c r="E2770" s="176">
        <v>31.365299</v>
      </c>
    </row>
    <row r="2771" spans="2:5" x14ac:dyDescent="0.25">
      <c r="B2771" s="176" t="s">
        <v>8196</v>
      </c>
      <c r="C2771" s="176" t="s">
        <v>13925</v>
      </c>
      <c r="D2771" s="176">
        <v>40.324719999999999</v>
      </c>
      <c r="E2771" s="176">
        <v>36.390560000000001</v>
      </c>
    </row>
    <row r="2772" spans="2:5" x14ac:dyDescent="0.25">
      <c r="B2772" s="176" t="s">
        <v>8197</v>
      </c>
      <c r="C2772" s="176" t="s">
        <v>13926</v>
      </c>
      <c r="D2772" s="176">
        <v>37.785598754900001</v>
      </c>
      <c r="E2772" s="176">
        <v>29.701299667400001</v>
      </c>
    </row>
    <row r="2773" spans="2:5" x14ac:dyDescent="0.25">
      <c r="B2773" s="176" t="s">
        <v>8198</v>
      </c>
      <c r="C2773" s="176" t="s">
        <v>13927</v>
      </c>
      <c r="D2773" s="176">
        <v>38.771900000000002</v>
      </c>
      <c r="E2773" s="176">
        <v>34.534500000000001</v>
      </c>
    </row>
    <row r="2774" spans="2:5" x14ac:dyDescent="0.25">
      <c r="B2774" s="176" t="s">
        <v>8199</v>
      </c>
      <c r="C2774" s="176" t="s">
        <v>13928</v>
      </c>
      <c r="D2774" s="176">
        <v>40.971913000000001</v>
      </c>
      <c r="E2774" s="176">
        <v>28.823713999999999</v>
      </c>
    </row>
    <row r="2775" spans="2:5" x14ac:dyDescent="0.25">
      <c r="B2775" s="176" t="s">
        <v>8200</v>
      </c>
      <c r="C2775" s="176" t="s">
        <v>13929</v>
      </c>
      <c r="D2775" s="176">
        <v>39.619301</v>
      </c>
      <c r="E2775" s="176">
        <v>27.926000999999999</v>
      </c>
    </row>
    <row r="2776" spans="2:5" x14ac:dyDescent="0.25">
      <c r="B2776" s="176" t="s">
        <v>8201</v>
      </c>
      <c r="C2776" s="176" t="s">
        <v>13930</v>
      </c>
      <c r="D2776" s="176">
        <v>40.318001000000002</v>
      </c>
      <c r="E2776" s="176">
        <v>27.977699000000001</v>
      </c>
    </row>
    <row r="2777" spans="2:5" x14ac:dyDescent="0.25">
      <c r="B2777" s="176" t="s">
        <v>8202</v>
      </c>
      <c r="C2777" s="176" t="s">
        <v>13931</v>
      </c>
      <c r="D2777" s="176">
        <v>40.137699127200001</v>
      </c>
      <c r="E2777" s="176">
        <v>26.426799774199999</v>
      </c>
    </row>
    <row r="2778" spans="2:5" x14ac:dyDescent="0.25">
      <c r="B2778" s="176" t="s">
        <v>8203</v>
      </c>
      <c r="C2778" s="176" t="s">
        <v>13932</v>
      </c>
      <c r="D2778" s="176">
        <v>39.784100000000002</v>
      </c>
      <c r="E2778" s="176">
        <v>30.582100000000001</v>
      </c>
    </row>
    <row r="2779" spans="2:5" x14ac:dyDescent="0.25">
      <c r="B2779" s="176" t="s">
        <v>8204</v>
      </c>
      <c r="C2779" s="176" t="s">
        <v>13933</v>
      </c>
      <c r="D2779" s="176">
        <v>38.292400000000001</v>
      </c>
      <c r="E2779" s="176">
        <v>27.157</v>
      </c>
    </row>
    <row r="2780" spans="2:5" x14ac:dyDescent="0.25">
      <c r="B2780" s="176" t="s">
        <v>8205</v>
      </c>
      <c r="C2780" s="176" t="s">
        <v>11380</v>
      </c>
      <c r="D2780" s="176">
        <v>38.512999999999998</v>
      </c>
      <c r="E2780" s="176">
        <v>27.010099</v>
      </c>
    </row>
    <row r="2781" spans="2:5" x14ac:dyDescent="0.25">
      <c r="B2781" s="176" t="s">
        <v>8206</v>
      </c>
      <c r="C2781" s="176" t="s">
        <v>13934</v>
      </c>
      <c r="D2781" s="176">
        <v>39.426701000000001</v>
      </c>
      <c r="E2781" s="176">
        <v>30.016898999999999</v>
      </c>
    </row>
    <row r="2782" spans="2:5" x14ac:dyDescent="0.25">
      <c r="B2782" s="176" t="s">
        <v>8207</v>
      </c>
      <c r="C2782" s="176" t="s">
        <v>13935</v>
      </c>
      <c r="D2782" s="176">
        <v>38.681499000000002</v>
      </c>
      <c r="E2782" s="176">
        <v>29.471700999999999</v>
      </c>
    </row>
    <row r="2783" spans="2:5" x14ac:dyDescent="0.25">
      <c r="B2783" s="176" t="s">
        <v>8208</v>
      </c>
      <c r="C2783" s="176" t="s">
        <v>13936</v>
      </c>
      <c r="D2783" s="176">
        <v>40.735000999999997</v>
      </c>
      <c r="E2783" s="176">
        <v>30.083300000000001</v>
      </c>
    </row>
    <row r="2784" spans="2:5" x14ac:dyDescent="0.25">
      <c r="B2784" s="176" t="s">
        <v>8209</v>
      </c>
      <c r="C2784" s="176" t="s">
        <v>13937</v>
      </c>
      <c r="D2784" s="176">
        <v>40.255198999999998</v>
      </c>
      <c r="E2784" s="176">
        <v>29.562598999999999</v>
      </c>
    </row>
    <row r="2785" spans="2:5" x14ac:dyDescent="0.25">
      <c r="B2785" s="176" t="s">
        <v>8210</v>
      </c>
      <c r="C2785" s="176" t="s">
        <v>13938</v>
      </c>
      <c r="D2785" s="176">
        <v>36.713099999999997</v>
      </c>
      <c r="E2785" s="176">
        <v>28.7925</v>
      </c>
    </row>
    <row r="2786" spans="2:5" x14ac:dyDescent="0.25">
      <c r="B2786" s="176" t="s">
        <v>8211</v>
      </c>
      <c r="C2786" s="176" t="s">
        <v>13939</v>
      </c>
      <c r="D2786" s="176">
        <v>38.808898999999997</v>
      </c>
      <c r="E2786" s="176">
        <v>27.8339</v>
      </c>
    </row>
    <row r="2787" spans="2:5" x14ac:dyDescent="0.25">
      <c r="B2787" s="176" t="s">
        <v>8212</v>
      </c>
      <c r="C2787" s="176" t="s">
        <v>13940</v>
      </c>
      <c r="D2787" s="176">
        <v>41.138199</v>
      </c>
      <c r="E2787" s="176">
        <v>27.9191</v>
      </c>
    </row>
    <row r="2788" spans="2:5" x14ac:dyDescent="0.25">
      <c r="B2788" s="176" t="s">
        <v>8213</v>
      </c>
      <c r="C2788" s="176" t="s">
        <v>13941</v>
      </c>
      <c r="D2788" s="176">
        <v>40.993000000000002</v>
      </c>
      <c r="E2788" s="176">
        <v>29.216498999999999</v>
      </c>
    </row>
    <row r="2789" spans="2:5" x14ac:dyDescent="0.25">
      <c r="B2789" s="176" t="s">
        <v>8214</v>
      </c>
      <c r="C2789" s="176" t="s">
        <v>13942</v>
      </c>
      <c r="D2789" s="176">
        <v>39.811644000000001</v>
      </c>
      <c r="E2789" s="176">
        <v>30.519268</v>
      </c>
    </row>
    <row r="2790" spans="2:5" x14ac:dyDescent="0.25">
      <c r="B2790" s="176" t="s">
        <v>8215</v>
      </c>
      <c r="C2790" s="176" t="s">
        <v>13943</v>
      </c>
      <c r="D2790" s="176">
        <v>39.111106999999997</v>
      </c>
      <c r="E2790" s="176">
        <v>30.130405</v>
      </c>
    </row>
    <row r="2791" spans="2:5" x14ac:dyDescent="0.25">
      <c r="B2791" s="176" t="s">
        <v>8216</v>
      </c>
      <c r="C2791" s="176" t="s">
        <v>13944</v>
      </c>
      <c r="D2791" s="176">
        <v>38.597974000000001</v>
      </c>
      <c r="E2791" s="176">
        <v>39.283479999999997</v>
      </c>
    </row>
    <row r="2792" spans="2:5" x14ac:dyDescent="0.25">
      <c r="B2792" s="176" t="s">
        <v>8217</v>
      </c>
      <c r="C2792" s="176" t="s">
        <v>13945</v>
      </c>
      <c r="D2792" s="176">
        <v>40.966872000000002</v>
      </c>
      <c r="E2792" s="176">
        <v>38.085994999999997</v>
      </c>
    </row>
    <row r="2793" spans="2:5" x14ac:dyDescent="0.25">
      <c r="B2793" s="176" t="s">
        <v>8218</v>
      </c>
      <c r="C2793" s="176" t="s">
        <v>13946</v>
      </c>
      <c r="D2793" s="176">
        <v>37.893901999999997</v>
      </c>
      <c r="E2793" s="176">
        <v>40.201000000000001</v>
      </c>
    </row>
    <row r="2794" spans="2:5" x14ac:dyDescent="0.25">
      <c r="B2794" s="176" t="s">
        <v>8219</v>
      </c>
      <c r="C2794" s="176" t="s">
        <v>13947</v>
      </c>
      <c r="D2794" s="176">
        <v>39.710201263400002</v>
      </c>
      <c r="E2794" s="176">
        <v>39.527000427199994</v>
      </c>
    </row>
    <row r="2795" spans="2:5" x14ac:dyDescent="0.25">
      <c r="B2795" s="176" t="s">
        <v>8220</v>
      </c>
      <c r="C2795" s="176" t="s">
        <v>13948</v>
      </c>
      <c r="D2795" s="176">
        <v>39.956501000000003</v>
      </c>
      <c r="E2795" s="176">
        <v>41.170200000000001</v>
      </c>
    </row>
    <row r="2796" spans="2:5" x14ac:dyDescent="0.25">
      <c r="B2796" s="176" t="s">
        <v>8221</v>
      </c>
      <c r="C2796" s="176" t="s">
        <v>13949</v>
      </c>
      <c r="D2796" s="176">
        <v>40.562198638916016</v>
      </c>
      <c r="E2796" s="176">
        <v>43.115001678466797</v>
      </c>
    </row>
    <row r="2797" spans="2:5" x14ac:dyDescent="0.25">
      <c r="B2797" s="176" t="s">
        <v>8222</v>
      </c>
      <c r="C2797" s="176" t="s">
        <v>13950</v>
      </c>
      <c r="D2797" s="176">
        <v>40.995097999999999</v>
      </c>
      <c r="E2797" s="176">
        <v>39.789700000000003</v>
      </c>
    </row>
    <row r="2798" spans="2:5" x14ac:dyDescent="0.25">
      <c r="B2798" s="176" t="s">
        <v>8223</v>
      </c>
      <c r="C2798" s="176" t="s">
        <v>13951</v>
      </c>
      <c r="D2798" s="176">
        <v>38.46820068359375</v>
      </c>
      <c r="E2798" s="176">
        <v>43.332298278808594</v>
      </c>
    </row>
    <row r="2799" spans="2:5" x14ac:dyDescent="0.25">
      <c r="B2799" s="176" t="s">
        <v>8224</v>
      </c>
      <c r="C2799" s="176" t="s">
        <v>13952</v>
      </c>
      <c r="D2799" s="176">
        <v>37.929001</v>
      </c>
      <c r="E2799" s="176">
        <v>41.116599999999998</v>
      </c>
    </row>
    <row r="2800" spans="2:5" x14ac:dyDescent="0.25">
      <c r="B2800" s="176" t="s">
        <v>8225</v>
      </c>
      <c r="C2800" s="176" t="s">
        <v>13953</v>
      </c>
      <c r="D2800" s="176">
        <v>38.747798919677734</v>
      </c>
      <c r="E2800" s="176">
        <v>41.661201477050781</v>
      </c>
    </row>
    <row r="2801" spans="2:5" x14ac:dyDescent="0.25">
      <c r="B2801" s="176" t="s">
        <v>8226</v>
      </c>
      <c r="C2801" s="176" t="s">
        <v>13954</v>
      </c>
      <c r="D2801" s="176">
        <v>37.978900909423828</v>
      </c>
      <c r="E2801" s="176">
        <v>41.840400695800781</v>
      </c>
    </row>
    <row r="2802" spans="2:5" x14ac:dyDescent="0.25">
      <c r="B2802" s="176" t="s">
        <v>8227</v>
      </c>
      <c r="C2802" s="176" t="s">
        <v>13955</v>
      </c>
      <c r="D2802" s="176">
        <v>42.018312999999999</v>
      </c>
      <c r="E2802" s="176">
        <v>35.071773999999998</v>
      </c>
    </row>
    <row r="2803" spans="2:5" x14ac:dyDescent="0.25">
      <c r="B2803" s="176" t="s">
        <v>8228</v>
      </c>
      <c r="C2803" s="176" t="s">
        <v>13956</v>
      </c>
      <c r="D2803" s="176">
        <v>37.538825988799999</v>
      </c>
      <c r="E2803" s="176">
        <v>36.9535217285</v>
      </c>
    </row>
    <row r="2804" spans="2:5" x14ac:dyDescent="0.25">
      <c r="B2804" s="176" t="s">
        <v>8229</v>
      </c>
      <c r="C2804" s="176" t="s">
        <v>13957</v>
      </c>
      <c r="D2804" s="176">
        <v>39.655642</v>
      </c>
      <c r="E2804" s="176">
        <v>43.025742000000001</v>
      </c>
    </row>
    <row r="2805" spans="2:5" x14ac:dyDescent="0.25">
      <c r="B2805" s="176" t="s">
        <v>8230</v>
      </c>
      <c r="C2805" s="176" t="s">
        <v>13958</v>
      </c>
      <c r="D2805" s="176">
        <v>37.731400000000001</v>
      </c>
      <c r="E2805" s="176">
        <v>38.468899</v>
      </c>
    </row>
    <row r="2806" spans="2:5" x14ac:dyDescent="0.25">
      <c r="B2806" s="176" t="s">
        <v>8231</v>
      </c>
      <c r="C2806" s="176" t="s">
        <v>13959</v>
      </c>
      <c r="D2806" s="176">
        <v>37.223300933800004</v>
      </c>
      <c r="E2806" s="176">
        <v>40.631698608400001</v>
      </c>
    </row>
    <row r="2807" spans="2:5" x14ac:dyDescent="0.25">
      <c r="B2807" s="176" t="s">
        <v>8232</v>
      </c>
      <c r="C2807" s="176" t="s">
        <v>13960</v>
      </c>
      <c r="D2807" s="176">
        <v>37.445663000000003</v>
      </c>
      <c r="E2807" s="176">
        <v>38.895592000000001</v>
      </c>
    </row>
    <row r="2808" spans="2:5" x14ac:dyDescent="0.25">
      <c r="B2808" s="176" t="s">
        <v>8233</v>
      </c>
      <c r="C2808" s="176" t="s">
        <v>13961</v>
      </c>
      <c r="D2808" s="176">
        <v>39.976627000000001</v>
      </c>
      <c r="E2808" s="176">
        <v>43.876648000000003</v>
      </c>
    </row>
    <row r="2809" spans="2:5" x14ac:dyDescent="0.25">
      <c r="B2809" s="176" t="s">
        <v>8234</v>
      </c>
      <c r="C2809" s="176" t="s">
        <v>13962</v>
      </c>
      <c r="D2809" s="176">
        <v>38.860131000000003</v>
      </c>
      <c r="E2809" s="176">
        <v>40.594489000000003</v>
      </c>
    </row>
    <row r="2810" spans="2:5" x14ac:dyDescent="0.25">
      <c r="B2810" s="176" t="s">
        <v>8235</v>
      </c>
      <c r="C2810" s="176" t="s">
        <v>13963</v>
      </c>
      <c r="D2810" s="176">
        <v>37.364699999999999</v>
      </c>
      <c r="E2810" s="176">
        <v>42.058199999999999</v>
      </c>
    </row>
    <row r="2811" spans="2:5" x14ac:dyDescent="0.25">
      <c r="B2811" s="176" t="s">
        <v>8236</v>
      </c>
      <c r="C2811" s="176" t="s">
        <v>13964</v>
      </c>
      <c r="D2811" s="176">
        <v>37.549700000000001</v>
      </c>
      <c r="E2811" s="176">
        <v>44.238100000000003</v>
      </c>
    </row>
    <row r="2812" spans="2:5" x14ac:dyDescent="0.25">
      <c r="B2812" s="176" t="s">
        <v>8237</v>
      </c>
      <c r="C2812" s="176" t="s">
        <v>13965</v>
      </c>
      <c r="D2812" s="176">
        <v>36.360790000000001</v>
      </c>
      <c r="E2812" s="176">
        <v>36.285589000000002</v>
      </c>
    </row>
    <row r="2813" spans="2:5" x14ac:dyDescent="0.25">
      <c r="B2813" s="176" t="s">
        <v>8238</v>
      </c>
      <c r="C2813" s="176" t="s">
        <v>13966</v>
      </c>
      <c r="D2813" s="176">
        <v>36.891477999999999</v>
      </c>
      <c r="E2813" s="176">
        <v>35.071235000000001</v>
      </c>
    </row>
    <row r="2814" spans="2:5" x14ac:dyDescent="0.25">
      <c r="B2814" s="176" t="s">
        <v>8239</v>
      </c>
      <c r="C2814" s="176" t="s">
        <v>13967</v>
      </c>
      <c r="D2814" s="176">
        <v>37.855400000000003</v>
      </c>
      <c r="E2814" s="176">
        <v>30.368400999999999</v>
      </c>
    </row>
    <row r="2815" spans="2:5" x14ac:dyDescent="0.25">
      <c r="B2815" s="176" t="s">
        <v>8240</v>
      </c>
      <c r="C2815" s="176" t="s">
        <v>13968</v>
      </c>
      <c r="D2815" s="176">
        <v>39.552532999999997</v>
      </c>
      <c r="E2815" s="176">
        <v>27.010192</v>
      </c>
    </row>
    <row r="2816" spans="2:5" x14ac:dyDescent="0.25">
      <c r="B2816" s="176" t="s">
        <v>8241</v>
      </c>
      <c r="C2816" s="176" t="s">
        <v>13969</v>
      </c>
      <c r="D2816" s="176">
        <v>37.249313999999998</v>
      </c>
      <c r="E2816" s="176">
        <v>27.664010000000001</v>
      </c>
    </row>
    <row r="2817" spans="2:5" x14ac:dyDescent="0.25">
      <c r="B2817" s="176" t="s">
        <v>8242</v>
      </c>
      <c r="C2817" s="176" t="s">
        <v>13970</v>
      </c>
      <c r="D2817" s="176">
        <v>36.298831999999997</v>
      </c>
      <c r="E2817" s="176">
        <v>32.297016999999997</v>
      </c>
    </row>
    <row r="2818" spans="2:5" x14ac:dyDescent="0.25">
      <c r="B2818" s="176" t="s">
        <v>8243</v>
      </c>
      <c r="C2818" s="176" t="s">
        <v>13971</v>
      </c>
      <c r="D2818" s="176">
        <v>41.253988</v>
      </c>
      <c r="E2818" s="176">
        <v>36.567546</v>
      </c>
    </row>
    <row r="2819" spans="2:5" x14ac:dyDescent="0.25">
      <c r="B2819" s="176" t="s">
        <v>8244</v>
      </c>
      <c r="C2819" s="176" t="s">
        <v>13972</v>
      </c>
      <c r="D2819" s="176">
        <v>40.898601999999997</v>
      </c>
      <c r="E2819" s="176">
        <v>29.309200000000001</v>
      </c>
    </row>
    <row r="2820" spans="2:5" x14ac:dyDescent="0.25">
      <c r="B2820" s="176" t="s">
        <v>8245</v>
      </c>
      <c r="C2820" s="176" t="s">
        <v>13973</v>
      </c>
      <c r="D2820" s="176">
        <v>40.787067999999998</v>
      </c>
      <c r="E2820" s="176">
        <v>26.606655</v>
      </c>
    </row>
    <row r="2821" spans="2:5" x14ac:dyDescent="0.25">
      <c r="B2821" s="176" t="s">
        <v>8246</v>
      </c>
      <c r="C2821" s="176" t="s">
        <v>13974</v>
      </c>
      <c r="D2821" s="176">
        <v>41.274873999999997</v>
      </c>
      <c r="E2821" s="176">
        <v>28.732136000000001</v>
      </c>
    </row>
    <row r="2822" spans="2:5" x14ac:dyDescent="0.25">
      <c r="B2822" s="176" t="s">
        <v>8247</v>
      </c>
      <c r="C2822" s="176" t="s">
        <v>13975</v>
      </c>
      <c r="D2822" s="176">
        <v>41.179766000000001</v>
      </c>
      <c r="E2822" s="176">
        <v>40.848801999999999</v>
      </c>
    </row>
    <row r="2823" spans="2:5" x14ac:dyDescent="0.25">
      <c r="B2823" s="176" t="s">
        <v>8248</v>
      </c>
      <c r="C2823" s="176" t="s">
        <v>13976</v>
      </c>
      <c r="D2823" s="176">
        <v>47.837665999999999</v>
      </c>
      <c r="E2823" s="176">
        <v>27.781108</v>
      </c>
    </row>
    <row r="2824" spans="2:5" x14ac:dyDescent="0.25">
      <c r="B2824" s="176" t="s">
        <v>8249</v>
      </c>
      <c r="C2824" s="176" t="s">
        <v>13977</v>
      </c>
      <c r="D2824" s="176">
        <v>47.862701000000001</v>
      </c>
      <c r="E2824" s="176">
        <v>28.212799</v>
      </c>
    </row>
    <row r="2825" spans="2:5" x14ac:dyDescent="0.25">
      <c r="B2825" s="176" t="s">
        <v>8250</v>
      </c>
      <c r="C2825" s="176" t="s">
        <v>13978</v>
      </c>
      <c r="D2825" s="176">
        <v>45.843800000000002</v>
      </c>
      <c r="E2825" s="176">
        <v>28.2637</v>
      </c>
    </row>
    <row r="2826" spans="2:5" x14ac:dyDescent="0.25">
      <c r="B2826" s="176" t="s">
        <v>8251</v>
      </c>
      <c r="C2826" s="176" t="s">
        <v>13979</v>
      </c>
      <c r="D2826" s="176">
        <v>46.92774</v>
      </c>
      <c r="E2826" s="176">
        <v>28.931704</v>
      </c>
    </row>
    <row r="2827" spans="2:5" x14ac:dyDescent="0.25">
      <c r="B2827" s="176" t="s">
        <v>8252</v>
      </c>
      <c r="C2827" s="176" t="s">
        <v>13980</v>
      </c>
      <c r="D2827" s="176">
        <v>46.868099000000001</v>
      </c>
      <c r="E2827" s="176">
        <v>29.590599000000001</v>
      </c>
    </row>
    <row r="2828" spans="2:5" x14ac:dyDescent="0.25">
      <c r="B2828" s="176" t="s">
        <v>8253</v>
      </c>
      <c r="C2828" s="176" t="s">
        <v>13981</v>
      </c>
      <c r="D2828" s="176">
        <v>41.18</v>
      </c>
      <c r="E2828" s="176">
        <v>20.7423</v>
      </c>
    </row>
    <row r="2829" spans="2:5" x14ac:dyDescent="0.25">
      <c r="B2829" s="176" t="s">
        <v>8254</v>
      </c>
      <c r="C2829" s="176" t="s">
        <v>13982</v>
      </c>
      <c r="D2829" s="176">
        <v>41.958086999999999</v>
      </c>
      <c r="E2829" s="176">
        <v>21.622581</v>
      </c>
    </row>
    <row r="2830" spans="2:5" x14ac:dyDescent="0.25">
      <c r="B2830" s="176" t="s">
        <v>8255</v>
      </c>
      <c r="C2830" s="176" t="s">
        <v>13983</v>
      </c>
      <c r="D2830" s="176">
        <v>36.151679000000001</v>
      </c>
      <c r="E2830" s="176">
        <v>-5.34978</v>
      </c>
    </row>
    <row r="2831" spans="2:5" x14ac:dyDescent="0.25">
      <c r="B2831" s="176" t="s">
        <v>8256</v>
      </c>
      <c r="C2831" s="176" t="s">
        <v>13984</v>
      </c>
      <c r="D2831" s="176">
        <v>44.818401000000001</v>
      </c>
      <c r="E2831" s="176">
        <v>20.309099</v>
      </c>
    </row>
    <row r="2832" spans="2:5" x14ac:dyDescent="0.25">
      <c r="B2832" s="176" t="s">
        <v>8257</v>
      </c>
      <c r="C2832" s="176" t="s">
        <v>13985</v>
      </c>
      <c r="D2832" s="176">
        <v>44.935299000000001</v>
      </c>
      <c r="E2832" s="176">
        <v>20.2575</v>
      </c>
    </row>
    <row r="2833" spans="2:5" x14ac:dyDescent="0.25">
      <c r="B2833" s="176" t="s">
        <v>8258</v>
      </c>
      <c r="C2833" s="176" t="s">
        <v>13986</v>
      </c>
      <c r="D2833" s="176">
        <v>43.817518999999997</v>
      </c>
      <c r="E2833" s="176">
        <v>20.586662</v>
      </c>
    </row>
    <row r="2834" spans="2:5" x14ac:dyDescent="0.25">
      <c r="B2834" s="176" t="s">
        <v>8259</v>
      </c>
      <c r="C2834" s="176" t="s">
        <v>13987</v>
      </c>
      <c r="D2834" s="176">
        <v>43.336537999999997</v>
      </c>
      <c r="E2834" s="176">
        <v>21.856242000000002</v>
      </c>
    </row>
    <row r="2835" spans="2:5" x14ac:dyDescent="0.25">
      <c r="B2835" s="176" t="s">
        <v>8260</v>
      </c>
      <c r="C2835" s="176" t="s">
        <v>11381</v>
      </c>
      <c r="D2835" s="176">
        <v>42.359402000000003</v>
      </c>
      <c r="E2835" s="176">
        <v>19.251899999999999</v>
      </c>
    </row>
    <row r="2836" spans="2:5" x14ac:dyDescent="0.25">
      <c r="B2836" s="176" t="s">
        <v>8261</v>
      </c>
      <c r="C2836" s="176" t="s">
        <v>13988</v>
      </c>
      <c r="D2836" s="176">
        <v>42.404701000000003</v>
      </c>
      <c r="E2836" s="176">
        <v>18.723300999999999</v>
      </c>
    </row>
    <row r="2837" spans="2:5" x14ac:dyDescent="0.25">
      <c r="B2837" s="176" t="s">
        <v>8262</v>
      </c>
      <c r="C2837" s="176" t="s">
        <v>13989</v>
      </c>
      <c r="D2837" s="176">
        <v>43.898899</v>
      </c>
      <c r="E2837" s="176">
        <v>19.697700999999999</v>
      </c>
    </row>
    <row r="2838" spans="2:5" x14ac:dyDescent="0.25">
      <c r="B2838" s="176" t="s">
        <v>8263</v>
      </c>
      <c r="C2838" s="176" t="s">
        <v>13990</v>
      </c>
      <c r="D2838" s="176">
        <v>48.170200000000001</v>
      </c>
      <c r="E2838" s="176">
        <v>17.212700000000002</v>
      </c>
    </row>
    <row r="2839" spans="2:5" x14ac:dyDescent="0.25">
      <c r="B2839" s="176" t="s">
        <v>8264</v>
      </c>
      <c r="C2839" s="176" t="s">
        <v>13991</v>
      </c>
      <c r="D2839" s="176">
        <v>48.663100999999997</v>
      </c>
      <c r="E2839" s="176">
        <v>21.241099999999999</v>
      </c>
    </row>
    <row r="2840" spans="2:5" x14ac:dyDescent="0.25">
      <c r="B2840" s="176" t="s">
        <v>8265</v>
      </c>
      <c r="C2840" s="176" t="s">
        <v>13992</v>
      </c>
      <c r="D2840" s="176">
        <v>48.402000000000001</v>
      </c>
      <c r="E2840" s="176">
        <v>17.118400999999999</v>
      </c>
    </row>
    <row r="2841" spans="2:5" x14ac:dyDescent="0.25">
      <c r="B2841" s="176" t="s">
        <v>8266</v>
      </c>
      <c r="C2841" s="176" t="s">
        <v>13993</v>
      </c>
      <c r="D2841" s="176">
        <v>48.625198364257813</v>
      </c>
      <c r="E2841" s="176">
        <v>17.828399658203125</v>
      </c>
    </row>
    <row r="2842" spans="2:5" x14ac:dyDescent="0.25">
      <c r="B2842" s="176" t="s">
        <v>8267</v>
      </c>
      <c r="C2842" s="176" t="s">
        <v>13994</v>
      </c>
      <c r="D2842" s="176">
        <v>48.637798309326172</v>
      </c>
      <c r="E2842" s="176">
        <v>19.134099960327148</v>
      </c>
    </row>
    <row r="2843" spans="2:5" x14ac:dyDescent="0.25">
      <c r="B2843" s="176" t="s">
        <v>8268</v>
      </c>
      <c r="C2843" s="176" t="s">
        <v>13995</v>
      </c>
      <c r="D2843" s="176">
        <v>49.070993999999999</v>
      </c>
      <c r="E2843" s="176">
        <v>20.241394</v>
      </c>
    </row>
    <row r="2844" spans="2:5" x14ac:dyDescent="0.25">
      <c r="B2844" s="176" t="s">
        <v>8269</v>
      </c>
      <c r="C2844" s="176" t="s">
        <v>13996</v>
      </c>
      <c r="D2844" s="176">
        <v>49.233291999999999</v>
      </c>
      <c r="E2844" s="176">
        <v>18.613385999999998</v>
      </c>
    </row>
    <row r="2845" spans="2:5" x14ac:dyDescent="0.25">
      <c r="B2845" s="176" t="s">
        <v>8270</v>
      </c>
      <c r="C2845" s="176" t="s">
        <v>13997</v>
      </c>
      <c r="D2845" s="176">
        <v>21.444500000000001</v>
      </c>
      <c r="E2845" s="176">
        <v>-71.142302999999998</v>
      </c>
    </row>
    <row r="2846" spans="2:5" x14ac:dyDescent="0.25">
      <c r="B2846" s="176" t="s">
        <v>8271</v>
      </c>
      <c r="C2846" s="176" t="s">
        <v>13998</v>
      </c>
      <c r="D2846" s="176">
        <v>21.916094000000001</v>
      </c>
      <c r="E2846" s="176">
        <v>-71.942954</v>
      </c>
    </row>
    <row r="2847" spans="2:5" x14ac:dyDescent="0.25">
      <c r="B2847" s="176" t="s">
        <v>8272</v>
      </c>
      <c r="C2847" s="176" t="s">
        <v>13999</v>
      </c>
      <c r="D2847" s="176">
        <v>21.773696999999999</v>
      </c>
      <c r="E2847" s="176">
        <v>-72.268321</v>
      </c>
    </row>
    <row r="2848" spans="2:5" x14ac:dyDescent="0.25">
      <c r="B2848" s="176" t="s">
        <v>8273</v>
      </c>
      <c r="C2848" s="176" t="s">
        <v>14000</v>
      </c>
      <c r="D2848" s="176">
        <v>21.515699000000001</v>
      </c>
      <c r="E2848" s="176">
        <v>-71.528503000000001</v>
      </c>
    </row>
    <row r="2849" spans="2:5" x14ac:dyDescent="0.25">
      <c r="B2849" s="176" t="s">
        <v>8274</v>
      </c>
      <c r="C2849" s="176" t="s">
        <v>14001</v>
      </c>
      <c r="D2849" s="176">
        <v>21.333000183099998</v>
      </c>
      <c r="E2849" s="176">
        <v>-71.199996948199995</v>
      </c>
    </row>
    <row r="2850" spans="2:5" x14ac:dyDescent="0.25">
      <c r="B2850" s="176" t="s">
        <v>8275</v>
      </c>
      <c r="C2850" s="176" t="s">
        <v>14002</v>
      </c>
      <c r="D2850" s="176">
        <v>18.251499176025391</v>
      </c>
      <c r="E2850" s="176">
        <v>-71.120399475097656</v>
      </c>
    </row>
    <row r="2851" spans="2:5" x14ac:dyDescent="0.25">
      <c r="B2851" s="176" t="s">
        <v>8276</v>
      </c>
      <c r="C2851" s="176" t="s">
        <v>14003</v>
      </c>
      <c r="D2851" s="176">
        <v>17.929000854492188</v>
      </c>
      <c r="E2851" s="176">
        <v>-71.644798278808594</v>
      </c>
    </row>
    <row r="2852" spans="2:5" x14ac:dyDescent="0.25">
      <c r="B2852" s="176" t="s">
        <v>8277</v>
      </c>
      <c r="C2852" s="176" t="s">
        <v>14004</v>
      </c>
      <c r="D2852" s="176">
        <v>19.269259000000002</v>
      </c>
      <c r="E2852" s="176">
        <v>-69.737404999999995</v>
      </c>
    </row>
    <row r="2853" spans="2:5" x14ac:dyDescent="0.25">
      <c r="B2853" s="176" t="s">
        <v>8278</v>
      </c>
      <c r="C2853" s="176" t="s">
        <v>14005</v>
      </c>
      <c r="D2853" s="176">
        <v>18.572500228881836</v>
      </c>
      <c r="E2853" s="176">
        <v>-69.985603332519531</v>
      </c>
    </row>
    <row r="2854" spans="2:5" x14ac:dyDescent="0.25">
      <c r="B2854" s="176" t="s">
        <v>8279</v>
      </c>
      <c r="C2854" s="176" t="s">
        <v>14006</v>
      </c>
      <c r="D2854" s="176">
        <v>18.452221999999999</v>
      </c>
      <c r="E2854" s="176">
        <v>-68.911111000000005</v>
      </c>
    </row>
    <row r="2855" spans="2:5" x14ac:dyDescent="0.25">
      <c r="B2855" s="176" t="s">
        <v>8280</v>
      </c>
      <c r="C2855" s="176" t="s">
        <v>14007</v>
      </c>
      <c r="D2855" s="176">
        <v>18.567093</v>
      </c>
      <c r="E2855" s="176">
        <v>-68.364558000000002</v>
      </c>
    </row>
    <row r="2856" spans="2:5" x14ac:dyDescent="0.25">
      <c r="B2856" s="176" t="s">
        <v>8281</v>
      </c>
      <c r="C2856" s="176" t="s">
        <v>14008</v>
      </c>
      <c r="D2856" s="176">
        <v>19.757899999999999</v>
      </c>
      <c r="E2856" s="176">
        <v>-70.569999999999993</v>
      </c>
    </row>
    <row r="2857" spans="2:5" x14ac:dyDescent="0.25">
      <c r="B2857" s="176" t="s">
        <v>8282</v>
      </c>
      <c r="C2857" s="176" t="s">
        <v>14009</v>
      </c>
      <c r="D2857" s="176">
        <v>18.42970085144</v>
      </c>
      <c r="E2857" s="176">
        <v>-69.668899536132997</v>
      </c>
    </row>
    <row r="2858" spans="2:5" x14ac:dyDescent="0.25">
      <c r="B2858" s="176" t="s">
        <v>8283</v>
      </c>
      <c r="C2858" s="176" t="s">
        <v>14010</v>
      </c>
      <c r="D2858" s="176">
        <v>18.503700256347656</v>
      </c>
      <c r="E2858" s="176">
        <v>-69.761703491210938</v>
      </c>
    </row>
    <row r="2859" spans="2:5" x14ac:dyDescent="0.25">
      <c r="B2859" s="176" t="s">
        <v>8284</v>
      </c>
      <c r="C2859" s="176" t="s">
        <v>14011</v>
      </c>
      <c r="D2859" s="176">
        <v>19.404060000000001</v>
      </c>
      <c r="E2859" s="176">
        <v>-70.604431000000005</v>
      </c>
    </row>
    <row r="2860" spans="2:5" x14ac:dyDescent="0.25">
      <c r="B2860" s="176" t="s">
        <v>8285</v>
      </c>
      <c r="C2860" s="176" t="s">
        <v>14012</v>
      </c>
      <c r="D2860" s="176">
        <v>15.468999999999999</v>
      </c>
      <c r="E2860" s="176">
        <v>-90.406700000000001</v>
      </c>
    </row>
    <row r="2861" spans="2:5" x14ac:dyDescent="0.25">
      <c r="B2861" s="176" t="s">
        <v>8286</v>
      </c>
      <c r="C2861" s="176" t="s">
        <v>14013</v>
      </c>
      <c r="D2861" s="176">
        <v>14.582896</v>
      </c>
      <c r="E2861" s="176">
        <v>-90.527514999999994</v>
      </c>
    </row>
    <row r="2862" spans="2:5" x14ac:dyDescent="0.25">
      <c r="B2862" s="176" t="s">
        <v>8287</v>
      </c>
      <c r="C2862" s="176" t="s">
        <v>14014</v>
      </c>
      <c r="D2862" s="176">
        <v>15.316667000000001</v>
      </c>
      <c r="E2862" s="176">
        <v>-91.505555999999999</v>
      </c>
    </row>
    <row r="2863" spans="2:5" x14ac:dyDescent="0.25">
      <c r="B2863" s="176" t="s">
        <v>8288</v>
      </c>
      <c r="C2863" s="176" t="s">
        <v>14015</v>
      </c>
      <c r="D2863" s="176">
        <v>16.913706999999999</v>
      </c>
      <c r="E2863" s="176">
        <v>-89.866142999999994</v>
      </c>
    </row>
    <row r="2864" spans="2:5" x14ac:dyDescent="0.25">
      <c r="B2864" s="176" t="s">
        <v>8289</v>
      </c>
      <c r="C2864" s="176" t="s">
        <v>14016</v>
      </c>
      <c r="D2864" s="176">
        <v>15.7309</v>
      </c>
      <c r="E2864" s="176">
        <v>-88.583800999999994</v>
      </c>
    </row>
    <row r="2865" spans="2:5" x14ac:dyDescent="0.25">
      <c r="B2865" s="176" t="s">
        <v>8290</v>
      </c>
      <c r="C2865" s="176" t="s">
        <v>14017</v>
      </c>
      <c r="D2865" s="176">
        <v>14.865600000000001</v>
      </c>
      <c r="E2865" s="176">
        <v>-91.501998999999998</v>
      </c>
    </row>
    <row r="2866" spans="2:5" x14ac:dyDescent="0.25">
      <c r="B2866" s="176" t="s">
        <v>8291</v>
      </c>
      <c r="C2866" s="176" t="s">
        <v>14018</v>
      </c>
      <c r="D2866" s="176">
        <v>15.992000000000001</v>
      </c>
      <c r="E2866" s="176">
        <v>-90.445296999999997</v>
      </c>
    </row>
    <row r="2867" spans="2:5" x14ac:dyDescent="0.25">
      <c r="B2867" s="176" t="s">
        <v>8292</v>
      </c>
      <c r="C2867" s="176" t="s">
        <v>14019</v>
      </c>
      <c r="D2867" s="176">
        <v>14.521431</v>
      </c>
      <c r="E2867" s="176">
        <v>-91.697001</v>
      </c>
    </row>
    <row r="2868" spans="2:5" x14ac:dyDescent="0.25">
      <c r="B2868" s="176" t="s">
        <v>8293</v>
      </c>
      <c r="C2868" s="176" t="s">
        <v>14020</v>
      </c>
      <c r="D2868" s="176">
        <v>13.936199999999999</v>
      </c>
      <c r="E2868" s="176">
        <v>-90.835800000000006</v>
      </c>
    </row>
    <row r="2869" spans="2:5" x14ac:dyDescent="0.25">
      <c r="B2869" s="176" t="s">
        <v>8294</v>
      </c>
      <c r="C2869" s="176" t="s">
        <v>14021</v>
      </c>
      <c r="D2869" s="176">
        <v>15.7425</v>
      </c>
      <c r="E2869" s="176">
        <v>-86.852997000000002</v>
      </c>
    </row>
    <row r="2870" spans="2:5" x14ac:dyDescent="0.25">
      <c r="B2870" s="176" t="s">
        <v>8295</v>
      </c>
      <c r="C2870" s="176" t="s">
        <v>14022</v>
      </c>
      <c r="D2870" s="176">
        <v>15.4526</v>
      </c>
      <c r="E2870" s="176">
        <v>-87.923598999999996</v>
      </c>
    </row>
    <row r="2871" spans="2:5" x14ac:dyDescent="0.25">
      <c r="B2871" s="176" t="s">
        <v>8296</v>
      </c>
      <c r="C2871" s="176" t="s">
        <v>14023</v>
      </c>
      <c r="D2871" s="176">
        <v>16.445399999999999</v>
      </c>
      <c r="E2871" s="176">
        <v>-85.906600999999995</v>
      </c>
    </row>
    <row r="2872" spans="2:5" x14ac:dyDescent="0.25">
      <c r="B2872" s="176" t="s">
        <v>8297</v>
      </c>
      <c r="C2872" s="176" t="s">
        <v>14024</v>
      </c>
      <c r="D2872" s="176">
        <v>15.2622</v>
      </c>
      <c r="E2872" s="176">
        <v>-83.781197000000006</v>
      </c>
    </row>
    <row r="2873" spans="2:5" x14ac:dyDescent="0.25">
      <c r="B2873" s="176" t="s">
        <v>8298</v>
      </c>
      <c r="C2873" s="176" t="s">
        <v>14025</v>
      </c>
      <c r="D2873" s="176">
        <v>14.382400000000001</v>
      </c>
      <c r="E2873" s="176">
        <v>-87.621200999999999</v>
      </c>
    </row>
    <row r="2874" spans="2:5" x14ac:dyDescent="0.25">
      <c r="B2874" s="176" t="s">
        <v>8299</v>
      </c>
      <c r="C2874" s="176" t="s">
        <v>14026</v>
      </c>
      <c r="D2874" s="176">
        <v>16.316799</v>
      </c>
      <c r="E2874" s="176">
        <v>-86.523003000000003</v>
      </c>
    </row>
    <row r="2875" spans="2:5" x14ac:dyDescent="0.25">
      <c r="B2875" s="176" t="s">
        <v>8300</v>
      </c>
      <c r="C2875" s="176" t="s">
        <v>14027</v>
      </c>
      <c r="D2875" s="176">
        <v>15.7759</v>
      </c>
      <c r="E2875" s="176">
        <v>-87.475800000000007</v>
      </c>
    </row>
    <row r="2876" spans="2:5" x14ac:dyDescent="0.25">
      <c r="B2876" s="176" t="s">
        <v>8301</v>
      </c>
      <c r="C2876" s="176" t="s">
        <v>14028</v>
      </c>
      <c r="D2876" s="176">
        <v>14.0609</v>
      </c>
      <c r="E2876" s="176">
        <v>-87.217201000000003</v>
      </c>
    </row>
    <row r="2877" spans="2:5" x14ac:dyDescent="0.25">
      <c r="B2877" s="176" t="s">
        <v>8302</v>
      </c>
      <c r="C2877" s="176" t="s">
        <v>14029</v>
      </c>
      <c r="D2877" s="176">
        <v>15.926599</v>
      </c>
      <c r="E2877" s="176">
        <v>-85.938573000000005</v>
      </c>
    </row>
    <row r="2878" spans="2:5" x14ac:dyDescent="0.25">
      <c r="B2878" s="176" t="s">
        <v>8303</v>
      </c>
      <c r="C2878" s="176" t="s">
        <v>14030</v>
      </c>
      <c r="D2878" s="176">
        <v>16.113099999999999</v>
      </c>
      <c r="E2878" s="176">
        <v>-86.880302</v>
      </c>
    </row>
    <row r="2879" spans="2:5" x14ac:dyDescent="0.25">
      <c r="B2879" s="176" t="s">
        <v>8304</v>
      </c>
      <c r="C2879" s="176" t="s">
        <v>14031</v>
      </c>
      <c r="D2879" s="176">
        <v>18.404078999999999</v>
      </c>
      <c r="E2879" s="176">
        <v>-76.969753999999995</v>
      </c>
    </row>
    <row r="2880" spans="2:5" x14ac:dyDescent="0.25">
      <c r="B2880" s="176" t="s">
        <v>8305</v>
      </c>
      <c r="C2880" s="176" t="s">
        <v>14032</v>
      </c>
      <c r="D2880" s="176">
        <v>17.935699462890625</v>
      </c>
      <c r="E2880" s="176">
        <v>-76.787498474121094</v>
      </c>
    </row>
    <row r="2881" spans="2:5" x14ac:dyDescent="0.25">
      <c r="B2881" s="176" t="s">
        <v>8306</v>
      </c>
      <c r="C2881" s="176" t="s">
        <v>14033</v>
      </c>
      <c r="D2881" s="176">
        <v>18.503419999999998</v>
      </c>
      <c r="E2881" s="176">
        <v>-77.913229999999999</v>
      </c>
    </row>
    <row r="2882" spans="2:5" x14ac:dyDescent="0.25">
      <c r="B2882" s="176" t="s">
        <v>8307</v>
      </c>
      <c r="C2882" s="176" t="s">
        <v>14034</v>
      </c>
      <c r="D2882" s="176">
        <v>18.1987991333</v>
      </c>
      <c r="E2882" s="176">
        <v>-76.534500122100013</v>
      </c>
    </row>
    <row r="2883" spans="2:5" x14ac:dyDescent="0.25">
      <c r="B2883" s="176" t="s">
        <v>8308</v>
      </c>
      <c r="C2883" s="176" t="s">
        <v>14035</v>
      </c>
      <c r="D2883" s="176">
        <v>17.98859977722168</v>
      </c>
      <c r="E2883" s="176">
        <v>-76.823799133300781</v>
      </c>
    </row>
    <row r="2884" spans="2:5" x14ac:dyDescent="0.25">
      <c r="B2884" s="176" t="s">
        <v>8309</v>
      </c>
      <c r="C2884" s="176" t="s">
        <v>14036</v>
      </c>
      <c r="D2884" s="176">
        <v>6.0847540000000002</v>
      </c>
      <c r="E2884" s="176">
        <v>171.73141899999999</v>
      </c>
    </row>
    <row r="2885" spans="2:5" x14ac:dyDescent="0.25">
      <c r="B2885" s="176" t="s">
        <v>8310</v>
      </c>
      <c r="C2885" s="176" t="s">
        <v>14037</v>
      </c>
      <c r="D2885" s="176">
        <v>25.652200698853001</v>
      </c>
      <c r="E2885" s="176">
        <v>-108.53800201416</v>
      </c>
    </row>
    <row r="2886" spans="2:5" x14ac:dyDescent="0.25">
      <c r="B2886" s="176" t="s">
        <v>8311</v>
      </c>
      <c r="C2886" s="176" t="s">
        <v>14038</v>
      </c>
      <c r="D2886" s="176">
        <v>16.757126</v>
      </c>
      <c r="E2886" s="176">
        <v>-99.753112999999999</v>
      </c>
    </row>
    <row r="2887" spans="2:5" x14ac:dyDescent="0.25">
      <c r="B2887" s="176" t="s">
        <v>8312</v>
      </c>
      <c r="C2887" s="176" t="s">
        <v>14039</v>
      </c>
      <c r="D2887" s="176">
        <v>25.865601000000002</v>
      </c>
      <c r="E2887" s="176">
        <v>-100.23699999999999</v>
      </c>
    </row>
    <row r="2888" spans="2:5" x14ac:dyDescent="0.25">
      <c r="B2888" s="176" t="s">
        <v>8313</v>
      </c>
      <c r="C2888" s="176" t="s">
        <v>14040</v>
      </c>
      <c r="D2888" s="176">
        <v>21.699589</v>
      </c>
      <c r="E2888" s="176">
        <v>-102.318372</v>
      </c>
    </row>
    <row r="2889" spans="2:5" x14ac:dyDescent="0.25">
      <c r="B2889" s="176" t="s">
        <v>8314</v>
      </c>
      <c r="C2889" s="176" t="s">
        <v>14041</v>
      </c>
      <c r="D2889" s="176">
        <v>15.775437</v>
      </c>
      <c r="E2889" s="176">
        <v>-96.260456000000005</v>
      </c>
    </row>
    <row r="2890" spans="2:5" x14ac:dyDescent="0.25">
      <c r="B2890" s="176" t="s">
        <v>8315</v>
      </c>
      <c r="C2890" s="176" t="s">
        <v>14042</v>
      </c>
      <c r="D2890" s="176">
        <v>18.833922000000001</v>
      </c>
      <c r="E2890" s="176">
        <v>-99.261818000000005</v>
      </c>
    </row>
    <row r="2891" spans="2:5" x14ac:dyDescent="0.25">
      <c r="B2891" s="176" t="s">
        <v>8316</v>
      </c>
      <c r="C2891" s="176" t="s">
        <v>14043</v>
      </c>
      <c r="D2891" s="176">
        <v>29.333662</v>
      </c>
      <c r="E2891" s="176">
        <v>-101.100555</v>
      </c>
    </row>
    <row r="2892" spans="2:5" x14ac:dyDescent="0.25">
      <c r="B2892" s="176" t="s">
        <v>8317</v>
      </c>
      <c r="C2892" s="176" t="s">
        <v>14044</v>
      </c>
      <c r="D2892" s="176">
        <v>28.039031000000001</v>
      </c>
      <c r="E2892" s="176">
        <v>-115.189419</v>
      </c>
    </row>
    <row r="2893" spans="2:5" x14ac:dyDescent="0.25">
      <c r="B2893" s="176" t="s">
        <v>8318</v>
      </c>
      <c r="C2893" s="176" t="s">
        <v>14045</v>
      </c>
      <c r="D2893" s="176">
        <v>18.651516000000001</v>
      </c>
      <c r="E2893" s="176">
        <v>-91.799355000000006</v>
      </c>
    </row>
    <row r="2894" spans="2:5" x14ac:dyDescent="0.25">
      <c r="B2894" s="176" t="s">
        <v>8319</v>
      </c>
      <c r="C2894" s="176" t="s">
        <v>14046</v>
      </c>
      <c r="D2894" s="176">
        <v>24.765039999999999</v>
      </c>
      <c r="E2894" s="176">
        <v>-107.475228</v>
      </c>
    </row>
    <row r="2895" spans="2:5" x14ac:dyDescent="0.25">
      <c r="B2895" s="176" t="s">
        <v>8320</v>
      </c>
      <c r="C2895" s="176" t="s">
        <v>14047</v>
      </c>
      <c r="D2895" s="176">
        <v>18.504985000000001</v>
      </c>
      <c r="E2895" s="176">
        <v>-88.328018</v>
      </c>
    </row>
    <row r="2896" spans="2:5" x14ac:dyDescent="0.25">
      <c r="B2896" s="176" t="s">
        <v>8321</v>
      </c>
      <c r="C2896" s="176" t="s">
        <v>14048</v>
      </c>
      <c r="D2896" s="176">
        <v>27.392599105834961</v>
      </c>
      <c r="E2896" s="176">
        <v>-109.83300018310547</v>
      </c>
    </row>
    <row r="2897" spans="2:5" x14ac:dyDescent="0.25">
      <c r="B2897" s="176" t="s">
        <v>8322</v>
      </c>
      <c r="C2897" s="176" t="s">
        <v>14049</v>
      </c>
      <c r="D2897" s="176">
        <v>19.815968999999999</v>
      </c>
      <c r="E2897" s="176">
        <v>-90.500124999999997</v>
      </c>
    </row>
    <row r="2898" spans="2:5" x14ac:dyDescent="0.25">
      <c r="B2898" s="176" t="s">
        <v>8323</v>
      </c>
      <c r="C2898" s="176" t="s">
        <v>14050</v>
      </c>
      <c r="D2898" s="176">
        <v>31.636672999999998</v>
      </c>
      <c r="E2898" s="176">
        <v>-106.428533</v>
      </c>
    </row>
    <row r="2899" spans="2:5" x14ac:dyDescent="0.25">
      <c r="B2899" s="176" t="s">
        <v>8324</v>
      </c>
      <c r="C2899" s="176" t="s">
        <v>14051</v>
      </c>
      <c r="D2899" s="176">
        <v>28.702649000000001</v>
      </c>
      <c r="E2899" s="176">
        <v>-105.963764</v>
      </c>
    </row>
    <row r="2900" spans="2:5" x14ac:dyDescent="0.25">
      <c r="B2900" s="176" t="s">
        <v>8325</v>
      </c>
      <c r="C2900" s="176" t="s">
        <v>14052</v>
      </c>
      <c r="D2900" s="176">
        <v>23.703299999999999</v>
      </c>
      <c r="E2900" s="176">
        <v>-98.956496999999999</v>
      </c>
    </row>
    <row r="2901" spans="2:5" x14ac:dyDescent="0.25">
      <c r="B2901" s="176" t="s">
        <v>8326</v>
      </c>
      <c r="C2901" s="176" t="s">
        <v>14053</v>
      </c>
      <c r="D2901" s="176">
        <v>20.545998000000001</v>
      </c>
      <c r="E2901" s="176">
        <v>-100.886539</v>
      </c>
    </row>
    <row r="2902" spans="2:5" x14ac:dyDescent="0.25">
      <c r="B2902" s="176" t="s">
        <v>8327</v>
      </c>
      <c r="C2902" s="176" t="s">
        <v>14054</v>
      </c>
      <c r="D2902" s="176">
        <v>20.514921999999999</v>
      </c>
      <c r="E2902" s="176">
        <v>-86.928538000000003</v>
      </c>
    </row>
    <row r="2903" spans="2:5" x14ac:dyDescent="0.25">
      <c r="B2903" s="176" t="s">
        <v>8328</v>
      </c>
      <c r="C2903" s="176" t="s">
        <v>14055</v>
      </c>
      <c r="D2903" s="176">
        <v>25.053801</v>
      </c>
      <c r="E2903" s="176">
        <v>-111.614998</v>
      </c>
    </row>
    <row r="2904" spans="2:5" x14ac:dyDescent="0.25">
      <c r="B2904" s="176" t="s">
        <v>8329</v>
      </c>
      <c r="C2904" s="176" t="s">
        <v>14056</v>
      </c>
      <c r="D2904" s="176">
        <v>24.125468000000001</v>
      </c>
      <c r="E2904" s="176">
        <v>-104.52793800000001</v>
      </c>
    </row>
    <row r="2905" spans="2:5" x14ac:dyDescent="0.25">
      <c r="B2905" s="176" t="s">
        <v>8330</v>
      </c>
      <c r="C2905" s="176" t="s">
        <v>14057</v>
      </c>
      <c r="D2905" s="176">
        <v>21.419833000000001</v>
      </c>
      <c r="E2905" s="176">
        <v>-104.842472</v>
      </c>
    </row>
    <row r="2906" spans="2:5" x14ac:dyDescent="0.25">
      <c r="B2906" s="176" t="s">
        <v>8331</v>
      </c>
      <c r="C2906" s="176" t="s">
        <v>14058</v>
      </c>
      <c r="D2906" s="176">
        <v>31.794516000000002</v>
      </c>
      <c r="E2906" s="176">
        <v>-116.602384</v>
      </c>
    </row>
    <row r="2907" spans="2:5" x14ac:dyDescent="0.25">
      <c r="B2907" s="176" t="s">
        <v>8332</v>
      </c>
      <c r="C2907" s="176" t="s">
        <v>14059</v>
      </c>
      <c r="D2907" s="176">
        <v>27.725133</v>
      </c>
      <c r="E2907" s="176">
        <v>-107.65201500000001</v>
      </c>
    </row>
    <row r="2908" spans="2:5" x14ac:dyDescent="0.25">
      <c r="B2908" s="176" t="s">
        <v>8333</v>
      </c>
      <c r="C2908" s="176" t="s">
        <v>14060</v>
      </c>
      <c r="D2908" s="176">
        <v>20.523342</v>
      </c>
      <c r="E2908" s="176">
        <v>-103.310108</v>
      </c>
    </row>
    <row r="2909" spans="2:5" x14ac:dyDescent="0.25">
      <c r="B2909" s="176" t="s">
        <v>8334</v>
      </c>
      <c r="C2909" s="176" t="s">
        <v>14061</v>
      </c>
      <c r="D2909" s="176">
        <v>27.968999862670898</v>
      </c>
      <c r="E2909" s="176">
        <v>-110.92500305175781</v>
      </c>
    </row>
    <row r="2910" spans="2:5" x14ac:dyDescent="0.25">
      <c r="B2910" s="176" t="s">
        <v>8335</v>
      </c>
      <c r="C2910" s="176" t="s">
        <v>14062</v>
      </c>
      <c r="D2910" s="176">
        <v>28.0261</v>
      </c>
      <c r="E2910" s="176">
        <v>-114.024002</v>
      </c>
    </row>
    <row r="2911" spans="2:5" x14ac:dyDescent="0.25">
      <c r="B2911" s="176" t="s">
        <v>8336</v>
      </c>
      <c r="C2911" s="176" t="s">
        <v>14063</v>
      </c>
      <c r="D2911" s="176">
        <v>29.092811000000001</v>
      </c>
      <c r="E2911" s="176">
        <v>-111.053015</v>
      </c>
    </row>
    <row r="2912" spans="2:5" x14ac:dyDescent="0.25">
      <c r="B2912" s="176" t="s">
        <v>8337</v>
      </c>
      <c r="C2912" s="176" t="s">
        <v>14064</v>
      </c>
      <c r="D2912" s="176">
        <v>19.277000000000001</v>
      </c>
      <c r="E2912" s="176">
        <v>-103.57700199999999</v>
      </c>
    </row>
    <row r="2913" spans="2:5" x14ac:dyDescent="0.25">
      <c r="B2913" s="176" t="s">
        <v>8338</v>
      </c>
      <c r="C2913" s="176" t="s">
        <v>14065</v>
      </c>
      <c r="D2913" s="176">
        <v>25.537859999999998</v>
      </c>
      <c r="E2913" s="176">
        <v>-100.928346</v>
      </c>
    </row>
    <row r="2914" spans="2:5" x14ac:dyDescent="0.25">
      <c r="B2914" s="176" t="s">
        <v>8339</v>
      </c>
      <c r="C2914" s="176" t="s">
        <v>14066</v>
      </c>
      <c r="D2914" s="176">
        <v>16.445961</v>
      </c>
      <c r="E2914" s="176">
        <v>-95.093708000000007</v>
      </c>
    </row>
    <row r="2915" spans="2:5" x14ac:dyDescent="0.25">
      <c r="B2915" s="176" t="s">
        <v>8340</v>
      </c>
      <c r="C2915" s="176" t="s">
        <v>14067</v>
      </c>
      <c r="D2915" s="176">
        <v>19.475107000000001</v>
      </c>
      <c r="E2915" s="176">
        <v>-96.797008000000005</v>
      </c>
    </row>
    <row r="2916" spans="2:5" x14ac:dyDescent="0.25">
      <c r="B2916" s="176" t="s">
        <v>8341</v>
      </c>
      <c r="C2916" s="176" t="s">
        <v>14068</v>
      </c>
      <c r="D2916" s="176">
        <v>18.001671999999999</v>
      </c>
      <c r="E2916" s="176">
        <v>-102.220316</v>
      </c>
    </row>
    <row r="2917" spans="2:5" x14ac:dyDescent="0.25">
      <c r="B2917" s="176" t="s">
        <v>8342</v>
      </c>
      <c r="C2917" s="176" t="s">
        <v>14069</v>
      </c>
      <c r="D2917" s="176">
        <v>25.685503000000001</v>
      </c>
      <c r="E2917" s="176">
        <v>-109.081159</v>
      </c>
    </row>
    <row r="2918" spans="2:5" x14ac:dyDescent="0.25">
      <c r="B2918" s="176" t="s">
        <v>8343</v>
      </c>
      <c r="C2918" s="176" t="s">
        <v>14070</v>
      </c>
      <c r="D2918" s="176">
        <v>20.992695000000001</v>
      </c>
      <c r="E2918" s="176">
        <v>-101.480284</v>
      </c>
    </row>
    <row r="2919" spans="2:5" x14ac:dyDescent="0.25">
      <c r="B2919" s="176" t="s">
        <v>8344</v>
      </c>
      <c r="C2919" s="176" t="s">
        <v>14071</v>
      </c>
      <c r="D2919" s="176">
        <v>24.072330999999998</v>
      </c>
      <c r="E2919" s="176">
        <v>-110.362662</v>
      </c>
    </row>
    <row r="2920" spans="2:5" x14ac:dyDescent="0.25">
      <c r="B2920" s="176" t="s">
        <v>8345</v>
      </c>
      <c r="C2920" s="176" t="s">
        <v>14072</v>
      </c>
      <c r="D2920" s="176">
        <v>25.989549</v>
      </c>
      <c r="E2920" s="176">
        <v>-111.34840800000001</v>
      </c>
    </row>
    <row r="2921" spans="2:5" x14ac:dyDescent="0.25">
      <c r="B2921" s="176" t="s">
        <v>8346</v>
      </c>
      <c r="C2921" s="176" t="s">
        <v>14073</v>
      </c>
      <c r="D2921" s="176">
        <v>25.769899368299999</v>
      </c>
      <c r="E2921" s="176">
        <v>-97.525299072300001</v>
      </c>
    </row>
    <row r="2922" spans="2:5" x14ac:dyDescent="0.25">
      <c r="B2922" s="176" t="s">
        <v>8347</v>
      </c>
      <c r="C2922" s="176" t="s">
        <v>14074</v>
      </c>
      <c r="D2922" s="176">
        <v>20.930485000000001</v>
      </c>
      <c r="E2922" s="176">
        <v>-89.645461999999995</v>
      </c>
    </row>
    <row r="2923" spans="2:5" x14ac:dyDescent="0.25">
      <c r="B2923" s="176" t="s">
        <v>8348</v>
      </c>
      <c r="C2923" s="176" t="s">
        <v>14075</v>
      </c>
      <c r="D2923" s="176">
        <v>32.630628999999999</v>
      </c>
      <c r="E2923" s="176">
        <v>-115.242805</v>
      </c>
    </row>
    <row r="2924" spans="2:5" x14ac:dyDescent="0.25">
      <c r="B2924" s="176" t="s">
        <v>8349</v>
      </c>
      <c r="C2924" s="176" t="s">
        <v>14076</v>
      </c>
      <c r="D2924" s="176">
        <v>19.849899000000001</v>
      </c>
      <c r="E2924" s="176">
        <v>-101.025002</v>
      </c>
    </row>
    <row r="2925" spans="2:5" x14ac:dyDescent="0.25">
      <c r="B2925" s="176" t="s">
        <v>8350</v>
      </c>
      <c r="C2925" s="176" t="s">
        <v>14077</v>
      </c>
      <c r="D2925" s="176">
        <v>18.103399</v>
      </c>
      <c r="E2925" s="176">
        <v>-94.580703999999997</v>
      </c>
    </row>
    <row r="2926" spans="2:5" x14ac:dyDescent="0.25">
      <c r="B2926" s="176" t="s">
        <v>8351</v>
      </c>
      <c r="C2926" s="176" t="s">
        <v>14078</v>
      </c>
      <c r="D2926" s="176">
        <v>26.9557</v>
      </c>
      <c r="E2926" s="176">
        <v>-101.470001</v>
      </c>
    </row>
    <row r="2927" spans="2:5" x14ac:dyDescent="0.25">
      <c r="B2927" s="176" t="s">
        <v>8352</v>
      </c>
      <c r="C2927" s="176" t="s">
        <v>14079</v>
      </c>
      <c r="D2927" s="176">
        <v>19.435822000000002</v>
      </c>
      <c r="E2927" s="176">
        <v>-99.070329999999998</v>
      </c>
    </row>
    <row r="2928" spans="2:5" x14ac:dyDescent="0.25">
      <c r="B2928" s="176" t="s">
        <v>8353</v>
      </c>
      <c r="C2928" s="176" t="s">
        <v>14080</v>
      </c>
      <c r="D2928" s="176">
        <v>25.778521000000001</v>
      </c>
      <c r="E2928" s="176">
        <v>-100.106989</v>
      </c>
    </row>
    <row r="2929" spans="2:5" x14ac:dyDescent="0.25">
      <c r="B2929" s="176" t="s">
        <v>8354</v>
      </c>
      <c r="C2929" s="176" t="s">
        <v>14081</v>
      </c>
      <c r="D2929" s="176">
        <v>23.162822999999999</v>
      </c>
      <c r="E2929" s="176">
        <v>-106.264517</v>
      </c>
    </row>
    <row r="2930" spans="2:5" x14ac:dyDescent="0.25">
      <c r="B2930" s="176" t="s">
        <v>8355</v>
      </c>
      <c r="C2930" s="176" t="s">
        <v>13284</v>
      </c>
      <c r="D2930" s="176">
        <v>31.225756000000001</v>
      </c>
      <c r="E2930" s="176">
        <v>-110.976934</v>
      </c>
    </row>
    <row r="2931" spans="2:5" x14ac:dyDescent="0.25">
      <c r="B2931" s="176" t="s">
        <v>8356</v>
      </c>
      <c r="C2931" s="176" t="s">
        <v>14082</v>
      </c>
      <c r="D2931" s="176">
        <v>27.443898999999998</v>
      </c>
      <c r="E2931" s="176">
        <v>-99.570503000000002</v>
      </c>
    </row>
    <row r="2932" spans="2:5" x14ac:dyDescent="0.25">
      <c r="B2932" s="176" t="s">
        <v>8357</v>
      </c>
      <c r="C2932" s="176" t="s">
        <v>14083</v>
      </c>
      <c r="D2932" s="176">
        <v>16.998773</v>
      </c>
      <c r="E2932" s="176">
        <v>-96.726091999999994</v>
      </c>
    </row>
    <row r="2933" spans="2:5" x14ac:dyDescent="0.25">
      <c r="B2933" s="176" t="s">
        <v>8358</v>
      </c>
      <c r="C2933" s="176" t="s">
        <v>14084</v>
      </c>
      <c r="D2933" s="176">
        <v>20.602699279799999</v>
      </c>
      <c r="E2933" s="176">
        <v>-97.460800170900015</v>
      </c>
    </row>
    <row r="2934" spans="2:5" x14ac:dyDescent="0.25">
      <c r="B2934" s="176" t="s">
        <v>8359</v>
      </c>
      <c r="C2934" s="176" t="s">
        <v>14085</v>
      </c>
      <c r="D2934" s="176">
        <v>19.158465</v>
      </c>
      <c r="E2934" s="176">
        <v>-98.371582000000004</v>
      </c>
    </row>
    <row r="2935" spans="2:5" x14ac:dyDescent="0.25">
      <c r="B2935" s="176" t="s">
        <v>8360</v>
      </c>
      <c r="C2935" s="176" t="s">
        <v>14086</v>
      </c>
      <c r="D2935" s="176">
        <v>31.351987000000001</v>
      </c>
      <c r="E2935" s="176">
        <v>-113.305177</v>
      </c>
    </row>
    <row r="2936" spans="2:5" x14ac:dyDescent="0.25">
      <c r="B2936" s="176" t="s">
        <v>8361</v>
      </c>
      <c r="C2936" s="176" t="s">
        <v>14087</v>
      </c>
      <c r="D2936" s="176">
        <v>28.627873000000001</v>
      </c>
      <c r="E2936" s="176">
        <v>-100.53524</v>
      </c>
    </row>
    <row r="2937" spans="2:5" x14ac:dyDescent="0.25">
      <c r="B2937" s="176" t="s">
        <v>8362</v>
      </c>
      <c r="C2937" s="176" t="s">
        <v>14088</v>
      </c>
      <c r="D2937" s="176">
        <v>19.396699999999999</v>
      </c>
      <c r="E2937" s="176">
        <v>-102.039001</v>
      </c>
    </row>
    <row r="2938" spans="2:5" x14ac:dyDescent="0.25">
      <c r="B2938" s="176" t="s">
        <v>8363</v>
      </c>
      <c r="C2938" s="176" t="s">
        <v>14089</v>
      </c>
      <c r="D2938" s="176">
        <v>20.679912999999999</v>
      </c>
      <c r="E2938" s="176">
        <v>-105.254391</v>
      </c>
    </row>
    <row r="2939" spans="2:5" x14ac:dyDescent="0.25">
      <c r="B2939" s="176" t="s">
        <v>8364</v>
      </c>
      <c r="C2939" s="176" t="s">
        <v>14090</v>
      </c>
      <c r="D2939" s="176">
        <v>15.876808</v>
      </c>
      <c r="E2939" s="176">
        <v>-97.089100000000002</v>
      </c>
    </row>
    <row r="2940" spans="2:5" x14ac:dyDescent="0.25">
      <c r="B2940" s="176" t="s">
        <v>8365</v>
      </c>
      <c r="C2940" s="176" t="s">
        <v>14091</v>
      </c>
      <c r="D2940" s="176">
        <v>20.618779</v>
      </c>
      <c r="E2940" s="176">
        <v>-100.186449</v>
      </c>
    </row>
    <row r="2941" spans="2:5" x14ac:dyDescent="0.25">
      <c r="B2941" s="176" t="s">
        <v>8366</v>
      </c>
      <c r="C2941" s="176" t="s">
        <v>14092</v>
      </c>
      <c r="D2941" s="176">
        <v>26.008900000000001</v>
      </c>
      <c r="E2941" s="176">
        <v>-98.228499999999997</v>
      </c>
    </row>
    <row r="2942" spans="2:5" x14ac:dyDescent="0.25">
      <c r="B2942" s="176" t="s">
        <v>8367</v>
      </c>
      <c r="C2942" s="176" t="s">
        <v>14093</v>
      </c>
      <c r="D2942" s="176">
        <v>23.151918999999999</v>
      </c>
      <c r="E2942" s="176">
        <v>-109.720731</v>
      </c>
    </row>
    <row r="2943" spans="2:5" x14ac:dyDescent="0.25">
      <c r="B2943" s="176" t="s">
        <v>8368</v>
      </c>
      <c r="C2943" s="176" t="s">
        <v>14094</v>
      </c>
      <c r="D2943" s="176">
        <v>22.949072000000001</v>
      </c>
      <c r="E2943" s="176">
        <v>-109.93947900000001</v>
      </c>
    </row>
    <row r="2944" spans="2:5" x14ac:dyDescent="0.25">
      <c r="B2944" s="176" t="s">
        <v>8369</v>
      </c>
      <c r="C2944" s="176" t="s">
        <v>14095</v>
      </c>
      <c r="D2944" s="176">
        <v>19.743824</v>
      </c>
      <c r="E2944" s="176">
        <v>-99.015069999999994</v>
      </c>
    </row>
    <row r="2945" spans="2:5" x14ac:dyDescent="0.25">
      <c r="B2945" s="176" t="s">
        <v>8370</v>
      </c>
      <c r="C2945" s="176" t="s">
        <v>14096</v>
      </c>
      <c r="D2945" s="176">
        <v>22.262025999999999</v>
      </c>
      <c r="E2945" s="176">
        <v>-100.935692</v>
      </c>
    </row>
    <row r="2946" spans="2:5" x14ac:dyDescent="0.25">
      <c r="B2946" s="176" t="s">
        <v>8371</v>
      </c>
      <c r="C2946" s="176" t="s">
        <v>14097</v>
      </c>
      <c r="D2946" s="176">
        <v>16.739901</v>
      </c>
      <c r="E2946" s="176">
        <v>-93.173300999999995</v>
      </c>
    </row>
    <row r="2947" spans="2:5" x14ac:dyDescent="0.25">
      <c r="B2947" s="176" t="s">
        <v>8372</v>
      </c>
      <c r="C2947" s="176" t="s">
        <v>14098</v>
      </c>
      <c r="D2947" s="176">
        <v>25.562265</v>
      </c>
      <c r="E2947" s="176">
        <v>-103.404608</v>
      </c>
    </row>
    <row r="2948" spans="2:5" x14ac:dyDescent="0.25">
      <c r="B2948" s="176" t="s">
        <v>8373</v>
      </c>
      <c r="C2948" s="176" t="s">
        <v>14099</v>
      </c>
      <c r="D2948" s="176">
        <v>16.561610999999999</v>
      </c>
      <c r="E2948" s="176">
        <v>-93.025730999999993</v>
      </c>
    </row>
    <row r="2949" spans="2:5" x14ac:dyDescent="0.25">
      <c r="B2949" s="176" t="s">
        <v>8374</v>
      </c>
      <c r="C2949" s="176" t="s">
        <v>14100</v>
      </c>
      <c r="D2949" s="176">
        <v>32.541043000000002</v>
      </c>
      <c r="E2949" s="176">
        <v>-116.969976</v>
      </c>
    </row>
    <row r="2950" spans="2:5" x14ac:dyDescent="0.25">
      <c r="B2950" s="176" t="s">
        <v>8375</v>
      </c>
      <c r="C2950" s="176" t="s">
        <v>11382</v>
      </c>
      <c r="D2950" s="176">
        <v>20.172097999999998</v>
      </c>
      <c r="E2950" s="176">
        <v>-87.660272000000006</v>
      </c>
    </row>
    <row r="2951" spans="2:5" x14ac:dyDescent="0.25">
      <c r="B2951" s="176" t="s">
        <v>8376</v>
      </c>
      <c r="C2951" s="176" t="s">
        <v>14101</v>
      </c>
      <c r="D2951" s="176">
        <v>22.292622000000001</v>
      </c>
      <c r="E2951" s="176">
        <v>-97.867058</v>
      </c>
    </row>
    <row r="2952" spans="2:5" x14ac:dyDescent="0.25">
      <c r="B2952" s="176" t="s">
        <v>8377</v>
      </c>
      <c r="C2952" s="176" t="s">
        <v>14102</v>
      </c>
      <c r="D2952" s="176">
        <v>19.3369</v>
      </c>
      <c r="E2952" s="176">
        <v>-99.565830000000005</v>
      </c>
    </row>
    <row r="2953" spans="2:5" x14ac:dyDescent="0.25">
      <c r="B2953" s="176" t="s">
        <v>8378</v>
      </c>
      <c r="C2953" s="176" t="s">
        <v>14103</v>
      </c>
      <c r="D2953" s="176">
        <v>14.794549</v>
      </c>
      <c r="E2953" s="176">
        <v>-92.369871000000003</v>
      </c>
    </row>
    <row r="2954" spans="2:5" x14ac:dyDescent="0.25">
      <c r="B2954" s="176" t="s">
        <v>8379</v>
      </c>
      <c r="C2954" s="176" t="s">
        <v>14104</v>
      </c>
      <c r="D2954" s="176">
        <v>21.040817000000001</v>
      </c>
      <c r="E2954" s="176">
        <v>-86.873469999999998</v>
      </c>
    </row>
    <row r="2955" spans="2:5" x14ac:dyDescent="0.25">
      <c r="B2955" s="176" t="s">
        <v>8380</v>
      </c>
      <c r="C2955" s="176" t="s">
        <v>14105</v>
      </c>
      <c r="D2955" s="176">
        <v>17.994282999999999</v>
      </c>
      <c r="E2955" s="176">
        <v>-92.818199000000007</v>
      </c>
    </row>
    <row r="2956" spans="2:5" x14ac:dyDescent="0.25">
      <c r="B2956" s="176" t="s">
        <v>8381</v>
      </c>
      <c r="C2956" s="176" t="s">
        <v>14106</v>
      </c>
      <c r="D2956" s="176">
        <v>19.139589000000001</v>
      </c>
      <c r="E2956" s="176">
        <v>-96.188602000000003</v>
      </c>
    </row>
    <row r="2957" spans="2:5" x14ac:dyDescent="0.25">
      <c r="B2957" s="176" t="s">
        <v>8382</v>
      </c>
      <c r="C2957" s="176" t="s">
        <v>14107</v>
      </c>
      <c r="D2957" s="176">
        <v>22.894942</v>
      </c>
      <c r="E2957" s="176">
        <v>-102.68715400000001</v>
      </c>
    </row>
    <row r="2958" spans="2:5" x14ac:dyDescent="0.25">
      <c r="B2958" s="176" t="s">
        <v>8383</v>
      </c>
      <c r="C2958" s="176" t="s">
        <v>14108</v>
      </c>
      <c r="D2958" s="176">
        <v>17.601770999999999</v>
      </c>
      <c r="E2958" s="176">
        <v>-101.460629</v>
      </c>
    </row>
    <row r="2959" spans="2:5" x14ac:dyDescent="0.25">
      <c r="B2959" s="176" t="s">
        <v>8384</v>
      </c>
      <c r="C2959" s="176" t="s">
        <v>14109</v>
      </c>
      <c r="D2959" s="176">
        <v>19.1448</v>
      </c>
      <c r="E2959" s="176">
        <v>-104.558998</v>
      </c>
    </row>
    <row r="2960" spans="2:5" x14ac:dyDescent="0.25">
      <c r="B2960" s="176" t="s">
        <v>8385</v>
      </c>
      <c r="C2960" s="176" t="s">
        <v>14110</v>
      </c>
      <c r="D2960" s="176">
        <v>11.991</v>
      </c>
      <c r="E2960" s="176">
        <v>-83.774101000000002</v>
      </c>
    </row>
    <row r="2961" spans="2:5" x14ac:dyDescent="0.25">
      <c r="B2961" s="176" t="s">
        <v>8386</v>
      </c>
      <c r="C2961" s="176" t="s">
        <v>14111</v>
      </c>
      <c r="D2961" s="176">
        <v>12.174785</v>
      </c>
      <c r="E2961" s="176">
        <v>-83.059444999999997</v>
      </c>
    </row>
    <row r="2962" spans="2:5" x14ac:dyDescent="0.25">
      <c r="B2962" s="176" t="s">
        <v>8387</v>
      </c>
      <c r="C2962" s="176" t="s">
        <v>14112</v>
      </c>
      <c r="D2962" s="176">
        <v>12.141500000000001</v>
      </c>
      <c r="E2962" s="176">
        <v>-86.168198000000004</v>
      </c>
    </row>
    <row r="2963" spans="2:5" x14ac:dyDescent="0.25">
      <c r="B2963" s="176" t="s">
        <v>8388</v>
      </c>
      <c r="C2963" s="176" t="s">
        <v>14113</v>
      </c>
      <c r="D2963" s="176">
        <v>11.523616000000001</v>
      </c>
      <c r="E2963" s="176">
        <v>-85.702995000000001</v>
      </c>
    </row>
    <row r="2964" spans="2:5" x14ac:dyDescent="0.25">
      <c r="B2964" s="176" t="s">
        <v>8389</v>
      </c>
      <c r="C2964" s="176" t="s">
        <v>14114</v>
      </c>
      <c r="D2964" s="176">
        <v>14.047200202941895</v>
      </c>
      <c r="E2964" s="176">
        <v>-83.386703491210938</v>
      </c>
    </row>
    <row r="2965" spans="2:5" x14ac:dyDescent="0.25">
      <c r="B2965" s="176" t="s">
        <v>8390</v>
      </c>
      <c r="C2965" s="176" t="s">
        <v>14115</v>
      </c>
      <c r="D2965" s="176">
        <v>9.3408499999999997</v>
      </c>
      <c r="E2965" s="176">
        <v>-82.250800999999996</v>
      </c>
    </row>
    <row r="2966" spans="2:5" x14ac:dyDescent="0.25">
      <c r="B2966" s="176" t="s">
        <v>8391</v>
      </c>
      <c r="C2966" s="176" t="s">
        <v>14116</v>
      </c>
      <c r="D2966" s="176">
        <v>7.9878400000000003</v>
      </c>
      <c r="E2966" s="176">
        <v>-80.409836999999996</v>
      </c>
    </row>
    <row r="2967" spans="2:5" x14ac:dyDescent="0.25">
      <c r="B2967" s="176" t="s">
        <v>8392</v>
      </c>
      <c r="C2967" s="176" t="s">
        <v>14117</v>
      </c>
      <c r="D2967" s="176">
        <v>9.4589619999999996</v>
      </c>
      <c r="E2967" s="176">
        <v>-82.515062</v>
      </c>
    </row>
    <row r="2968" spans="2:5" x14ac:dyDescent="0.25">
      <c r="B2968" s="176" t="s">
        <v>8393</v>
      </c>
      <c r="C2968" s="176" t="s">
        <v>14118</v>
      </c>
      <c r="D2968" s="176">
        <v>8.3889829999999996</v>
      </c>
      <c r="E2968" s="176">
        <v>-82.436425</v>
      </c>
    </row>
    <row r="2969" spans="2:5" x14ac:dyDescent="0.25">
      <c r="B2969" s="176" t="s">
        <v>8394</v>
      </c>
      <c r="C2969" s="176" t="s">
        <v>14119</v>
      </c>
      <c r="D2969" s="176">
        <v>9.3566400000000005</v>
      </c>
      <c r="E2969" s="176">
        <v>-79.867401000000001</v>
      </c>
    </row>
    <row r="2970" spans="2:5" x14ac:dyDescent="0.25">
      <c r="B2970" s="176" t="s">
        <v>8395</v>
      </c>
      <c r="C2970" s="176" t="s">
        <v>14120</v>
      </c>
      <c r="D2970" s="176">
        <v>8.9733400000000003</v>
      </c>
      <c r="E2970" s="176">
        <v>-79.555603000000005</v>
      </c>
    </row>
    <row r="2971" spans="2:5" x14ac:dyDescent="0.25">
      <c r="B2971" s="176" t="s">
        <v>8396</v>
      </c>
      <c r="C2971" s="176" t="s">
        <v>14121</v>
      </c>
      <c r="D2971" s="176">
        <v>8.91479</v>
      </c>
      <c r="E2971" s="176">
        <v>-79.599602000000004</v>
      </c>
    </row>
    <row r="2972" spans="2:5" x14ac:dyDescent="0.25">
      <c r="B2972" s="176" t="s">
        <v>8397</v>
      </c>
      <c r="C2972" s="176" t="s">
        <v>14122</v>
      </c>
      <c r="D2972" s="176">
        <v>7.5348009999999999</v>
      </c>
      <c r="E2972" s="176">
        <v>-80.043346999999997</v>
      </c>
    </row>
    <row r="2973" spans="2:5" x14ac:dyDescent="0.25">
      <c r="B2973" s="176" t="s">
        <v>8398</v>
      </c>
      <c r="C2973" s="176" t="s">
        <v>14123</v>
      </c>
      <c r="D2973" s="176">
        <v>7.5873699999999999</v>
      </c>
      <c r="E2973" s="176">
        <v>-78.179939000000005</v>
      </c>
    </row>
    <row r="2974" spans="2:5" x14ac:dyDescent="0.25">
      <c r="B2974" s="176" t="s">
        <v>8399</v>
      </c>
      <c r="C2974" s="176" t="s">
        <v>14124</v>
      </c>
      <c r="D2974" s="176">
        <v>7.8412480000000002</v>
      </c>
      <c r="E2974" s="176">
        <v>-81.567301</v>
      </c>
    </row>
    <row r="2975" spans="2:5" x14ac:dyDescent="0.25">
      <c r="B2975" s="176" t="s">
        <v>8400</v>
      </c>
      <c r="C2975" s="176" t="s">
        <v>14125</v>
      </c>
      <c r="D2975" s="176">
        <v>8.6287599999999998</v>
      </c>
      <c r="E2975" s="176">
        <v>-79.034698000000006</v>
      </c>
    </row>
    <row r="2976" spans="2:5" x14ac:dyDescent="0.25">
      <c r="B2976" s="176" t="s">
        <v>8401</v>
      </c>
      <c r="C2976" s="176" t="s">
        <v>14126</v>
      </c>
      <c r="D2976" s="176">
        <v>8.0855998992919922</v>
      </c>
      <c r="E2976" s="176">
        <v>-80.945297241210938</v>
      </c>
    </row>
    <row r="2977" spans="2:5" x14ac:dyDescent="0.25">
      <c r="B2977" s="176" t="s">
        <v>8402</v>
      </c>
      <c r="C2977" s="176" t="s">
        <v>14127</v>
      </c>
      <c r="D2977" s="176">
        <v>8.3758802413940003</v>
      </c>
      <c r="E2977" s="176">
        <v>-80.127899169922003</v>
      </c>
    </row>
    <row r="2978" spans="2:5" x14ac:dyDescent="0.25">
      <c r="B2978" s="176" t="s">
        <v>8403</v>
      </c>
      <c r="C2978" s="176" t="s">
        <v>14128</v>
      </c>
      <c r="D2978" s="176">
        <v>9.0713600000000003</v>
      </c>
      <c r="E2978" s="176">
        <v>-79.383499</v>
      </c>
    </row>
    <row r="2979" spans="2:5" x14ac:dyDescent="0.25">
      <c r="B2979" s="176" t="s">
        <v>8404</v>
      </c>
      <c r="C2979" s="176" t="s">
        <v>14129</v>
      </c>
      <c r="D2979" s="176">
        <v>10.469310999999999</v>
      </c>
      <c r="E2979" s="176">
        <v>-84.579072999999994</v>
      </c>
    </row>
    <row r="2980" spans="2:5" x14ac:dyDescent="0.25">
      <c r="B2980" s="176" t="s">
        <v>8405</v>
      </c>
      <c r="C2980" s="176" t="s">
        <v>14130</v>
      </c>
      <c r="D2980" s="176">
        <v>10.42</v>
      </c>
      <c r="E2980" s="176">
        <v>-83.609499999999997</v>
      </c>
    </row>
    <row r="2981" spans="2:5" x14ac:dyDescent="0.25">
      <c r="B2981" s="176" t="s">
        <v>8406</v>
      </c>
      <c r="C2981" s="176" t="s">
        <v>14131</v>
      </c>
      <c r="D2981" s="176">
        <v>9.1639490000000006</v>
      </c>
      <c r="E2981" s="176">
        <v>-83.330171000000007</v>
      </c>
    </row>
    <row r="2982" spans="2:5" x14ac:dyDescent="0.25">
      <c r="B2982" s="176" t="s">
        <v>8407</v>
      </c>
      <c r="C2982" s="176" t="s">
        <v>14132</v>
      </c>
      <c r="D2982" s="176">
        <v>10.768700000000001</v>
      </c>
      <c r="E2982" s="176">
        <v>-83.585601999999994</v>
      </c>
    </row>
    <row r="2983" spans="2:5" x14ac:dyDescent="0.25">
      <c r="B2983" s="176" t="s">
        <v>8408</v>
      </c>
      <c r="C2983" s="176" t="s">
        <v>14133</v>
      </c>
      <c r="D2983" s="176">
        <v>8.6015599999999992</v>
      </c>
      <c r="E2983" s="176">
        <v>-82.968754000000004</v>
      </c>
    </row>
    <row r="2984" spans="2:5" x14ac:dyDescent="0.25">
      <c r="B2984" s="176" t="s">
        <v>8409</v>
      </c>
      <c r="C2984" s="176" t="s">
        <v>14134</v>
      </c>
      <c r="D2984" s="176">
        <v>8.6540099999999995</v>
      </c>
      <c r="E2984" s="176">
        <v>-83.182198</v>
      </c>
    </row>
    <row r="2985" spans="2:5" x14ac:dyDescent="0.25">
      <c r="B2985" s="176" t="s">
        <v>8410</v>
      </c>
      <c r="C2985" s="176" t="s">
        <v>14135</v>
      </c>
      <c r="D2985" s="176">
        <v>10.2172002792</v>
      </c>
      <c r="E2985" s="176">
        <v>-83.796997070300009</v>
      </c>
    </row>
    <row r="2986" spans="2:5" x14ac:dyDescent="0.25">
      <c r="B2986" s="176" t="s">
        <v>8411</v>
      </c>
      <c r="C2986" s="176" t="s">
        <v>14136</v>
      </c>
      <c r="D2986" s="176">
        <v>10.593299999999999</v>
      </c>
      <c r="E2986" s="176">
        <v>-85.544403000000003</v>
      </c>
    </row>
    <row r="2987" spans="2:5" x14ac:dyDescent="0.25">
      <c r="B2987" s="176" t="s">
        <v>8412</v>
      </c>
      <c r="C2987" s="176" t="s">
        <v>14137</v>
      </c>
      <c r="D2987" s="176">
        <v>11.035299999999999</v>
      </c>
      <c r="E2987" s="176">
        <v>-84.706100000000006</v>
      </c>
    </row>
    <row r="2988" spans="2:5" x14ac:dyDescent="0.25">
      <c r="B2988" s="176" t="s">
        <v>8413</v>
      </c>
      <c r="C2988" s="176" t="s">
        <v>14138</v>
      </c>
      <c r="D2988" s="176">
        <v>9.9579599999999999</v>
      </c>
      <c r="E2988" s="176">
        <v>-83.022002999999998</v>
      </c>
    </row>
    <row r="2989" spans="2:5" x14ac:dyDescent="0.25">
      <c r="B2989" s="176" t="s">
        <v>8414</v>
      </c>
      <c r="C2989" s="176" t="s">
        <v>14139</v>
      </c>
      <c r="D2989" s="176">
        <v>9.9764900207500009</v>
      </c>
      <c r="E2989" s="176">
        <v>-85.652999877900015</v>
      </c>
    </row>
    <row r="2990" spans="2:5" x14ac:dyDescent="0.25">
      <c r="B2990" s="176" t="s">
        <v>8415</v>
      </c>
      <c r="C2990" s="176" t="s">
        <v>14140</v>
      </c>
      <c r="D2990" s="176">
        <v>9.9938599999999997</v>
      </c>
      <c r="E2990" s="176">
        <v>-84.208800999999994</v>
      </c>
    </row>
    <row r="2991" spans="2:5" x14ac:dyDescent="0.25">
      <c r="B2991" s="176" t="s">
        <v>8416</v>
      </c>
      <c r="C2991" s="176" t="s">
        <v>14141</v>
      </c>
      <c r="D2991" s="176">
        <v>8.533329963684082</v>
      </c>
      <c r="E2991" s="176">
        <v>-83.300003051757813</v>
      </c>
    </row>
    <row r="2992" spans="2:5" x14ac:dyDescent="0.25">
      <c r="B2992" s="176" t="s">
        <v>8417</v>
      </c>
      <c r="C2992" s="176" t="s">
        <v>14142</v>
      </c>
      <c r="D2992" s="176">
        <v>8.9510299999999994</v>
      </c>
      <c r="E2992" s="176">
        <v>-83.468597000000003</v>
      </c>
    </row>
    <row r="2993" spans="2:5" x14ac:dyDescent="0.25">
      <c r="B2993" s="176" t="s">
        <v>8418</v>
      </c>
      <c r="C2993" s="176" t="s">
        <v>14143</v>
      </c>
      <c r="D2993" s="176">
        <v>9.9570500000000006</v>
      </c>
      <c r="E2993" s="176">
        <v>-84.139801000000006</v>
      </c>
    </row>
    <row r="2994" spans="2:5" x14ac:dyDescent="0.25">
      <c r="B2994" s="176" t="s">
        <v>8419</v>
      </c>
      <c r="C2994" s="176" t="s">
        <v>14144</v>
      </c>
      <c r="D2994" s="176">
        <v>9.4431600000000007</v>
      </c>
      <c r="E2994" s="176">
        <v>-84.129799000000006</v>
      </c>
    </row>
    <row r="2995" spans="2:5" x14ac:dyDescent="0.25">
      <c r="B2995" s="176" t="s">
        <v>8420</v>
      </c>
      <c r="C2995" s="176" t="s">
        <v>14145</v>
      </c>
      <c r="D2995" s="176">
        <v>10.892200000000001</v>
      </c>
      <c r="E2995" s="176">
        <v>-85.016197000000005</v>
      </c>
    </row>
    <row r="2996" spans="2:5" x14ac:dyDescent="0.25">
      <c r="B2996" s="176" t="s">
        <v>8421</v>
      </c>
      <c r="C2996" s="176" t="s">
        <v>11383</v>
      </c>
      <c r="D2996" s="176">
        <v>13.444470000000001</v>
      </c>
      <c r="E2996" s="176">
        <v>-89.055784000000003</v>
      </c>
    </row>
    <row r="2997" spans="2:5" x14ac:dyDescent="0.25">
      <c r="B2997" s="176" t="s">
        <v>8422</v>
      </c>
      <c r="C2997" s="176" t="s">
        <v>14146</v>
      </c>
      <c r="D2997" s="176">
        <v>13.6995</v>
      </c>
      <c r="E2997" s="176">
        <v>-89.119904000000005</v>
      </c>
    </row>
    <row r="2998" spans="2:5" x14ac:dyDescent="0.25">
      <c r="B2998" s="176" t="s">
        <v>8423</v>
      </c>
      <c r="C2998" s="176" t="s">
        <v>14147</v>
      </c>
      <c r="D2998" s="176">
        <v>18.271099</v>
      </c>
      <c r="E2998" s="176">
        <v>-73.788300000000007</v>
      </c>
    </row>
    <row r="2999" spans="2:5" x14ac:dyDescent="0.25">
      <c r="B2999" s="176" t="s">
        <v>8424</v>
      </c>
      <c r="C2999" s="176" t="s">
        <v>14148</v>
      </c>
      <c r="D2999" s="176">
        <v>19.725546999999999</v>
      </c>
      <c r="E2999" s="176">
        <v>-72.200710000000001</v>
      </c>
    </row>
    <row r="3000" spans="2:5" x14ac:dyDescent="0.25">
      <c r="B3000" s="176" t="s">
        <v>8425</v>
      </c>
      <c r="C3000" s="176" t="s">
        <v>14149</v>
      </c>
      <c r="D3000" s="176">
        <v>18.241099999999999</v>
      </c>
      <c r="E3000" s="176">
        <v>-72.518501000000001</v>
      </c>
    </row>
    <row r="3001" spans="2:5" x14ac:dyDescent="0.25">
      <c r="B3001" s="176" t="s">
        <v>8426</v>
      </c>
      <c r="C3001" s="176" t="s">
        <v>14150</v>
      </c>
      <c r="D3001" s="176">
        <v>18.663098999999999</v>
      </c>
      <c r="E3001" s="176">
        <v>-74.170303000000004</v>
      </c>
    </row>
    <row r="3002" spans="2:5" x14ac:dyDescent="0.25">
      <c r="B3002" s="176" t="s">
        <v>8427</v>
      </c>
      <c r="C3002" s="176" t="s">
        <v>14151</v>
      </c>
      <c r="D3002" s="176">
        <v>18.580023000000001</v>
      </c>
      <c r="E3002" s="176">
        <v>-72.292596000000003</v>
      </c>
    </row>
    <row r="3003" spans="2:5" x14ac:dyDescent="0.25">
      <c r="B3003" s="176" t="s">
        <v>8428</v>
      </c>
      <c r="C3003" s="176" t="s">
        <v>14152</v>
      </c>
      <c r="D3003" s="176">
        <v>19.934045000000001</v>
      </c>
      <c r="E3003" s="176">
        <v>-72.848010000000002</v>
      </c>
    </row>
    <row r="3004" spans="2:5" x14ac:dyDescent="0.25">
      <c r="B3004" s="176" t="s">
        <v>8429</v>
      </c>
      <c r="C3004" s="176" t="s">
        <v>14153</v>
      </c>
      <c r="D3004" s="176">
        <v>20.365299224853516</v>
      </c>
      <c r="E3004" s="176">
        <v>-74.506202697753906</v>
      </c>
    </row>
    <row r="3005" spans="2:5" x14ac:dyDescent="0.25">
      <c r="B3005" s="176" t="s">
        <v>8430</v>
      </c>
      <c r="C3005" s="176" t="s">
        <v>14154</v>
      </c>
      <c r="D3005" s="176">
        <v>20.3964</v>
      </c>
      <c r="E3005" s="176">
        <v>-76.621398999999997</v>
      </c>
    </row>
    <row r="3006" spans="2:5" x14ac:dyDescent="0.25">
      <c r="B3006" s="176" t="s">
        <v>8431</v>
      </c>
      <c r="C3006" s="176" t="s">
        <v>14155</v>
      </c>
      <c r="D3006" s="176">
        <v>22.027100000000001</v>
      </c>
      <c r="E3006" s="176">
        <v>-78.789597000000001</v>
      </c>
    </row>
    <row r="3007" spans="2:5" x14ac:dyDescent="0.25">
      <c r="B3007" s="176" t="s">
        <v>8432</v>
      </c>
      <c r="C3007" s="176" t="s">
        <v>14156</v>
      </c>
      <c r="D3007" s="176">
        <v>22.461000442499998</v>
      </c>
      <c r="E3007" s="176">
        <v>-78.328399658200013</v>
      </c>
    </row>
    <row r="3008" spans="2:5" x14ac:dyDescent="0.25">
      <c r="B3008" s="176" t="s">
        <v>8433</v>
      </c>
      <c r="C3008" s="176" t="s">
        <v>14157</v>
      </c>
      <c r="D3008" s="176">
        <v>22.149999618530273</v>
      </c>
      <c r="E3008" s="176">
        <v>-80.414199829101563</v>
      </c>
    </row>
    <row r="3009" spans="2:5" x14ac:dyDescent="0.25">
      <c r="B3009" s="176" t="s">
        <v>8434</v>
      </c>
      <c r="C3009" s="176" t="s">
        <v>14158</v>
      </c>
      <c r="D3009" s="176">
        <v>21.6165008545</v>
      </c>
      <c r="E3009" s="176">
        <v>-81.545997619600001</v>
      </c>
    </row>
    <row r="3010" spans="2:5" x14ac:dyDescent="0.25">
      <c r="B3010" s="176" t="s">
        <v>8435</v>
      </c>
      <c r="C3010" s="176" t="s">
        <v>14159</v>
      </c>
      <c r="D3010" s="176">
        <v>21.419909000000001</v>
      </c>
      <c r="E3010" s="176">
        <v>-77.848039</v>
      </c>
    </row>
    <row r="3011" spans="2:5" x14ac:dyDescent="0.25">
      <c r="B3011" s="176" t="s">
        <v>8436</v>
      </c>
      <c r="C3011" s="176" t="s">
        <v>14160</v>
      </c>
      <c r="D3011" s="176">
        <v>19.974740000000001</v>
      </c>
      <c r="E3011" s="176">
        <v>-75.835504</v>
      </c>
    </row>
    <row r="3012" spans="2:5" x14ac:dyDescent="0.25">
      <c r="B3012" s="176" t="s">
        <v>8437</v>
      </c>
      <c r="C3012" s="176" t="s">
        <v>11384</v>
      </c>
      <c r="D3012" s="176">
        <v>19.906500000000001</v>
      </c>
      <c r="E3012" s="176">
        <v>-75.207099999999997</v>
      </c>
    </row>
    <row r="3013" spans="2:5" x14ac:dyDescent="0.25">
      <c r="B3013" s="176" t="s">
        <v>8438</v>
      </c>
      <c r="C3013" s="176" t="s">
        <v>14161</v>
      </c>
      <c r="D3013" s="176">
        <v>20.0853</v>
      </c>
      <c r="E3013" s="176">
        <v>-75.158302000000006</v>
      </c>
    </row>
    <row r="3014" spans="2:5" x14ac:dyDescent="0.25">
      <c r="B3014" s="176" t="s">
        <v>8439</v>
      </c>
      <c r="C3014" s="176" t="s">
        <v>14162</v>
      </c>
      <c r="D3014" s="176">
        <v>22.989200592041016</v>
      </c>
      <c r="E3014" s="176">
        <v>-82.409103393554688</v>
      </c>
    </row>
    <row r="3015" spans="2:5" x14ac:dyDescent="0.25">
      <c r="B3015" s="176" t="s">
        <v>8440</v>
      </c>
      <c r="C3015" s="176" t="s">
        <v>14163</v>
      </c>
      <c r="D3015" s="176">
        <v>20.785148</v>
      </c>
      <c r="E3015" s="176">
        <v>-76.315526000000006</v>
      </c>
    </row>
    <row r="3016" spans="2:5" x14ac:dyDescent="0.25">
      <c r="B3016" s="176" t="s">
        <v>8441</v>
      </c>
      <c r="C3016" s="176" t="s">
        <v>14164</v>
      </c>
      <c r="D3016" s="176">
        <v>23.124001</v>
      </c>
      <c r="E3016" s="176">
        <v>-81.301597999999998</v>
      </c>
    </row>
    <row r="3017" spans="2:5" x14ac:dyDescent="0.25">
      <c r="B3017" s="176" t="s">
        <v>8442</v>
      </c>
      <c r="C3017" s="176" t="s">
        <v>14165</v>
      </c>
      <c r="D3017" s="176">
        <v>20.653900146484375</v>
      </c>
      <c r="E3017" s="176">
        <v>-74.922203063964844</v>
      </c>
    </row>
    <row r="3018" spans="2:5" x14ac:dyDescent="0.25">
      <c r="B3018" s="176" t="s">
        <v>8443</v>
      </c>
      <c r="C3018" s="176" t="s">
        <v>14166</v>
      </c>
      <c r="D3018" s="176">
        <v>20.288605</v>
      </c>
      <c r="E3018" s="176">
        <v>-77.087545000000006</v>
      </c>
    </row>
    <row r="3019" spans="2:5" x14ac:dyDescent="0.25">
      <c r="B3019" s="176" t="s">
        <v>8444</v>
      </c>
      <c r="C3019" s="176" t="s">
        <v>14167</v>
      </c>
      <c r="D3019" s="176">
        <v>22.756513999999999</v>
      </c>
      <c r="E3019" s="176">
        <v>-81.920743000000002</v>
      </c>
    </row>
    <row r="3020" spans="2:5" x14ac:dyDescent="0.25">
      <c r="B3020" s="176" t="s">
        <v>8445</v>
      </c>
      <c r="C3020" s="176" t="s">
        <v>14168</v>
      </c>
      <c r="D3020" s="176">
        <v>21.834699630737305</v>
      </c>
      <c r="E3020" s="176">
        <v>-82.783798217773438</v>
      </c>
    </row>
    <row r="3021" spans="2:5" x14ac:dyDescent="0.25">
      <c r="B3021" s="176" t="s">
        <v>8446</v>
      </c>
      <c r="C3021" s="176" t="s">
        <v>14169</v>
      </c>
      <c r="D3021" s="176">
        <v>23.032800999999999</v>
      </c>
      <c r="E3021" s="176">
        <v>-82.579398999999995</v>
      </c>
    </row>
    <row r="3022" spans="2:5" x14ac:dyDescent="0.25">
      <c r="B3022" s="176" t="s">
        <v>8447</v>
      </c>
      <c r="C3022" s="176" t="s">
        <v>14170</v>
      </c>
      <c r="D3022" s="176">
        <v>22.492215000000002</v>
      </c>
      <c r="E3022" s="176">
        <v>-79.943118999999996</v>
      </c>
    </row>
    <row r="3023" spans="2:5" x14ac:dyDescent="0.25">
      <c r="B3023" s="176" t="s">
        <v>8448</v>
      </c>
      <c r="C3023" s="176" t="s">
        <v>14171</v>
      </c>
      <c r="D3023" s="176">
        <v>22.100525000000001</v>
      </c>
      <c r="E3023" s="176">
        <v>-84.157375999999999</v>
      </c>
    </row>
    <row r="3024" spans="2:5" x14ac:dyDescent="0.25">
      <c r="B3024" s="176" t="s">
        <v>8449</v>
      </c>
      <c r="C3024" s="176" t="s">
        <v>14172</v>
      </c>
      <c r="D3024" s="176">
        <v>21.642499999999998</v>
      </c>
      <c r="E3024" s="176">
        <v>-82.955100999999999</v>
      </c>
    </row>
    <row r="3025" spans="2:5" x14ac:dyDescent="0.25">
      <c r="B3025" s="176" t="s">
        <v>8450</v>
      </c>
      <c r="C3025" s="176" t="s">
        <v>14173</v>
      </c>
      <c r="D3025" s="176">
        <v>21.7883</v>
      </c>
      <c r="E3025" s="176">
        <v>-79.997200000000007</v>
      </c>
    </row>
    <row r="3026" spans="2:5" x14ac:dyDescent="0.25">
      <c r="B3026" s="176" t="s">
        <v>8451</v>
      </c>
      <c r="C3026" s="176" t="s">
        <v>14174</v>
      </c>
      <c r="D3026" s="176">
        <v>23.034400999999999</v>
      </c>
      <c r="E3026" s="176">
        <v>-81.435303000000005</v>
      </c>
    </row>
    <row r="3027" spans="2:5" x14ac:dyDescent="0.25">
      <c r="B3027" s="176" t="s">
        <v>8452</v>
      </c>
      <c r="C3027" s="176" t="s">
        <v>14175</v>
      </c>
      <c r="D3027" s="176">
        <v>20.9876</v>
      </c>
      <c r="E3027" s="176">
        <v>-76.935799000000003</v>
      </c>
    </row>
    <row r="3028" spans="2:5" x14ac:dyDescent="0.25">
      <c r="B3028" s="176" t="s">
        <v>8453</v>
      </c>
      <c r="C3028" s="176" t="s">
        <v>14176</v>
      </c>
      <c r="D3028" s="176">
        <v>19.687000000000001</v>
      </c>
      <c r="E3028" s="176">
        <v>-79.882796999999997</v>
      </c>
    </row>
    <row r="3029" spans="2:5" x14ac:dyDescent="0.25">
      <c r="B3029" s="176" t="s">
        <v>8454</v>
      </c>
      <c r="C3029" s="176" t="s">
        <v>14177</v>
      </c>
      <c r="D3029" s="176">
        <v>19.660160999999999</v>
      </c>
      <c r="E3029" s="176">
        <v>-80.088825999999997</v>
      </c>
    </row>
    <row r="3030" spans="2:5" x14ac:dyDescent="0.25">
      <c r="B3030" s="176" t="s">
        <v>8455</v>
      </c>
      <c r="C3030" s="176" t="s">
        <v>14178</v>
      </c>
      <c r="D3030" s="176">
        <v>19.292801000000001</v>
      </c>
      <c r="E3030" s="176">
        <v>-81.357697000000002</v>
      </c>
    </row>
    <row r="3031" spans="2:5" x14ac:dyDescent="0.25">
      <c r="B3031" s="176" t="s">
        <v>8456</v>
      </c>
      <c r="C3031" s="176" t="s">
        <v>14179</v>
      </c>
      <c r="D3031" s="176">
        <v>24.287700999999998</v>
      </c>
      <c r="E3031" s="176">
        <v>-77.684601000000001</v>
      </c>
    </row>
    <row r="3032" spans="2:5" x14ac:dyDescent="0.25">
      <c r="B3032" s="176" t="s">
        <v>8457</v>
      </c>
      <c r="C3032" s="176" t="s">
        <v>14180</v>
      </c>
      <c r="D3032" s="176">
        <v>24.697901000000002</v>
      </c>
      <c r="E3032" s="176">
        <v>-77.795601000000005</v>
      </c>
    </row>
    <row r="3033" spans="2:5" x14ac:dyDescent="0.25">
      <c r="B3033" s="176" t="s">
        <v>8458</v>
      </c>
      <c r="C3033" s="176" t="s">
        <v>14181</v>
      </c>
      <c r="D3033" s="176">
        <v>24.158701000000001</v>
      </c>
      <c r="E3033" s="176">
        <v>-77.589798000000002</v>
      </c>
    </row>
    <row r="3034" spans="2:5" x14ac:dyDescent="0.25">
      <c r="B3034" s="176" t="s">
        <v>8459</v>
      </c>
      <c r="C3034" s="176" t="s">
        <v>14182</v>
      </c>
      <c r="D3034" s="176">
        <v>26.510711000000001</v>
      </c>
      <c r="E3034" s="176">
        <v>-77.084261999999995</v>
      </c>
    </row>
    <row r="3035" spans="2:5" x14ac:dyDescent="0.25">
      <c r="B3035" s="176" t="s">
        <v>8460</v>
      </c>
      <c r="C3035" s="176" t="s">
        <v>14183</v>
      </c>
      <c r="D3035" s="176">
        <v>25.053800582885742</v>
      </c>
      <c r="E3035" s="176">
        <v>-78.049003601074219</v>
      </c>
    </row>
    <row r="3036" spans="2:5" x14ac:dyDescent="0.25">
      <c r="B3036" s="176" t="s">
        <v>8461</v>
      </c>
      <c r="C3036" s="176" t="s">
        <v>14184</v>
      </c>
      <c r="D3036" s="176">
        <v>22.441799</v>
      </c>
      <c r="E3036" s="176">
        <v>-73.970900999999998</v>
      </c>
    </row>
    <row r="3037" spans="2:5" x14ac:dyDescent="0.25">
      <c r="B3037" s="176" t="s">
        <v>8462</v>
      </c>
      <c r="C3037" s="176" t="s">
        <v>14185</v>
      </c>
      <c r="D3037" s="176">
        <v>26.745300293</v>
      </c>
      <c r="E3037" s="176">
        <v>-77.391296386700006</v>
      </c>
    </row>
    <row r="3038" spans="2:5" x14ac:dyDescent="0.25">
      <c r="B3038" s="176" t="s">
        <v>8463</v>
      </c>
      <c r="C3038" s="176" t="s">
        <v>14186</v>
      </c>
      <c r="D3038" s="176">
        <v>25.417100999999999</v>
      </c>
      <c r="E3038" s="176">
        <v>-77.880898000000002</v>
      </c>
    </row>
    <row r="3039" spans="2:5" x14ac:dyDescent="0.25">
      <c r="B3039" s="176" t="s">
        <v>8464</v>
      </c>
      <c r="C3039" s="176" t="s">
        <v>14187</v>
      </c>
      <c r="D3039" s="176">
        <v>25.738299999999999</v>
      </c>
      <c r="E3039" s="176">
        <v>-77.840102999999999</v>
      </c>
    </row>
    <row r="3040" spans="2:5" x14ac:dyDescent="0.25">
      <c r="B3040" s="176" t="s">
        <v>8465</v>
      </c>
      <c r="C3040" s="176" t="s">
        <v>14188</v>
      </c>
      <c r="D3040" s="176">
        <v>25.699899673499999</v>
      </c>
      <c r="E3040" s="176">
        <v>-79.264701843300003</v>
      </c>
    </row>
    <row r="3041" spans="2:5" x14ac:dyDescent="0.25">
      <c r="B3041" s="176" t="s">
        <v>8466</v>
      </c>
      <c r="C3041" s="176" t="s">
        <v>14189</v>
      </c>
      <c r="D3041" s="176">
        <v>24.6294</v>
      </c>
      <c r="E3041" s="176">
        <v>-75.673796999999993</v>
      </c>
    </row>
    <row r="3042" spans="2:5" x14ac:dyDescent="0.25">
      <c r="B3042" s="176" t="s">
        <v>8467</v>
      </c>
      <c r="C3042" s="176" t="s">
        <v>14190</v>
      </c>
      <c r="D3042" s="176">
        <v>24.315300000000001</v>
      </c>
      <c r="E3042" s="176">
        <v>-75.452301000000006</v>
      </c>
    </row>
    <row r="3043" spans="2:5" x14ac:dyDescent="0.25">
      <c r="B3043" s="176" t="s">
        <v>8468</v>
      </c>
      <c r="C3043" s="176" t="s">
        <v>14191</v>
      </c>
      <c r="D3043" s="176">
        <v>22.7456</v>
      </c>
      <c r="E3043" s="176">
        <v>-74.182404000000005</v>
      </c>
    </row>
    <row r="3044" spans="2:5" x14ac:dyDescent="0.25">
      <c r="B3044" s="176" t="s">
        <v>8469</v>
      </c>
      <c r="C3044" s="176" t="s">
        <v>14192</v>
      </c>
      <c r="D3044" s="176">
        <v>23.562598999999999</v>
      </c>
      <c r="E3044" s="176">
        <v>-75.877998000000005</v>
      </c>
    </row>
    <row r="3045" spans="2:5" x14ac:dyDescent="0.25">
      <c r="B3045" s="176" t="s">
        <v>8470</v>
      </c>
      <c r="C3045" s="176" t="s">
        <v>14193</v>
      </c>
      <c r="D3045" s="176">
        <v>25.475822999999998</v>
      </c>
      <c r="E3045" s="176">
        <v>-76.680784000000003</v>
      </c>
    </row>
    <row r="3046" spans="2:5" x14ac:dyDescent="0.25">
      <c r="B3046" s="176" t="s">
        <v>8471</v>
      </c>
      <c r="C3046" s="176" t="s">
        <v>14194</v>
      </c>
      <c r="D3046" s="176">
        <v>25.284700000000001</v>
      </c>
      <c r="E3046" s="176">
        <v>-76.331001000000001</v>
      </c>
    </row>
    <row r="3047" spans="2:5" x14ac:dyDescent="0.25">
      <c r="B3047" s="176" t="s">
        <v>8472</v>
      </c>
      <c r="C3047" s="176" t="s">
        <v>14195</v>
      </c>
      <c r="D3047" s="176">
        <v>24.594298999999999</v>
      </c>
      <c r="E3047" s="176">
        <v>-76.820198000000005</v>
      </c>
    </row>
    <row r="3048" spans="2:5" x14ac:dyDescent="0.25">
      <c r="B3048" s="176" t="s">
        <v>8473</v>
      </c>
      <c r="C3048" s="176" t="s">
        <v>14196</v>
      </c>
      <c r="D3048" s="176">
        <v>24.891649999999998</v>
      </c>
      <c r="E3048" s="176">
        <v>-76.177601999999993</v>
      </c>
    </row>
    <row r="3049" spans="2:5" x14ac:dyDescent="0.25">
      <c r="B3049" s="176" t="s">
        <v>8474</v>
      </c>
      <c r="C3049" s="176" t="s">
        <v>14197</v>
      </c>
      <c r="D3049" s="176">
        <v>24.1691</v>
      </c>
      <c r="E3049" s="176">
        <v>-76.439102000000005</v>
      </c>
    </row>
    <row r="3050" spans="2:5" x14ac:dyDescent="0.25">
      <c r="B3050" s="176" t="s">
        <v>8475</v>
      </c>
      <c r="C3050" s="176" t="s">
        <v>14198</v>
      </c>
      <c r="D3050" s="176">
        <v>26.557995999999999</v>
      </c>
      <c r="E3050" s="176">
        <v>-78.695582999999999</v>
      </c>
    </row>
    <row r="3051" spans="2:5" x14ac:dyDescent="0.25">
      <c r="B3051" s="176" t="s">
        <v>8476</v>
      </c>
      <c r="C3051" s="176" t="s">
        <v>14199</v>
      </c>
      <c r="D3051" s="176">
        <v>20.975000000000001</v>
      </c>
      <c r="E3051" s="176">
        <v>-73.666900999999996</v>
      </c>
    </row>
    <row r="3052" spans="2:5" x14ac:dyDescent="0.25">
      <c r="B3052" s="176" t="s">
        <v>8477</v>
      </c>
      <c r="C3052" s="176" t="s">
        <v>14200</v>
      </c>
      <c r="D3052" s="176">
        <v>23.1790008545</v>
      </c>
      <c r="E3052" s="176">
        <v>-75.09359741210001</v>
      </c>
    </row>
    <row r="3053" spans="2:5" x14ac:dyDescent="0.25">
      <c r="B3053" s="176" t="s">
        <v>8478</v>
      </c>
      <c r="C3053" s="176" t="s">
        <v>14201</v>
      </c>
      <c r="D3053" s="176">
        <v>23.009934000000001</v>
      </c>
      <c r="E3053" s="176">
        <v>-74.904850999999994</v>
      </c>
    </row>
    <row r="3054" spans="2:5" x14ac:dyDescent="0.25">
      <c r="B3054" s="176" t="s">
        <v>8479</v>
      </c>
      <c r="C3054" s="176" t="s">
        <v>14202</v>
      </c>
      <c r="D3054" s="176">
        <v>23.582317</v>
      </c>
      <c r="E3054" s="176">
        <v>-75.268620999999996</v>
      </c>
    </row>
    <row r="3055" spans="2:5" x14ac:dyDescent="0.25">
      <c r="B3055" s="176" t="s">
        <v>8480</v>
      </c>
      <c r="C3055" s="176" t="s">
        <v>14203</v>
      </c>
      <c r="D3055" s="176">
        <v>22.379498999999999</v>
      </c>
      <c r="E3055" s="176">
        <v>-73.013493999999994</v>
      </c>
    </row>
    <row r="3056" spans="2:5" x14ac:dyDescent="0.25">
      <c r="B3056" s="176" t="s">
        <v>8481</v>
      </c>
      <c r="C3056" s="176" t="s">
        <v>14204</v>
      </c>
      <c r="D3056" s="176">
        <v>25.039000000000001</v>
      </c>
      <c r="E3056" s="176">
        <v>-77.466201999999996</v>
      </c>
    </row>
    <row r="3057" spans="2:5" x14ac:dyDescent="0.25">
      <c r="B3057" s="176" t="s">
        <v>8482</v>
      </c>
      <c r="C3057" s="176" t="s">
        <v>14205</v>
      </c>
      <c r="D3057" s="176">
        <v>22.181801</v>
      </c>
      <c r="E3057" s="176">
        <v>-75.729500000000002</v>
      </c>
    </row>
    <row r="3058" spans="2:5" x14ac:dyDescent="0.25">
      <c r="B3058" s="176" t="s">
        <v>8483</v>
      </c>
      <c r="C3058" s="176" t="s">
        <v>14206</v>
      </c>
      <c r="D3058" s="176">
        <v>24.063040999999998</v>
      </c>
      <c r="E3058" s="176">
        <v>-74.523233000000005</v>
      </c>
    </row>
    <row r="3059" spans="2:5" x14ac:dyDescent="0.25">
      <c r="B3059" s="176" t="s">
        <v>8484</v>
      </c>
      <c r="C3059" s="176" t="s">
        <v>14207</v>
      </c>
      <c r="D3059" s="176">
        <v>18.046766999999999</v>
      </c>
      <c r="E3059" s="176">
        <v>-88.583858000000006</v>
      </c>
    </row>
    <row r="3060" spans="2:5" x14ac:dyDescent="0.25">
      <c r="B3060" s="176" t="s">
        <v>8485</v>
      </c>
      <c r="C3060" s="176" t="s">
        <v>14208</v>
      </c>
      <c r="D3060" s="176">
        <v>17.517239</v>
      </c>
      <c r="E3060" s="176">
        <v>-88.195774999999998</v>
      </c>
    </row>
    <row r="3061" spans="2:5" x14ac:dyDescent="0.25">
      <c r="B3061" s="176" t="s">
        <v>8486</v>
      </c>
      <c r="C3061" s="176" t="s">
        <v>14209</v>
      </c>
      <c r="D3061" s="176">
        <v>16.519369000000001</v>
      </c>
      <c r="E3061" s="176">
        <v>-88.407912999999994</v>
      </c>
    </row>
    <row r="3062" spans="2:5" x14ac:dyDescent="0.25">
      <c r="B3062" s="176" t="s">
        <v>8487</v>
      </c>
      <c r="C3062" s="176" t="s">
        <v>14210</v>
      </c>
      <c r="D3062" s="176">
        <v>17.539950999999999</v>
      </c>
      <c r="E3062" s="176">
        <v>-88.303556</v>
      </c>
    </row>
    <row r="3063" spans="2:5" x14ac:dyDescent="0.25">
      <c r="B3063" s="176" t="s">
        <v>8488</v>
      </c>
      <c r="C3063" s="176" t="s">
        <v>14211</v>
      </c>
      <c r="D3063" s="176">
        <v>17.735015000000001</v>
      </c>
      <c r="E3063" s="176">
        <v>-88.032861999999994</v>
      </c>
    </row>
    <row r="3064" spans="2:5" x14ac:dyDescent="0.25">
      <c r="B3064" s="176" t="s">
        <v>8489</v>
      </c>
      <c r="C3064" s="176" t="s">
        <v>14212</v>
      </c>
      <c r="D3064" s="176">
        <v>17.683792</v>
      </c>
      <c r="E3064" s="176">
        <v>-88.044984999999997</v>
      </c>
    </row>
    <row r="3065" spans="2:5" x14ac:dyDescent="0.25">
      <c r="B3065" s="176" t="s">
        <v>8490</v>
      </c>
      <c r="C3065" s="176" t="s">
        <v>14213</v>
      </c>
      <c r="D3065" s="176">
        <v>18.382200000000001</v>
      </c>
      <c r="E3065" s="176">
        <v>-88.411902999999995</v>
      </c>
    </row>
    <row r="3066" spans="2:5" x14ac:dyDescent="0.25">
      <c r="B3066" s="176" t="s">
        <v>8491</v>
      </c>
      <c r="C3066" s="176" t="s">
        <v>14214</v>
      </c>
      <c r="D3066" s="176">
        <v>16.982510000000001</v>
      </c>
      <c r="E3066" s="176">
        <v>-88.230987999999996</v>
      </c>
    </row>
    <row r="3067" spans="2:5" x14ac:dyDescent="0.25">
      <c r="B3067" s="176" t="s">
        <v>8492</v>
      </c>
      <c r="C3067" s="176" t="s">
        <v>13310</v>
      </c>
      <c r="D3067" s="176">
        <v>16.102399999999999</v>
      </c>
      <c r="E3067" s="176">
        <v>-88.808295999999999</v>
      </c>
    </row>
    <row r="3068" spans="2:5" x14ac:dyDescent="0.25">
      <c r="B3068" s="176" t="s">
        <v>8493</v>
      </c>
      <c r="C3068" s="176" t="s">
        <v>14215</v>
      </c>
      <c r="D3068" s="176">
        <v>16.536957000000001</v>
      </c>
      <c r="E3068" s="176">
        <v>-88.361510999999993</v>
      </c>
    </row>
    <row r="3069" spans="2:5" x14ac:dyDescent="0.25">
      <c r="B3069" s="176" t="s">
        <v>8494</v>
      </c>
      <c r="C3069" s="176" t="s">
        <v>14216</v>
      </c>
      <c r="D3069" s="176">
        <v>18.356100000000001</v>
      </c>
      <c r="E3069" s="176">
        <v>-88.130797999999999</v>
      </c>
    </row>
    <row r="3070" spans="2:5" x14ac:dyDescent="0.25">
      <c r="B3070" s="176" t="s">
        <v>8495</v>
      </c>
      <c r="C3070" s="176" t="s">
        <v>14217</v>
      </c>
      <c r="D3070" s="176">
        <v>17.913900000000002</v>
      </c>
      <c r="E3070" s="176">
        <v>-87.971100000000007</v>
      </c>
    </row>
    <row r="3071" spans="2:5" x14ac:dyDescent="0.25">
      <c r="B3071" s="176" t="s">
        <v>8496</v>
      </c>
      <c r="C3071" s="176" t="s">
        <v>14218</v>
      </c>
      <c r="D3071" s="176">
        <v>16.534559999999999</v>
      </c>
      <c r="E3071" s="176">
        <v>-88.441614999999999</v>
      </c>
    </row>
    <row r="3072" spans="2:5" x14ac:dyDescent="0.25">
      <c r="B3072" s="176" t="s">
        <v>16767</v>
      </c>
      <c r="C3072" s="176" t="s">
        <v>14207</v>
      </c>
      <c r="D3072" s="176">
        <v>18.046766999999999</v>
      </c>
      <c r="E3072" s="176">
        <v>-88.583858000000006</v>
      </c>
    </row>
    <row r="3073" spans="2:5" x14ac:dyDescent="0.25">
      <c r="B3073" s="176" t="s">
        <v>8497</v>
      </c>
      <c r="C3073" s="176" t="s">
        <v>14219</v>
      </c>
      <c r="D3073" s="176">
        <v>-18.8309</v>
      </c>
      <c r="E3073" s="176">
        <v>-159.76400799999999</v>
      </c>
    </row>
    <row r="3074" spans="2:5" x14ac:dyDescent="0.25">
      <c r="B3074" s="176" t="s">
        <v>8498</v>
      </c>
      <c r="C3074" s="176" t="s">
        <v>14220</v>
      </c>
      <c r="D3074" s="176">
        <v>-19.967800140380859</v>
      </c>
      <c r="E3074" s="176">
        <v>-158.11900329589844</v>
      </c>
    </row>
    <row r="3075" spans="2:5" x14ac:dyDescent="0.25">
      <c r="B3075" s="176" t="s">
        <v>8499</v>
      </c>
      <c r="C3075" s="176" t="s">
        <v>14221</v>
      </c>
      <c r="D3075" s="176">
        <v>-10.38091</v>
      </c>
      <c r="E3075" s="176">
        <v>-160.999424</v>
      </c>
    </row>
    <row r="3076" spans="2:5" x14ac:dyDescent="0.25">
      <c r="B3076" s="176" t="s">
        <v>8500</v>
      </c>
      <c r="C3076" s="176" t="s">
        <v>14222</v>
      </c>
      <c r="D3076" s="176">
        <v>-20.136100769042969</v>
      </c>
      <c r="E3076" s="176">
        <v>-157.34500122070313</v>
      </c>
    </row>
    <row r="3077" spans="2:5" x14ac:dyDescent="0.25">
      <c r="B3077" s="176" t="s">
        <v>8501</v>
      </c>
      <c r="C3077" s="176" t="s">
        <v>14223</v>
      </c>
      <c r="D3077" s="176">
        <v>-19.842500999999999</v>
      </c>
      <c r="E3077" s="176">
        <v>-157.703003</v>
      </c>
    </row>
    <row r="3078" spans="2:5" x14ac:dyDescent="0.25">
      <c r="B3078" s="176" t="s">
        <v>8502</v>
      </c>
      <c r="C3078" s="176" t="s">
        <v>14224</v>
      </c>
      <c r="D3078" s="176">
        <v>-21.2027</v>
      </c>
      <c r="E3078" s="176">
        <v>-159.80600000000001</v>
      </c>
    </row>
    <row r="3079" spans="2:5" x14ac:dyDescent="0.25">
      <c r="B3079" s="176" t="s">
        <v>8503</v>
      </c>
      <c r="C3079" s="176" t="s">
        <v>14225</v>
      </c>
      <c r="D3079" s="176">
        <v>-17.7432994843</v>
      </c>
      <c r="E3079" s="176">
        <v>-179.341995239</v>
      </c>
    </row>
    <row r="3080" spans="2:5" x14ac:dyDescent="0.25">
      <c r="B3080" s="176" t="s">
        <v>8504</v>
      </c>
      <c r="C3080" s="176" t="s">
        <v>14226</v>
      </c>
      <c r="D3080" s="176">
        <v>-17.761821999999999</v>
      </c>
      <c r="E3080" s="176">
        <v>177.43784299999999</v>
      </c>
    </row>
    <row r="3081" spans="2:5" x14ac:dyDescent="0.25">
      <c r="B3081" s="176" t="s">
        <v>8505</v>
      </c>
      <c r="C3081" s="176" t="s">
        <v>14227</v>
      </c>
      <c r="D3081" s="176">
        <v>-17.778448000000001</v>
      </c>
      <c r="E3081" s="176">
        <v>177.19699600000001</v>
      </c>
    </row>
    <row r="3082" spans="2:5" x14ac:dyDescent="0.25">
      <c r="B3082" s="176" t="s">
        <v>8506</v>
      </c>
      <c r="C3082" s="176" t="s">
        <v>14228</v>
      </c>
      <c r="D3082" s="176">
        <v>-19.058099746699998</v>
      </c>
      <c r="E3082" s="176">
        <v>178.15699768100001</v>
      </c>
    </row>
    <row r="3083" spans="2:5" x14ac:dyDescent="0.25">
      <c r="B3083" s="176" t="s">
        <v>8507</v>
      </c>
      <c r="C3083" s="176" t="s">
        <v>14229</v>
      </c>
      <c r="D3083" s="176">
        <v>-17.672844000000001</v>
      </c>
      <c r="E3083" s="176">
        <v>177.0985</v>
      </c>
    </row>
    <row r="3084" spans="2:5" x14ac:dyDescent="0.25">
      <c r="B3084" s="176" t="s">
        <v>8508</v>
      </c>
      <c r="C3084" s="176" t="s">
        <v>14230</v>
      </c>
      <c r="D3084" s="176">
        <v>-18.566699981699998</v>
      </c>
      <c r="E3084" s="176">
        <v>179.951004028</v>
      </c>
    </row>
    <row r="3085" spans="2:5" x14ac:dyDescent="0.25">
      <c r="B3085" s="176" t="s">
        <v>8509</v>
      </c>
      <c r="C3085" s="176" t="s">
        <v>14231</v>
      </c>
      <c r="D3085" s="176">
        <v>-18.044225999999998</v>
      </c>
      <c r="E3085" s="176">
        <v>178.561486</v>
      </c>
    </row>
    <row r="3086" spans="2:5" x14ac:dyDescent="0.25">
      <c r="B3086" s="176" t="s">
        <v>8510</v>
      </c>
      <c r="C3086" s="176" t="s">
        <v>14232</v>
      </c>
      <c r="D3086" s="176">
        <v>-17.711099624599999</v>
      </c>
      <c r="E3086" s="176">
        <v>178.759002686</v>
      </c>
    </row>
    <row r="3087" spans="2:5" x14ac:dyDescent="0.25">
      <c r="B3087" s="176" t="s">
        <v>8511</v>
      </c>
      <c r="C3087" s="176" t="s">
        <v>14233</v>
      </c>
      <c r="D3087" s="176">
        <v>-18.115600585899998</v>
      </c>
      <c r="E3087" s="176">
        <v>179.33999633799999</v>
      </c>
    </row>
    <row r="3088" spans="2:5" x14ac:dyDescent="0.25">
      <c r="B3088" s="176" t="s">
        <v>8512</v>
      </c>
      <c r="C3088" s="176" t="s">
        <v>14234</v>
      </c>
      <c r="D3088" s="176">
        <v>-18.199199676500001</v>
      </c>
      <c r="E3088" s="176">
        <v>-178.81700134299999</v>
      </c>
    </row>
    <row r="3089" spans="2:5" x14ac:dyDescent="0.25">
      <c r="B3089" s="176" t="s">
        <v>8513</v>
      </c>
      <c r="C3089" s="176" t="s">
        <v>14235</v>
      </c>
      <c r="D3089" s="176">
        <v>-16.466699999999999</v>
      </c>
      <c r="E3089" s="176">
        <v>179.33999600000001</v>
      </c>
    </row>
    <row r="3090" spans="2:5" x14ac:dyDescent="0.25">
      <c r="B3090" s="176" t="s">
        <v>8514</v>
      </c>
      <c r="C3090" s="176" t="s">
        <v>14236</v>
      </c>
      <c r="D3090" s="176">
        <v>-16.690598999999999</v>
      </c>
      <c r="E3090" s="176">
        <v>-179.87699900000001</v>
      </c>
    </row>
    <row r="3091" spans="2:5" x14ac:dyDescent="0.25">
      <c r="B3091" s="176" t="s">
        <v>8515</v>
      </c>
      <c r="C3091" s="176" t="s">
        <v>14237</v>
      </c>
      <c r="D3091" s="176">
        <v>-17.345800399800002</v>
      </c>
      <c r="E3091" s="176">
        <v>179.42199707</v>
      </c>
    </row>
    <row r="3092" spans="2:5" x14ac:dyDescent="0.25">
      <c r="B3092" s="176" t="s">
        <v>8516</v>
      </c>
      <c r="C3092" s="176" t="s">
        <v>14238</v>
      </c>
      <c r="D3092" s="176">
        <v>-12.482500076293945</v>
      </c>
      <c r="E3092" s="176">
        <v>177.07099914550781</v>
      </c>
    </row>
    <row r="3093" spans="2:5" x14ac:dyDescent="0.25">
      <c r="B3093" s="176" t="s">
        <v>8517</v>
      </c>
      <c r="C3093" s="176" t="s">
        <v>14239</v>
      </c>
      <c r="D3093" s="176">
        <v>-16.803394000000001</v>
      </c>
      <c r="E3093" s="176">
        <v>179.340587</v>
      </c>
    </row>
    <row r="3094" spans="2:5" x14ac:dyDescent="0.25">
      <c r="B3094" s="176" t="s">
        <v>8518</v>
      </c>
      <c r="C3094" s="176" t="s">
        <v>14240</v>
      </c>
      <c r="D3094" s="176">
        <v>-16.758900000000001</v>
      </c>
      <c r="E3094" s="176">
        <v>177.54499799999999</v>
      </c>
    </row>
    <row r="3095" spans="2:5" x14ac:dyDescent="0.25">
      <c r="B3095" s="176" t="s">
        <v>8519</v>
      </c>
      <c r="C3095" s="176" t="s">
        <v>14241</v>
      </c>
      <c r="D3095" s="176">
        <v>-21.378299713100002</v>
      </c>
      <c r="E3095" s="176">
        <v>-174.95799255399999</v>
      </c>
    </row>
    <row r="3096" spans="2:5" x14ac:dyDescent="0.25">
      <c r="B3096" s="176" t="s">
        <v>8520</v>
      </c>
      <c r="C3096" s="176" t="s">
        <v>14242</v>
      </c>
      <c r="D3096" s="176">
        <v>-21.241437999999999</v>
      </c>
      <c r="E3096" s="176">
        <v>-175.14916400000001</v>
      </c>
    </row>
    <row r="3097" spans="2:5" x14ac:dyDescent="0.25">
      <c r="B3097" s="176" t="s">
        <v>8521</v>
      </c>
      <c r="C3097" s="176" t="s">
        <v>14243</v>
      </c>
      <c r="D3097" s="176">
        <v>-19.777000427246094</v>
      </c>
      <c r="E3097" s="176">
        <v>-174.34100341796875</v>
      </c>
    </row>
    <row r="3098" spans="2:5" x14ac:dyDescent="0.25">
      <c r="B3098" s="176" t="s">
        <v>8522</v>
      </c>
      <c r="C3098" s="176" t="s">
        <v>14244</v>
      </c>
      <c r="D3098" s="176">
        <v>-15.977297</v>
      </c>
      <c r="E3098" s="176">
        <v>-173.791089</v>
      </c>
    </row>
    <row r="3099" spans="2:5" x14ac:dyDescent="0.25">
      <c r="B3099" s="176" t="s">
        <v>8523</v>
      </c>
      <c r="C3099" s="176" t="s">
        <v>14245</v>
      </c>
      <c r="D3099" s="176">
        <v>-18.5853</v>
      </c>
      <c r="E3099" s="176">
        <v>-173.962006</v>
      </c>
    </row>
    <row r="3100" spans="2:5" x14ac:dyDescent="0.25">
      <c r="B3100" s="176" t="s">
        <v>8524</v>
      </c>
      <c r="C3100" s="176" t="s">
        <v>14246</v>
      </c>
      <c r="D3100" s="176">
        <v>-17.268999099731445</v>
      </c>
      <c r="E3100" s="176">
        <v>-178.97599792480469</v>
      </c>
    </row>
    <row r="3101" spans="2:5" x14ac:dyDescent="0.25">
      <c r="B3101" s="176" t="s">
        <v>8525</v>
      </c>
      <c r="C3101" s="176" t="s">
        <v>14247</v>
      </c>
      <c r="D3101" s="176">
        <v>-8.5238849999999999</v>
      </c>
      <c r="E3101" s="176">
        <v>179.19697600000001</v>
      </c>
    </row>
    <row r="3102" spans="2:5" x14ac:dyDescent="0.25">
      <c r="B3102" s="176" t="s">
        <v>8526</v>
      </c>
      <c r="C3102" s="176" t="s">
        <v>14248</v>
      </c>
      <c r="D3102" s="176">
        <v>1.38164</v>
      </c>
      <c r="E3102" s="176">
        <v>173.14700300000001</v>
      </c>
    </row>
    <row r="3103" spans="2:5" x14ac:dyDescent="0.25">
      <c r="B3103" s="176" t="s">
        <v>8527</v>
      </c>
      <c r="C3103" s="176" t="s">
        <v>14249</v>
      </c>
      <c r="D3103" s="176">
        <v>-1.2244699999999999</v>
      </c>
      <c r="E3103" s="176">
        <v>174.77600100000001</v>
      </c>
    </row>
    <row r="3104" spans="2:5" x14ac:dyDescent="0.25">
      <c r="B3104" s="176" t="s">
        <v>8528</v>
      </c>
      <c r="C3104" s="176" t="s">
        <v>14250</v>
      </c>
      <c r="D3104" s="176">
        <v>3.0858300000000001</v>
      </c>
      <c r="E3104" s="176">
        <v>172.81100499999999</v>
      </c>
    </row>
    <row r="3105" spans="2:5" x14ac:dyDescent="0.25">
      <c r="B3105" s="176" t="s">
        <v>8529</v>
      </c>
      <c r="C3105" s="176" t="s">
        <v>14251</v>
      </c>
      <c r="D3105" s="176">
        <v>0.185278</v>
      </c>
      <c r="E3105" s="176">
        <v>173.63699299999999</v>
      </c>
    </row>
    <row r="3106" spans="2:5" x14ac:dyDescent="0.25">
      <c r="B3106" s="176" t="s">
        <v>8530</v>
      </c>
      <c r="C3106" s="176" t="s">
        <v>14252</v>
      </c>
      <c r="D3106" s="176">
        <v>-19.080109</v>
      </c>
      <c r="E3106" s="176">
        <v>-169.92349300000001</v>
      </c>
    </row>
    <row r="3107" spans="2:5" x14ac:dyDescent="0.25">
      <c r="B3107" s="176" t="s">
        <v>8531</v>
      </c>
      <c r="C3107" s="176" t="s">
        <v>14253</v>
      </c>
      <c r="D3107" s="176">
        <v>-14.311565</v>
      </c>
      <c r="E3107" s="176">
        <v>-178.06649200000001</v>
      </c>
    </row>
    <row r="3108" spans="2:5" x14ac:dyDescent="0.25">
      <c r="B3108" s="176" t="s">
        <v>8532</v>
      </c>
      <c r="C3108" s="176" t="s">
        <v>14254</v>
      </c>
      <c r="D3108" s="176">
        <v>-13.239445</v>
      </c>
      <c r="E3108" s="176">
        <v>-176.19864999999999</v>
      </c>
    </row>
    <row r="3109" spans="2:5" x14ac:dyDescent="0.25">
      <c r="B3109" s="176" t="s">
        <v>8533</v>
      </c>
      <c r="C3109" s="176" t="s">
        <v>14255</v>
      </c>
      <c r="D3109" s="176">
        <v>-14.1844</v>
      </c>
      <c r="E3109" s="176">
        <v>-169.66999799999999</v>
      </c>
    </row>
    <row r="3110" spans="2:5" x14ac:dyDescent="0.25">
      <c r="B3110" s="176" t="s">
        <v>8534</v>
      </c>
      <c r="C3110" s="176" t="s">
        <v>14256</v>
      </c>
      <c r="D3110" s="176">
        <v>-13.83</v>
      </c>
      <c r="E3110" s="176">
        <v>-172.00799599999999</v>
      </c>
    </row>
    <row r="3111" spans="2:5" x14ac:dyDescent="0.25">
      <c r="B3111" s="176" t="s">
        <v>8535</v>
      </c>
      <c r="C3111" s="176" t="s">
        <v>14257</v>
      </c>
      <c r="D3111" s="176">
        <v>-14.216131000000001</v>
      </c>
      <c r="E3111" s="176">
        <v>-169.42377099999999</v>
      </c>
    </row>
    <row r="3112" spans="2:5" x14ac:dyDescent="0.25">
      <c r="B3112" s="176" t="s">
        <v>8536</v>
      </c>
      <c r="C3112" s="176" t="s">
        <v>14258</v>
      </c>
      <c r="D3112" s="176">
        <v>-14.331</v>
      </c>
      <c r="E3112" s="176">
        <v>-170.71000699999999</v>
      </c>
    </row>
    <row r="3113" spans="2:5" x14ac:dyDescent="0.25">
      <c r="B3113" s="176" t="s">
        <v>8537</v>
      </c>
      <c r="C3113" s="176" t="s">
        <v>14259</v>
      </c>
      <c r="D3113" s="176">
        <v>-17.553471999999999</v>
      </c>
      <c r="E3113" s="176">
        <v>-149.60693599999999</v>
      </c>
    </row>
    <row r="3114" spans="2:5" x14ac:dyDescent="0.25">
      <c r="B3114" s="176" t="s">
        <v>8538</v>
      </c>
      <c r="C3114" s="176" t="s">
        <v>14260</v>
      </c>
      <c r="D3114" s="176">
        <v>-22.637250000000002</v>
      </c>
      <c r="E3114" s="176">
        <v>-152.80590000000001</v>
      </c>
    </row>
    <row r="3115" spans="2:5" x14ac:dyDescent="0.25">
      <c r="B3115" s="176" t="s">
        <v>8539</v>
      </c>
      <c r="C3115" s="176" t="s">
        <v>14261</v>
      </c>
      <c r="D3115" s="176">
        <v>-22.434099197387695</v>
      </c>
      <c r="E3115" s="176">
        <v>-151.36099243164063</v>
      </c>
    </row>
    <row r="3116" spans="2:5" x14ac:dyDescent="0.25">
      <c r="B3116" s="176" t="s">
        <v>8540</v>
      </c>
      <c r="C3116" s="176" t="s">
        <v>14262</v>
      </c>
      <c r="D3116" s="176">
        <v>-23.365400314331055</v>
      </c>
      <c r="E3116" s="176">
        <v>-149.52400207519531</v>
      </c>
    </row>
    <row r="3117" spans="2:5" x14ac:dyDescent="0.25">
      <c r="B3117" s="176" t="s">
        <v>8541</v>
      </c>
      <c r="C3117" s="176" t="s">
        <v>14263</v>
      </c>
      <c r="D3117" s="176">
        <v>-23.885200999999999</v>
      </c>
      <c r="E3117" s="176">
        <v>-147.662003</v>
      </c>
    </row>
    <row r="3118" spans="2:5" x14ac:dyDescent="0.25">
      <c r="B3118" s="176" t="s">
        <v>8542</v>
      </c>
      <c r="C3118" s="176" t="s">
        <v>14264</v>
      </c>
      <c r="D3118" s="176">
        <v>-17.352599999999999</v>
      </c>
      <c r="E3118" s="176">
        <v>-145.509995</v>
      </c>
    </row>
    <row r="3119" spans="2:5" x14ac:dyDescent="0.25">
      <c r="B3119" s="176" t="s">
        <v>8543</v>
      </c>
      <c r="C3119" s="176" t="s">
        <v>14265</v>
      </c>
      <c r="D3119" s="176">
        <v>-15.820043999999999</v>
      </c>
      <c r="E3119" s="176">
        <v>-140.888071</v>
      </c>
    </row>
    <row r="3120" spans="2:5" x14ac:dyDescent="0.25">
      <c r="B3120" s="176" t="s">
        <v>8544</v>
      </c>
      <c r="C3120" s="176" t="s">
        <v>14266</v>
      </c>
      <c r="D3120" s="176">
        <v>-15.1196</v>
      </c>
      <c r="E3120" s="176">
        <v>-148.23100299999999</v>
      </c>
    </row>
    <row r="3121" spans="2:5" x14ac:dyDescent="0.25">
      <c r="B3121" s="176" t="s">
        <v>8545</v>
      </c>
      <c r="C3121" s="176" t="s">
        <v>14267</v>
      </c>
      <c r="D3121" s="176">
        <v>-15.573600000000001</v>
      </c>
      <c r="E3121" s="176">
        <v>-146.41499300000001</v>
      </c>
    </row>
    <row r="3122" spans="2:5" x14ac:dyDescent="0.25">
      <c r="B3122" s="176" t="s">
        <v>8546</v>
      </c>
      <c r="C3122" s="176" t="s">
        <v>14268</v>
      </c>
      <c r="D3122" s="176">
        <v>-18.466519999999999</v>
      </c>
      <c r="E3122" s="176">
        <v>-136.43854999999999</v>
      </c>
    </row>
    <row r="3123" spans="2:5" x14ac:dyDescent="0.25">
      <c r="B3123" s="176" t="s">
        <v>8547</v>
      </c>
      <c r="C3123" s="176" t="s">
        <v>14269</v>
      </c>
      <c r="D3123" s="176">
        <v>-16.054100036621094</v>
      </c>
      <c r="E3123" s="176">
        <v>-145.65699768066406</v>
      </c>
    </row>
    <row r="3124" spans="2:5" x14ac:dyDescent="0.25">
      <c r="B3124" s="176" t="s">
        <v>8548</v>
      </c>
      <c r="C3124" s="176" t="s">
        <v>14270</v>
      </c>
      <c r="D3124" s="176">
        <v>-17.548297000000002</v>
      </c>
      <c r="E3124" s="176">
        <v>-142.61203699999999</v>
      </c>
    </row>
    <row r="3125" spans="2:5" x14ac:dyDescent="0.25">
      <c r="B3125" s="176" t="s">
        <v>8549</v>
      </c>
      <c r="C3125" s="176" t="s">
        <v>14271</v>
      </c>
      <c r="D3125" s="176">
        <v>-14.436800003051758</v>
      </c>
      <c r="E3125" s="176">
        <v>-146.07000732421875</v>
      </c>
    </row>
    <row r="3126" spans="2:5" x14ac:dyDescent="0.25">
      <c r="B3126" s="176" t="s">
        <v>8550</v>
      </c>
      <c r="C3126" s="176" t="s">
        <v>14272</v>
      </c>
      <c r="D3126" s="176">
        <v>-23.079900741577148</v>
      </c>
      <c r="E3126" s="176">
        <v>-134.88999938964844</v>
      </c>
    </row>
    <row r="3127" spans="2:5" x14ac:dyDescent="0.25">
      <c r="B3127" s="176" t="s">
        <v>8551</v>
      </c>
      <c r="C3127" s="176" t="s">
        <v>14273</v>
      </c>
      <c r="D3127" s="176">
        <v>-15.6633</v>
      </c>
      <c r="E3127" s="176">
        <v>-146.884995</v>
      </c>
    </row>
    <row r="3128" spans="2:5" x14ac:dyDescent="0.25">
      <c r="B3128" s="176" t="s">
        <v>8552</v>
      </c>
      <c r="C3128" s="176" t="s">
        <v>14274</v>
      </c>
      <c r="D3128" s="176">
        <v>-16.5839</v>
      </c>
      <c r="E3128" s="176">
        <v>-143.658005</v>
      </c>
    </row>
    <row r="3129" spans="2:5" x14ac:dyDescent="0.25">
      <c r="B3129" s="176" t="s">
        <v>8553</v>
      </c>
      <c r="C3129" s="176" t="s">
        <v>14275</v>
      </c>
      <c r="D3129" s="176">
        <v>-14.177396999999999</v>
      </c>
      <c r="E3129" s="176">
        <v>-141.26611199999999</v>
      </c>
    </row>
    <row r="3130" spans="2:5" x14ac:dyDescent="0.25">
      <c r="B3130" s="176" t="s">
        <v>8554</v>
      </c>
      <c r="C3130" s="176" t="s">
        <v>14276</v>
      </c>
      <c r="D3130" s="176">
        <v>-17.355225999999998</v>
      </c>
      <c r="E3130" s="176">
        <v>-138.44734</v>
      </c>
    </row>
    <row r="3131" spans="2:5" x14ac:dyDescent="0.25">
      <c r="B3131" s="176" t="s">
        <v>8555</v>
      </c>
      <c r="C3131" s="176" t="s">
        <v>14277</v>
      </c>
      <c r="D3131" s="176">
        <v>-14.80955</v>
      </c>
      <c r="E3131" s="176">
        <v>-138.81262100000001</v>
      </c>
    </row>
    <row r="3132" spans="2:5" x14ac:dyDescent="0.25">
      <c r="B3132" s="176" t="s">
        <v>8556</v>
      </c>
      <c r="C3132" s="176" t="s">
        <v>14278</v>
      </c>
      <c r="D3132" s="176">
        <v>-14.709500312805176</v>
      </c>
      <c r="E3132" s="176">
        <v>-145.24600219726563</v>
      </c>
    </row>
    <row r="3133" spans="2:5" x14ac:dyDescent="0.25">
      <c r="B3133" s="176" t="s">
        <v>8557</v>
      </c>
      <c r="C3133" s="176" t="s">
        <v>14279</v>
      </c>
      <c r="D3133" s="176">
        <v>-15.248299598693848</v>
      </c>
      <c r="E3133" s="176">
        <v>-146.61700439453125</v>
      </c>
    </row>
    <row r="3134" spans="2:5" x14ac:dyDescent="0.25">
      <c r="B3134" s="176" t="s">
        <v>8558</v>
      </c>
      <c r="C3134" s="176" t="s">
        <v>14280</v>
      </c>
      <c r="D3134" s="176">
        <v>-14.868100166320801</v>
      </c>
      <c r="E3134" s="176">
        <v>-148.71699523925781</v>
      </c>
    </row>
    <row r="3135" spans="2:5" x14ac:dyDescent="0.25">
      <c r="B3135" s="176" t="s">
        <v>8559</v>
      </c>
      <c r="C3135" s="176" t="s">
        <v>14281</v>
      </c>
      <c r="D3135" s="176">
        <v>-14.428099632263184</v>
      </c>
      <c r="E3135" s="176">
        <v>-146.25700378417969</v>
      </c>
    </row>
    <row r="3136" spans="2:5" x14ac:dyDescent="0.25">
      <c r="B3136" s="176" t="s">
        <v>8560</v>
      </c>
      <c r="C3136" s="176" t="s">
        <v>14282</v>
      </c>
      <c r="D3136" s="176">
        <v>-15.780621999999999</v>
      </c>
      <c r="E3136" s="176">
        <v>-145.128443</v>
      </c>
    </row>
    <row r="3137" spans="2:5" x14ac:dyDescent="0.25">
      <c r="B3137" s="176" t="s">
        <v>8561</v>
      </c>
      <c r="C3137" s="176" t="s">
        <v>14283</v>
      </c>
      <c r="D3137" s="176">
        <v>-15.992259000000001</v>
      </c>
      <c r="E3137" s="176">
        <v>-140.16424599999999</v>
      </c>
    </row>
    <row r="3138" spans="2:5" x14ac:dyDescent="0.25">
      <c r="B3138" s="176" t="s">
        <v>8562</v>
      </c>
      <c r="C3138" s="176" t="s">
        <v>14284</v>
      </c>
      <c r="D3138" s="176">
        <v>-16.119295999999999</v>
      </c>
      <c r="E3138" s="176">
        <v>-146.36876799999999</v>
      </c>
    </row>
    <row r="3139" spans="2:5" x14ac:dyDescent="0.25">
      <c r="B3139" s="176" t="s">
        <v>8563</v>
      </c>
      <c r="C3139" s="176" t="s">
        <v>14285</v>
      </c>
      <c r="D3139" s="176">
        <v>-16.050484999999998</v>
      </c>
      <c r="E3139" s="176">
        <v>-142.47656799999999</v>
      </c>
    </row>
    <row r="3140" spans="2:5" x14ac:dyDescent="0.25">
      <c r="B3140" s="176" t="s">
        <v>8564</v>
      </c>
      <c r="C3140" s="176" t="s">
        <v>14286</v>
      </c>
      <c r="D3140" s="176">
        <v>-14.45580005645752</v>
      </c>
      <c r="E3140" s="176">
        <v>-145.02499389648438</v>
      </c>
    </row>
    <row r="3141" spans="2:5" x14ac:dyDescent="0.25">
      <c r="B3141" s="176" t="s">
        <v>8565</v>
      </c>
      <c r="C3141" s="176" t="s">
        <v>14287</v>
      </c>
      <c r="D3141" s="176">
        <v>-8.7956000000000003</v>
      </c>
      <c r="E3141" s="176">
        <v>-140.229004</v>
      </c>
    </row>
    <row r="3142" spans="2:5" x14ac:dyDescent="0.25">
      <c r="B3142" s="176" t="s">
        <v>8566</v>
      </c>
      <c r="C3142" s="176" t="s">
        <v>14288</v>
      </c>
      <c r="D3142" s="176">
        <v>-9.7687902450599999</v>
      </c>
      <c r="E3142" s="176">
        <v>-139.01100158700001</v>
      </c>
    </row>
    <row r="3143" spans="2:5" x14ac:dyDescent="0.25">
      <c r="B3143" s="176" t="s">
        <v>8567</v>
      </c>
      <c r="C3143" s="176" t="s">
        <v>14289</v>
      </c>
      <c r="D3143" s="176">
        <v>-9.3516700000000004</v>
      </c>
      <c r="E3143" s="176">
        <v>-140.078003</v>
      </c>
    </row>
    <row r="3144" spans="2:5" x14ac:dyDescent="0.25">
      <c r="B3144" s="176" t="s">
        <v>8568</v>
      </c>
      <c r="C3144" s="176" t="s">
        <v>14290</v>
      </c>
      <c r="D3144" s="176">
        <v>-8.9362279999999998</v>
      </c>
      <c r="E3144" s="176">
        <v>-139.55406199999999</v>
      </c>
    </row>
    <row r="3145" spans="2:5" x14ac:dyDescent="0.25">
      <c r="B3145" s="176" t="s">
        <v>8569</v>
      </c>
      <c r="C3145" s="176" t="s">
        <v>14291</v>
      </c>
      <c r="D3145" s="176">
        <v>-16.444400787353516</v>
      </c>
      <c r="E3145" s="176">
        <v>-151.75100708007813</v>
      </c>
    </row>
    <row r="3146" spans="2:5" x14ac:dyDescent="0.25">
      <c r="B3146" s="176" t="s">
        <v>8570</v>
      </c>
      <c r="C3146" s="176" t="s">
        <v>14292</v>
      </c>
      <c r="D3146" s="176">
        <v>-14.954299926757813</v>
      </c>
      <c r="E3146" s="176">
        <v>-147.66099548339844</v>
      </c>
    </row>
    <row r="3147" spans="2:5" x14ac:dyDescent="0.25">
      <c r="B3147" s="176" t="s">
        <v>8571</v>
      </c>
      <c r="C3147" s="176" t="s">
        <v>14293</v>
      </c>
      <c r="D3147" s="176">
        <v>-16.687083999999999</v>
      </c>
      <c r="E3147" s="176">
        <v>-151.021593</v>
      </c>
    </row>
    <row r="3148" spans="2:5" x14ac:dyDescent="0.25">
      <c r="B3148" s="176" t="s">
        <v>8572</v>
      </c>
      <c r="C3148" s="176" t="s">
        <v>14294</v>
      </c>
      <c r="D3148" s="176">
        <v>-17.489789999999999</v>
      </c>
      <c r="E3148" s="176">
        <v>-149.761777</v>
      </c>
    </row>
    <row r="3149" spans="2:5" x14ac:dyDescent="0.25">
      <c r="B3149" s="176" t="s">
        <v>8573</v>
      </c>
      <c r="C3149" s="176" t="s">
        <v>14295</v>
      </c>
      <c r="D3149" s="176">
        <v>-18.0748</v>
      </c>
      <c r="E3149" s="176">
        <v>-140.945999</v>
      </c>
    </row>
    <row r="3150" spans="2:5" x14ac:dyDescent="0.25">
      <c r="B3150" s="176" t="s">
        <v>8574</v>
      </c>
      <c r="C3150" s="176" t="s">
        <v>14296</v>
      </c>
      <c r="D3150" s="176">
        <v>-16.42650032043457</v>
      </c>
      <c r="E3150" s="176">
        <v>-152.24400329589844</v>
      </c>
    </row>
    <row r="3151" spans="2:5" x14ac:dyDescent="0.25">
      <c r="B3151" s="176" t="s">
        <v>8575</v>
      </c>
      <c r="C3151" s="176" t="s">
        <v>14297</v>
      </c>
      <c r="D3151" s="176">
        <v>-16.722899999999999</v>
      </c>
      <c r="E3151" s="176">
        <v>-151.466003</v>
      </c>
    </row>
    <row r="3152" spans="2:5" x14ac:dyDescent="0.25">
      <c r="B3152" s="176" t="s">
        <v>8576</v>
      </c>
      <c r="C3152" s="176" t="s">
        <v>14298</v>
      </c>
      <c r="D3152" s="176">
        <v>-13.851699829099999</v>
      </c>
      <c r="E3152" s="176">
        <v>167.53700256299999</v>
      </c>
    </row>
    <row r="3153" spans="2:5" x14ac:dyDescent="0.25">
      <c r="B3153" s="176" t="s">
        <v>8577</v>
      </c>
      <c r="C3153" s="176" t="s">
        <v>14299</v>
      </c>
      <c r="D3153" s="176">
        <v>-16.264999</v>
      </c>
      <c r="E3153" s="176">
        <v>167.92399599999999</v>
      </c>
    </row>
    <row r="3154" spans="2:5" x14ac:dyDescent="0.25">
      <c r="B3154" s="176" t="s">
        <v>8578</v>
      </c>
      <c r="C3154" s="176" t="s">
        <v>14300</v>
      </c>
      <c r="D3154" s="176">
        <v>-15.3066997528</v>
      </c>
      <c r="E3154" s="176">
        <v>167.966995239</v>
      </c>
    </row>
    <row r="3155" spans="2:5" x14ac:dyDescent="0.25">
      <c r="B3155" s="176" t="s">
        <v>8579</v>
      </c>
      <c r="C3155" s="176" t="s">
        <v>14301</v>
      </c>
      <c r="D3155" s="176">
        <v>-15.4708003998</v>
      </c>
      <c r="E3155" s="176">
        <v>168.15199279800001</v>
      </c>
    </row>
    <row r="3156" spans="2:5" x14ac:dyDescent="0.25">
      <c r="B3156" s="176" t="s">
        <v>8580</v>
      </c>
      <c r="C3156" s="176" t="s">
        <v>14302</v>
      </c>
      <c r="D3156" s="176">
        <v>-16.431954999999999</v>
      </c>
      <c r="E3156" s="176">
        <v>168.235511</v>
      </c>
    </row>
    <row r="3157" spans="2:5" x14ac:dyDescent="0.25">
      <c r="B3157" s="176" t="s">
        <v>8581</v>
      </c>
      <c r="C3157" s="176" t="s">
        <v>14303</v>
      </c>
      <c r="D3157" s="176">
        <v>-16.461122799999998</v>
      </c>
      <c r="E3157" s="176">
        <v>167.82925299999999</v>
      </c>
    </row>
    <row r="3158" spans="2:5" x14ac:dyDescent="0.25">
      <c r="B3158" s="176" t="s">
        <v>8582</v>
      </c>
      <c r="C3158" s="176" t="s">
        <v>14304</v>
      </c>
      <c r="D3158" s="176">
        <v>-16.584199905400002</v>
      </c>
      <c r="E3158" s="176">
        <v>168.15899658199999</v>
      </c>
    </row>
    <row r="3159" spans="2:5" x14ac:dyDescent="0.25">
      <c r="B3159" s="176" t="s">
        <v>8583</v>
      </c>
      <c r="C3159" s="176" t="s">
        <v>14305</v>
      </c>
      <c r="D3159" s="176">
        <v>-15.865599632299999</v>
      </c>
      <c r="E3159" s="176">
        <v>168.17199707</v>
      </c>
    </row>
    <row r="3160" spans="2:5" x14ac:dyDescent="0.25">
      <c r="B3160" s="176" t="s">
        <v>8584</v>
      </c>
      <c r="C3160" s="176" t="s">
        <v>14306</v>
      </c>
      <c r="D3160" s="176">
        <v>-16.079699999999999</v>
      </c>
      <c r="E3160" s="176">
        <v>167.40100100000001</v>
      </c>
    </row>
    <row r="3161" spans="2:5" x14ac:dyDescent="0.25">
      <c r="B3161" s="176" t="s">
        <v>8585</v>
      </c>
      <c r="C3161" s="176" t="s">
        <v>14307</v>
      </c>
      <c r="D3161" s="176">
        <v>-14.2181</v>
      </c>
      <c r="E3161" s="176">
        <v>167.587006</v>
      </c>
    </row>
    <row r="3162" spans="2:5" x14ac:dyDescent="0.25">
      <c r="B3162" s="176" t="s">
        <v>8586</v>
      </c>
      <c r="C3162" s="176" t="s">
        <v>14308</v>
      </c>
      <c r="D3162" s="176">
        <v>-15.505000114399998</v>
      </c>
      <c r="E3162" s="176">
        <v>167.22000122099999</v>
      </c>
    </row>
    <row r="3163" spans="2:5" x14ac:dyDescent="0.25">
      <c r="B3163" s="176" t="s">
        <v>8587</v>
      </c>
      <c r="C3163" s="176" t="s">
        <v>14309</v>
      </c>
      <c r="D3163" s="176">
        <v>-16.891099929799999</v>
      </c>
      <c r="E3163" s="176">
        <v>168.55099487300001</v>
      </c>
    </row>
    <row r="3164" spans="2:5" x14ac:dyDescent="0.25">
      <c r="B3164" s="176" t="s">
        <v>8588</v>
      </c>
      <c r="C3164" s="176" t="s">
        <v>14310</v>
      </c>
      <c r="D3164" s="176">
        <v>-16.796100616500002</v>
      </c>
      <c r="E3164" s="176">
        <v>168.177001953</v>
      </c>
    </row>
    <row r="3165" spans="2:5" x14ac:dyDescent="0.25">
      <c r="B3165" s="176" t="s">
        <v>8589</v>
      </c>
      <c r="C3165" s="176" t="s">
        <v>14311</v>
      </c>
      <c r="D3165" s="176">
        <v>-15.412000000000001</v>
      </c>
      <c r="E3165" s="176">
        <v>167.69099399999999</v>
      </c>
    </row>
    <row r="3166" spans="2:5" x14ac:dyDescent="0.25">
      <c r="B3166" s="176" t="s">
        <v>8590</v>
      </c>
      <c r="C3166" s="176" t="s">
        <v>14312</v>
      </c>
      <c r="D3166" s="176">
        <v>-14.881699562099998</v>
      </c>
      <c r="E3166" s="176">
        <v>166.55799865700001</v>
      </c>
    </row>
    <row r="3167" spans="2:5" x14ac:dyDescent="0.25">
      <c r="B3167" s="176" t="s">
        <v>8591</v>
      </c>
      <c r="C3167" s="176" t="s">
        <v>14313</v>
      </c>
      <c r="D3167" s="176">
        <v>-19.516399383499998</v>
      </c>
      <c r="E3167" s="176">
        <v>170.23199462900001</v>
      </c>
    </row>
    <row r="3168" spans="2:5" x14ac:dyDescent="0.25">
      <c r="B3168" s="176" t="s">
        <v>8592</v>
      </c>
      <c r="C3168" s="176" t="s">
        <v>14314</v>
      </c>
      <c r="D3168" s="176">
        <v>-17.699300999999998</v>
      </c>
      <c r="E3168" s="176">
        <v>168.320007</v>
      </c>
    </row>
    <row r="3169" spans="2:5" x14ac:dyDescent="0.25">
      <c r="B3169" s="176" t="s">
        <v>8593</v>
      </c>
      <c r="C3169" s="176" t="s">
        <v>14315</v>
      </c>
      <c r="D3169" s="176">
        <v>-19.455099000000001</v>
      </c>
      <c r="E3169" s="176">
        <v>169.22399899999999</v>
      </c>
    </row>
    <row r="3170" spans="2:5" x14ac:dyDescent="0.25">
      <c r="B3170" s="176" t="s">
        <v>8594</v>
      </c>
      <c r="C3170" s="176" t="s">
        <v>14316</v>
      </c>
      <c r="D3170" s="176">
        <v>-21.096406999999999</v>
      </c>
      <c r="E3170" s="176">
        <v>167.80378999999999</v>
      </c>
    </row>
    <row r="3171" spans="2:5" x14ac:dyDescent="0.25">
      <c r="B3171" s="176" t="s">
        <v>8595</v>
      </c>
      <c r="C3171" s="176" t="s">
        <v>14317</v>
      </c>
      <c r="D3171" s="176">
        <v>-19.720521000000002</v>
      </c>
      <c r="E3171" s="176">
        <v>163.66107700000001</v>
      </c>
    </row>
    <row r="3172" spans="2:5" x14ac:dyDescent="0.25">
      <c r="B3172" s="176" t="s">
        <v>8596</v>
      </c>
      <c r="C3172" s="176" t="s">
        <v>14318</v>
      </c>
      <c r="D3172" s="176">
        <v>-21.053550999999999</v>
      </c>
      <c r="E3172" s="176">
        <v>164.83876799999999</v>
      </c>
    </row>
    <row r="3173" spans="2:5" x14ac:dyDescent="0.25">
      <c r="B3173" s="176" t="s">
        <v>8597</v>
      </c>
      <c r="C3173" s="176" t="s">
        <v>14319</v>
      </c>
      <c r="D3173" s="176">
        <v>-22.588899999999999</v>
      </c>
      <c r="E3173" s="176">
        <v>167.455994</v>
      </c>
    </row>
    <row r="3174" spans="2:5" x14ac:dyDescent="0.25">
      <c r="B3174" s="176" t="s">
        <v>8598</v>
      </c>
      <c r="C3174" s="176" t="s">
        <v>14320</v>
      </c>
      <c r="D3174" s="176">
        <v>-20.546323000000001</v>
      </c>
      <c r="E3174" s="176">
        <v>164.25564800000001</v>
      </c>
    </row>
    <row r="3175" spans="2:5" x14ac:dyDescent="0.25">
      <c r="B3175" s="176" t="s">
        <v>8599</v>
      </c>
      <c r="C3175" s="176" t="s">
        <v>14321</v>
      </c>
      <c r="D3175" s="176">
        <v>-20.774563000000001</v>
      </c>
      <c r="E3175" s="176">
        <v>167.239328</v>
      </c>
    </row>
    <row r="3176" spans="2:5" x14ac:dyDescent="0.25">
      <c r="B3176" s="176" t="s">
        <v>8600</v>
      </c>
      <c r="C3176" s="176" t="s">
        <v>14322</v>
      </c>
      <c r="D3176" s="176">
        <v>-22.257705999999999</v>
      </c>
      <c r="E3176" s="176">
        <v>166.47282200000001</v>
      </c>
    </row>
    <row r="3177" spans="2:5" x14ac:dyDescent="0.25">
      <c r="B3177" s="176" t="s">
        <v>8601</v>
      </c>
      <c r="C3177" s="176" t="s">
        <v>14323</v>
      </c>
      <c r="D3177" s="176">
        <v>-21.482437999999998</v>
      </c>
      <c r="E3177" s="176">
        <v>168.038465</v>
      </c>
    </row>
    <row r="3178" spans="2:5" x14ac:dyDescent="0.25">
      <c r="B3178" s="176" t="s">
        <v>8602</v>
      </c>
      <c r="C3178" s="176" t="s">
        <v>14324</v>
      </c>
      <c r="D3178" s="176">
        <v>-20.790126999999998</v>
      </c>
      <c r="E3178" s="176">
        <v>165.259524</v>
      </c>
    </row>
    <row r="3179" spans="2:5" x14ac:dyDescent="0.25">
      <c r="B3179" s="176" t="s">
        <v>8603</v>
      </c>
      <c r="C3179" s="176" t="s">
        <v>14325</v>
      </c>
      <c r="D3179" s="176">
        <v>-20.640931999999999</v>
      </c>
      <c r="E3179" s="176">
        <v>166.573024</v>
      </c>
    </row>
    <row r="3180" spans="2:5" x14ac:dyDescent="0.25">
      <c r="B3180" s="176" t="s">
        <v>8604</v>
      </c>
      <c r="C3180" s="176" t="s">
        <v>14326</v>
      </c>
      <c r="D3180" s="176">
        <v>-22.014600999999999</v>
      </c>
      <c r="E3180" s="176">
        <v>166.212997</v>
      </c>
    </row>
    <row r="3181" spans="2:5" x14ac:dyDescent="0.25">
      <c r="B3181" s="176" t="s">
        <v>8605</v>
      </c>
      <c r="C3181" s="176" t="s">
        <v>14327</v>
      </c>
      <c r="D3181" s="176">
        <v>-37.011989999999997</v>
      </c>
      <c r="E3181" s="176">
        <v>174.78633099999999</v>
      </c>
    </row>
    <row r="3182" spans="2:5" x14ac:dyDescent="0.25">
      <c r="B3182" s="176" t="s">
        <v>8606</v>
      </c>
      <c r="C3182" s="176" t="s">
        <v>14328</v>
      </c>
      <c r="D3182" s="176">
        <v>-38.739700317382813</v>
      </c>
      <c r="E3182" s="176">
        <v>176.08399963378906</v>
      </c>
    </row>
    <row r="3183" spans="2:5" x14ac:dyDescent="0.25">
      <c r="B3183" s="176" t="s">
        <v>8607</v>
      </c>
      <c r="C3183" s="176" t="s">
        <v>247</v>
      </c>
      <c r="D3183" s="176">
        <v>-37.029701232910156</v>
      </c>
      <c r="E3183" s="176">
        <v>174.97300720214844</v>
      </c>
    </row>
    <row r="3184" spans="2:5" x14ac:dyDescent="0.25">
      <c r="B3184" s="176" t="s">
        <v>8608</v>
      </c>
      <c r="C3184" s="176" t="s">
        <v>14329</v>
      </c>
      <c r="D3184" s="176">
        <v>-43.489029000000002</v>
      </c>
      <c r="E3184" s="176">
        <v>172.53206499999999</v>
      </c>
    </row>
    <row r="3185" spans="2:5" x14ac:dyDescent="0.25">
      <c r="B3185" s="176" t="s">
        <v>8609</v>
      </c>
      <c r="C3185" s="176" t="s">
        <v>14330</v>
      </c>
      <c r="D3185" s="176">
        <v>-43.811889999999998</v>
      </c>
      <c r="E3185" s="176">
        <v>-176.46513999999999</v>
      </c>
    </row>
    <row r="3186" spans="2:5" x14ac:dyDescent="0.25">
      <c r="B3186" s="176" t="s">
        <v>8610</v>
      </c>
      <c r="C3186" s="176" t="s">
        <v>14331</v>
      </c>
      <c r="D3186" s="176">
        <v>-45.929017000000002</v>
      </c>
      <c r="E3186" s="176">
        <v>170.19775799999999</v>
      </c>
    </row>
    <row r="3187" spans="2:5" x14ac:dyDescent="0.25">
      <c r="B3187" s="176" t="s">
        <v>8611</v>
      </c>
      <c r="C3187" s="176" t="s">
        <v>14332</v>
      </c>
      <c r="D3187" s="176">
        <v>-36.241402000000001</v>
      </c>
      <c r="E3187" s="176">
        <v>175.47200000000001</v>
      </c>
    </row>
    <row r="3188" spans="2:5" x14ac:dyDescent="0.25">
      <c r="B3188" s="176" t="s">
        <v>8612</v>
      </c>
      <c r="C3188" s="176" t="s">
        <v>1694</v>
      </c>
      <c r="D3188" s="176">
        <v>-38.6633</v>
      </c>
      <c r="E3188" s="176">
        <v>177.97799699999999</v>
      </c>
    </row>
    <row r="3189" spans="2:5" x14ac:dyDescent="0.25">
      <c r="B3189" s="176" t="s">
        <v>8613</v>
      </c>
      <c r="C3189" s="176" t="s">
        <v>14333</v>
      </c>
      <c r="D3189" s="176">
        <v>-43.906700134277344</v>
      </c>
      <c r="E3189" s="176">
        <v>170.12800598144531</v>
      </c>
    </row>
    <row r="3190" spans="2:5" x14ac:dyDescent="0.25">
      <c r="B3190" s="176" t="s">
        <v>8614</v>
      </c>
      <c r="C3190" s="176" t="s">
        <v>14334</v>
      </c>
      <c r="D3190" s="176">
        <v>-42.713600158691406</v>
      </c>
      <c r="E3190" s="176">
        <v>170.98500061035156</v>
      </c>
    </row>
    <row r="3191" spans="2:5" x14ac:dyDescent="0.25">
      <c r="B3191" s="176" t="s">
        <v>8615</v>
      </c>
      <c r="C3191" s="176" t="s">
        <v>1913</v>
      </c>
      <c r="D3191" s="176">
        <v>-37.866961000000003</v>
      </c>
      <c r="E3191" s="176">
        <v>175.331952</v>
      </c>
    </row>
    <row r="3192" spans="2:5" x14ac:dyDescent="0.25">
      <c r="B3192" s="176" t="s">
        <v>8616</v>
      </c>
      <c r="C3192" s="176" t="s">
        <v>14335</v>
      </c>
      <c r="D3192" s="176">
        <v>-35.259148000000003</v>
      </c>
      <c r="E3192" s="176">
        <v>173.91331700000001</v>
      </c>
    </row>
    <row r="3193" spans="2:5" x14ac:dyDescent="0.25">
      <c r="B3193" s="176" t="s">
        <v>8617</v>
      </c>
      <c r="C3193" s="176" t="s">
        <v>14336</v>
      </c>
      <c r="D3193" s="176">
        <v>-35.069837</v>
      </c>
      <c r="E3193" s="176">
        <v>173.28705299999999</v>
      </c>
    </row>
    <row r="3194" spans="2:5" x14ac:dyDescent="0.25">
      <c r="B3194" s="176" t="s">
        <v>8618</v>
      </c>
      <c r="C3194" s="176" t="s">
        <v>318</v>
      </c>
      <c r="D3194" s="176">
        <v>-45.210495000000002</v>
      </c>
      <c r="E3194" s="176">
        <v>169.37111300000001</v>
      </c>
    </row>
    <row r="3195" spans="2:5" x14ac:dyDescent="0.25">
      <c r="B3195" s="176" t="s">
        <v>8619</v>
      </c>
      <c r="C3195" s="176" t="s">
        <v>14337</v>
      </c>
      <c r="D3195" s="176">
        <v>-43.764999000000003</v>
      </c>
      <c r="E3195" s="176">
        <v>170.13299599999999</v>
      </c>
    </row>
    <row r="3196" spans="2:5" x14ac:dyDescent="0.25">
      <c r="B3196" s="176" t="s">
        <v>8620</v>
      </c>
      <c r="C3196" s="176" t="s">
        <v>14338</v>
      </c>
      <c r="D3196" s="176">
        <v>-45.533099999999997</v>
      </c>
      <c r="E3196" s="176">
        <v>167.64999399999999</v>
      </c>
    </row>
    <row r="3197" spans="2:5" x14ac:dyDescent="0.25">
      <c r="B3197" s="176" t="s">
        <v>8621</v>
      </c>
      <c r="C3197" s="176" t="s">
        <v>14339</v>
      </c>
      <c r="D3197" s="176">
        <v>-40.974634000000002</v>
      </c>
      <c r="E3197" s="176">
        <v>175.63453999999999</v>
      </c>
    </row>
    <row r="3198" spans="2:5" x14ac:dyDescent="0.25">
      <c r="B3198" s="176" t="s">
        <v>8622</v>
      </c>
      <c r="C3198" s="176" t="s">
        <v>14340</v>
      </c>
      <c r="D3198" s="176">
        <v>-39.008598327636719</v>
      </c>
      <c r="E3198" s="176">
        <v>174.17900085449219</v>
      </c>
    </row>
    <row r="3199" spans="2:5" x14ac:dyDescent="0.25">
      <c r="B3199" s="176" t="s">
        <v>8623</v>
      </c>
      <c r="C3199" s="176" t="s">
        <v>14341</v>
      </c>
      <c r="D3199" s="176">
        <v>-39.465800999999999</v>
      </c>
      <c r="E3199" s="176">
        <v>176.86999499999999</v>
      </c>
    </row>
    <row r="3200" spans="2:5" x14ac:dyDescent="0.25">
      <c r="B3200" s="176" t="s">
        <v>8624</v>
      </c>
      <c r="C3200" s="176" t="s">
        <v>14342</v>
      </c>
      <c r="D3200" s="176">
        <v>-41.296709</v>
      </c>
      <c r="E3200" s="176">
        <v>173.224323</v>
      </c>
    </row>
    <row r="3201" spans="2:5" x14ac:dyDescent="0.25">
      <c r="B3201" s="176" t="s">
        <v>8625</v>
      </c>
      <c r="C3201" s="176" t="s">
        <v>14343</v>
      </c>
      <c r="D3201" s="176">
        <v>-46.412399291992188</v>
      </c>
      <c r="E3201" s="176">
        <v>168.31300354003906</v>
      </c>
    </row>
    <row r="3202" spans="2:5" x14ac:dyDescent="0.25">
      <c r="B3202" s="176" t="s">
        <v>8626</v>
      </c>
      <c r="C3202" s="176" t="s">
        <v>11385</v>
      </c>
      <c r="D3202" s="176">
        <v>-40.206001281738281</v>
      </c>
      <c r="E3202" s="176">
        <v>175.38800048828125</v>
      </c>
    </row>
    <row r="3203" spans="2:5" x14ac:dyDescent="0.25">
      <c r="B3203" s="176" t="s">
        <v>8627</v>
      </c>
      <c r="C3203" s="176" t="s">
        <v>14344</v>
      </c>
      <c r="D3203" s="176">
        <v>-40.785581999999998</v>
      </c>
      <c r="E3203" s="176">
        <v>175.15129999999999</v>
      </c>
    </row>
    <row r="3204" spans="2:5" x14ac:dyDescent="0.25">
      <c r="B3204" s="176" t="s">
        <v>8628</v>
      </c>
      <c r="C3204" s="176" t="s">
        <v>14345</v>
      </c>
      <c r="D3204" s="176">
        <v>-44.970001000000003</v>
      </c>
      <c r="E3204" s="176">
        <v>171.08200099999999</v>
      </c>
    </row>
    <row r="3205" spans="2:5" x14ac:dyDescent="0.25">
      <c r="B3205" s="176" t="s">
        <v>8629</v>
      </c>
      <c r="C3205" s="176" t="s">
        <v>14346</v>
      </c>
      <c r="D3205" s="176">
        <v>-36.1464</v>
      </c>
      <c r="E3205" s="176">
        <v>175.419006</v>
      </c>
    </row>
    <row r="3206" spans="2:5" x14ac:dyDescent="0.25">
      <c r="B3206" s="176" t="s">
        <v>8630</v>
      </c>
      <c r="C3206" s="176" t="s">
        <v>14347</v>
      </c>
      <c r="D3206" s="176">
        <v>-40.320599000000001</v>
      </c>
      <c r="E3206" s="176">
        <v>175.61700400000001</v>
      </c>
    </row>
    <row r="3207" spans="2:5" x14ac:dyDescent="0.25">
      <c r="B3207" s="176" t="s">
        <v>8631</v>
      </c>
      <c r="C3207" s="176" t="s">
        <v>14348</v>
      </c>
      <c r="D3207" s="176">
        <v>-41.346099853516002</v>
      </c>
      <c r="E3207" s="176">
        <v>173.95599365234</v>
      </c>
    </row>
    <row r="3208" spans="2:5" x14ac:dyDescent="0.25">
      <c r="B3208" s="176" t="s">
        <v>8632</v>
      </c>
      <c r="C3208" s="176" t="s">
        <v>14349</v>
      </c>
      <c r="D3208" s="176">
        <v>-40.904701232910156</v>
      </c>
      <c r="E3208" s="176">
        <v>174.98899841308594</v>
      </c>
    </row>
    <row r="3209" spans="2:5" x14ac:dyDescent="0.25">
      <c r="B3209" s="176" t="s">
        <v>8633</v>
      </c>
      <c r="C3209" s="176" t="s">
        <v>14350</v>
      </c>
      <c r="D3209" s="176">
        <v>-44.293166999999997</v>
      </c>
      <c r="E3209" s="176">
        <v>-176.20347599999999</v>
      </c>
    </row>
    <row r="3210" spans="2:5" x14ac:dyDescent="0.25">
      <c r="B3210" s="176" t="s">
        <v>8634</v>
      </c>
      <c r="C3210" s="176" t="s">
        <v>3586</v>
      </c>
      <c r="D3210" s="176">
        <v>-45.019204999999999</v>
      </c>
      <c r="E3210" s="176">
        <v>168.74637899999999</v>
      </c>
    </row>
    <row r="3211" spans="2:5" x14ac:dyDescent="0.25">
      <c r="B3211" s="176" t="s">
        <v>8635</v>
      </c>
      <c r="C3211" s="176" t="s">
        <v>14351</v>
      </c>
      <c r="D3211" s="176">
        <v>-38.109200000000001</v>
      </c>
      <c r="E3211" s="176">
        <v>176.317001</v>
      </c>
    </row>
    <row r="3212" spans="2:5" x14ac:dyDescent="0.25">
      <c r="B3212" s="176" t="s">
        <v>8636</v>
      </c>
      <c r="C3212" s="176" t="s">
        <v>14352</v>
      </c>
      <c r="D3212" s="176">
        <v>-90</v>
      </c>
      <c r="E3212" s="176">
        <v>-1</v>
      </c>
    </row>
    <row r="3213" spans="2:5" x14ac:dyDescent="0.25">
      <c r="B3213" s="176" t="s">
        <v>8637</v>
      </c>
      <c r="C3213" s="176" t="s">
        <v>14353</v>
      </c>
      <c r="D3213" s="176">
        <v>-37.671901702880859</v>
      </c>
      <c r="E3213" s="176">
        <v>176.19599914550781</v>
      </c>
    </row>
    <row r="3214" spans="2:5" x14ac:dyDescent="0.25">
      <c r="B3214" s="176" t="s">
        <v>8638</v>
      </c>
      <c r="C3214" s="176" t="s">
        <v>14354</v>
      </c>
      <c r="D3214" s="176">
        <v>-44.302799224853516</v>
      </c>
      <c r="E3214" s="176">
        <v>171.22500610351563</v>
      </c>
    </row>
    <row r="3215" spans="2:5" x14ac:dyDescent="0.25">
      <c r="B3215" s="176" t="s">
        <v>8639</v>
      </c>
      <c r="C3215" s="176" t="s">
        <v>14355</v>
      </c>
      <c r="D3215" s="176">
        <v>-44.2350006104</v>
      </c>
      <c r="E3215" s="176">
        <v>170.11799621599999</v>
      </c>
    </row>
    <row r="3216" spans="2:5" x14ac:dyDescent="0.25">
      <c r="B3216" s="176" t="s">
        <v>8640</v>
      </c>
      <c r="C3216" s="176" t="s">
        <v>14356</v>
      </c>
      <c r="D3216" s="176">
        <v>-41.518299102783203</v>
      </c>
      <c r="E3216" s="176">
        <v>173.8699951171875</v>
      </c>
    </row>
    <row r="3217" spans="2:5" x14ac:dyDescent="0.25">
      <c r="B3217" s="176" t="s">
        <v>8641</v>
      </c>
      <c r="C3217" s="176" t="s">
        <v>11386</v>
      </c>
      <c r="D3217" s="176">
        <v>-77.867401000000001</v>
      </c>
      <c r="E3217" s="176">
        <v>167.057007</v>
      </c>
    </row>
    <row r="3218" spans="2:5" x14ac:dyDescent="0.25">
      <c r="B3218" s="176" t="s">
        <v>8642</v>
      </c>
      <c r="C3218" s="176" t="s">
        <v>14357</v>
      </c>
      <c r="D3218" s="176">
        <v>-44.722090999999999</v>
      </c>
      <c r="E3218" s="176">
        <v>169.246287</v>
      </c>
    </row>
    <row r="3219" spans="2:5" x14ac:dyDescent="0.25">
      <c r="B3219" s="176" t="s">
        <v>8643</v>
      </c>
      <c r="C3219" s="176" t="s">
        <v>14358</v>
      </c>
      <c r="D3219" s="176">
        <v>-37.922224</v>
      </c>
      <c r="E3219" s="176">
        <v>176.91695999999999</v>
      </c>
    </row>
    <row r="3220" spans="2:5" x14ac:dyDescent="0.25">
      <c r="B3220" s="176" t="s">
        <v>8644</v>
      </c>
      <c r="C3220" s="176" t="s">
        <v>4447</v>
      </c>
      <c r="D3220" s="176">
        <v>-41.326839</v>
      </c>
      <c r="E3220" s="176">
        <v>174.806862</v>
      </c>
    </row>
    <row r="3221" spans="2:5" x14ac:dyDescent="0.25">
      <c r="B3221" s="176" t="s">
        <v>8645</v>
      </c>
      <c r="C3221" s="176" t="s">
        <v>14359</v>
      </c>
      <c r="D3221" s="176">
        <v>-39.011862000000001</v>
      </c>
      <c r="E3221" s="176">
        <v>177.40440100000001</v>
      </c>
    </row>
    <row r="3222" spans="2:5" x14ac:dyDescent="0.25">
      <c r="B3222" s="176" t="s">
        <v>8646</v>
      </c>
      <c r="C3222" s="176" t="s">
        <v>11387</v>
      </c>
      <c r="D3222" s="176">
        <v>-36.787799999999997</v>
      </c>
      <c r="E3222" s="176">
        <v>174.63000500000001</v>
      </c>
    </row>
    <row r="3223" spans="2:5" x14ac:dyDescent="0.25">
      <c r="B3223" s="176" t="s">
        <v>8647</v>
      </c>
      <c r="C3223" s="176" t="s">
        <v>14360</v>
      </c>
      <c r="D3223" s="176">
        <v>-35.769252999999999</v>
      </c>
      <c r="E3223" s="176">
        <v>174.36371299999999</v>
      </c>
    </row>
    <row r="3224" spans="2:5" x14ac:dyDescent="0.25">
      <c r="B3224" s="176" t="s">
        <v>8648</v>
      </c>
      <c r="C3224" s="176" t="s">
        <v>14361</v>
      </c>
      <c r="D3224" s="176">
        <v>-41.737110999999999</v>
      </c>
      <c r="E3224" s="176">
        <v>171.57903300000001</v>
      </c>
    </row>
    <row r="3225" spans="2:5" x14ac:dyDescent="0.25">
      <c r="B3225" s="176" t="s">
        <v>8649</v>
      </c>
      <c r="C3225" s="176" t="s">
        <v>14362</v>
      </c>
      <c r="D3225" s="176">
        <v>-39.963467000000001</v>
      </c>
      <c r="E3225" s="176">
        <v>175.02444</v>
      </c>
    </row>
    <row r="3226" spans="2:5" x14ac:dyDescent="0.25">
      <c r="B3226" s="176" t="s">
        <v>8650</v>
      </c>
      <c r="C3226" s="176" t="s">
        <v>14363</v>
      </c>
      <c r="D3226" s="176">
        <v>37.122148000000003</v>
      </c>
      <c r="E3226" s="176">
        <v>70.520099999999999</v>
      </c>
    </row>
    <row r="3227" spans="2:5" x14ac:dyDescent="0.25">
      <c r="B3227" s="176" t="s">
        <v>8651</v>
      </c>
      <c r="C3227" s="176" t="s">
        <v>14364</v>
      </c>
      <c r="D3227" s="176">
        <v>34.209999000000003</v>
      </c>
      <c r="E3227" s="176">
        <v>62.228298000000002</v>
      </c>
    </row>
    <row r="3228" spans="2:5" x14ac:dyDescent="0.25">
      <c r="B3228" s="176" t="s">
        <v>8652</v>
      </c>
      <c r="C3228" s="176" t="s">
        <v>14365</v>
      </c>
      <c r="D3228" s="176">
        <v>34.946097999999999</v>
      </c>
      <c r="E3228" s="176">
        <v>69.264999000000003</v>
      </c>
    </row>
    <row r="3229" spans="2:5" x14ac:dyDescent="0.25">
      <c r="B3229" s="176" t="s">
        <v>8653</v>
      </c>
      <c r="C3229" s="176" t="s">
        <v>14366</v>
      </c>
      <c r="D3229" s="176">
        <v>34.399799000000002</v>
      </c>
      <c r="E3229" s="176">
        <v>70.498596000000006</v>
      </c>
    </row>
    <row r="3230" spans="2:5" x14ac:dyDescent="0.25">
      <c r="B3230" s="176" t="s">
        <v>8654</v>
      </c>
      <c r="C3230" s="176" t="s">
        <v>14367</v>
      </c>
      <c r="D3230" s="176">
        <v>34.565899000000002</v>
      </c>
      <c r="E3230" s="176">
        <v>69.212303000000006</v>
      </c>
    </row>
    <row r="3231" spans="2:5" x14ac:dyDescent="0.25">
      <c r="B3231" s="176" t="s">
        <v>8655</v>
      </c>
      <c r="C3231" s="176" t="s">
        <v>14368</v>
      </c>
      <c r="D3231" s="176">
        <v>31.505769000000001</v>
      </c>
      <c r="E3231" s="176">
        <v>65.847962999999993</v>
      </c>
    </row>
    <row r="3232" spans="2:5" x14ac:dyDescent="0.25">
      <c r="B3232" s="176" t="s">
        <v>8656</v>
      </c>
      <c r="C3232" s="176" t="s">
        <v>14369</v>
      </c>
      <c r="D3232" s="176">
        <v>33.284604999999999</v>
      </c>
      <c r="E3232" s="176">
        <v>69.807339999999996</v>
      </c>
    </row>
    <row r="3233" spans="2:5" x14ac:dyDescent="0.25">
      <c r="B3233" s="176" t="s">
        <v>8657</v>
      </c>
      <c r="C3233" s="176" t="s">
        <v>14370</v>
      </c>
      <c r="D3233" s="176">
        <v>35.930801000000002</v>
      </c>
      <c r="E3233" s="176">
        <v>64.760902000000002</v>
      </c>
    </row>
    <row r="3234" spans="2:5" x14ac:dyDescent="0.25">
      <c r="B3234" s="176" t="s">
        <v>8658</v>
      </c>
      <c r="C3234" s="176" t="s">
        <v>14371</v>
      </c>
      <c r="D3234" s="176">
        <v>36.704120000000003</v>
      </c>
      <c r="E3234" s="176">
        <v>67.210459</v>
      </c>
    </row>
    <row r="3235" spans="2:5" x14ac:dyDescent="0.25">
      <c r="B3235" s="176" t="s">
        <v>8659</v>
      </c>
      <c r="C3235" s="176" t="s">
        <v>14372</v>
      </c>
      <c r="D3235" s="176">
        <v>36.665100000000002</v>
      </c>
      <c r="E3235" s="176">
        <v>68.910797000000002</v>
      </c>
    </row>
    <row r="3236" spans="2:5" x14ac:dyDescent="0.25">
      <c r="B3236" s="176" t="s">
        <v>8660</v>
      </c>
      <c r="C3236" s="176" t="s">
        <v>14373</v>
      </c>
      <c r="D3236" s="176">
        <v>26.267295000000001</v>
      </c>
      <c r="E3236" s="176">
        <v>50.637639999999998</v>
      </c>
    </row>
    <row r="3237" spans="2:5" x14ac:dyDescent="0.25">
      <c r="B3237" s="176" t="s">
        <v>8661</v>
      </c>
      <c r="C3237" s="176" t="s">
        <v>14374</v>
      </c>
      <c r="D3237" s="176">
        <v>25.918399999999998</v>
      </c>
      <c r="E3237" s="176">
        <v>50.590598999999997</v>
      </c>
    </row>
    <row r="3238" spans="2:5" x14ac:dyDescent="0.25">
      <c r="B3238" s="176" t="s">
        <v>8662</v>
      </c>
      <c r="C3238" s="176" t="s">
        <v>14375</v>
      </c>
      <c r="D3238" s="176">
        <v>21.4375</v>
      </c>
      <c r="E3238" s="176">
        <v>39.994202000000001</v>
      </c>
    </row>
    <row r="3239" spans="2:5" x14ac:dyDescent="0.25">
      <c r="B3239" s="176" t="s">
        <v>8663</v>
      </c>
      <c r="C3239" s="176" t="s">
        <v>14376</v>
      </c>
      <c r="D3239" s="176">
        <v>18.240400000000001</v>
      </c>
      <c r="E3239" s="176">
        <v>42.656601000000002</v>
      </c>
    </row>
    <row r="3240" spans="2:5" x14ac:dyDescent="0.25">
      <c r="B3240" s="176" t="s">
        <v>8664</v>
      </c>
      <c r="C3240" s="176" t="s">
        <v>14377</v>
      </c>
      <c r="D3240" s="176">
        <v>21.226998999999999</v>
      </c>
      <c r="E3240" s="176">
        <v>55.267299999999999</v>
      </c>
    </row>
    <row r="3241" spans="2:5" x14ac:dyDescent="0.25">
      <c r="B3241" s="176" t="s">
        <v>8665</v>
      </c>
      <c r="C3241" s="176" t="s">
        <v>14378</v>
      </c>
      <c r="D3241" s="176">
        <v>25.285298999999998</v>
      </c>
      <c r="E3241" s="176">
        <v>49.485199000000001</v>
      </c>
    </row>
    <row r="3242" spans="2:5" x14ac:dyDescent="0.25">
      <c r="B3242" s="176" t="s">
        <v>8666</v>
      </c>
      <c r="C3242" s="176" t="s">
        <v>14379</v>
      </c>
      <c r="D3242" s="176">
        <v>26.483633999999999</v>
      </c>
      <c r="E3242" s="176">
        <v>38.117047999999997</v>
      </c>
    </row>
    <row r="3243" spans="2:5" x14ac:dyDescent="0.25">
      <c r="B3243" s="176" t="s">
        <v>8667</v>
      </c>
      <c r="C3243" s="176" t="s">
        <v>14380</v>
      </c>
      <c r="D3243" s="176">
        <v>20.298506</v>
      </c>
      <c r="E3243" s="176">
        <v>41.636153</v>
      </c>
    </row>
    <row r="3244" spans="2:5" x14ac:dyDescent="0.25">
      <c r="B3244" s="176" t="s">
        <v>8668</v>
      </c>
      <c r="C3244" s="176" t="s">
        <v>14381</v>
      </c>
      <c r="D3244" s="176">
        <v>19.984400000000001</v>
      </c>
      <c r="E3244" s="176">
        <v>42.620899000000001</v>
      </c>
    </row>
    <row r="3245" spans="2:5" x14ac:dyDescent="0.25">
      <c r="B3245" s="176" t="s">
        <v>8669</v>
      </c>
      <c r="C3245" s="176" t="s">
        <v>14382</v>
      </c>
      <c r="D3245" s="176">
        <v>24.214693</v>
      </c>
      <c r="E3245" s="176">
        <v>51.449890000000003</v>
      </c>
    </row>
    <row r="3246" spans="2:5" x14ac:dyDescent="0.25">
      <c r="B3246" s="176" t="s">
        <v>8670</v>
      </c>
      <c r="C3246" s="176" t="s">
        <v>14383</v>
      </c>
      <c r="D3246" s="176">
        <v>26.469100000000001</v>
      </c>
      <c r="E3246" s="176">
        <v>49.798209</v>
      </c>
    </row>
    <row r="3247" spans="2:5" x14ac:dyDescent="0.25">
      <c r="B3247" s="176" t="s">
        <v>8671</v>
      </c>
      <c r="C3247" s="176" t="s">
        <v>14384</v>
      </c>
      <c r="D3247" s="176">
        <v>24.4499</v>
      </c>
      <c r="E3247" s="176">
        <v>44.121200999999999</v>
      </c>
    </row>
    <row r="3248" spans="2:5" x14ac:dyDescent="0.25">
      <c r="B3248" s="176" t="s">
        <v>8672</v>
      </c>
      <c r="C3248" s="176" t="s">
        <v>14385</v>
      </c>
      <c r="D3248" s="176">
        <v>26.2654</v>
      </c>
      <c r="E3248" s="176">
        <v>50.152000000000001</v>
      </c>
    </row>
    <row r="3249" spans="2:5" x14ac:dyDescent="0.25">
      <c r="B3249" s="176" t="s">
        <v>8673</v>
      </c>
      <c r="C3249" s="176" t="s">
        <v>14386</v>
      </c>
      <c r="D3249" s="176">
        <v>16.9011</v>
      </c>
      <c r="E3249" s="176">
        <v>42.585799999999999</v>
      </c>
    </row>
    <row r="3250" spans="2:5" x14ac:dyDescent="0.25">
      <c r="B3250" s="176" t="s">
        <v>8674</v>
      </c>
      <c r="C3250" s="176" t="s">
        <v>14387</v>
      </c>
      <c r="D3250" s="176">
        <v>26.302799</v>
      </c>
      <c r="E3250" s="176">
        <v>43.774399000000003</v>
      </c>
    </row>
    <row r="3251" spans="2:5" x14ac:dyDescent="0.25">
      <c r="B3251" s="176" t="s">
        <v>8675</v>
      </c>
      <c r="C3251" s="176" t="s">
        <v>14388</v>
      </c>
      <c r="D3251" s="176">
        <v>31.412413000000001</v>
      </c>
      <c r="E3251" s="176">
        <v>37.278897999999998</v>
      </c>
    </row>
    <row r="3252" spans="2:5" x14ac:dyDescent="0.25">
      <c r="B3252" s="176" t="s">
        <v>8676</v>
      </c>
      <c r="C3252" s="176" t="s">
        <v>14389</v>
      </c>
      <c r="D3252" s="176">
        <v>27.437901</v>
      </c>
      <c r="E3252" s="176">
        <v>41.686298000000001</v>
      </c>
    </row>
    <row r="3253" spans="2:5" x14ac:dyDescent="0.25">
      <c r="B3253" s="176" t="s">
        <v>8677</v>
      </c>
      <c r="C3253" s="176" t="s">
        <v>14390</v>
      </c>
      <c r="D3253" s="176">
        <v>27.039000000000001</v>
      </c>
      <c r="E3253" s="176">
        <v>49.405101999999999</v>
      </c>
    </row>
    <row r="3254" spans="2:5" x14ac:dyDescent="0.25">
      <c r="B3254" s="176" t="s">
        <v>8678</v>
      </c>
      <c r="C3254" s="176" t="s">
        <v>11388</v>
      </c>
      <c r="D3254" s="176">
        <v>21.348101</v>
      </c>
      <c r="E3254" s="176">
        <v>39.173000000000002</v>
      </c>
    </row>
    <row r="3255" spans="2:5" x14ac:dyDescent="0.25">
      <c r="B3255" s="176" t="s">
        <v>8679</v>
      </c>
      <c r="C3255" s="176" t="s">
        <v>14385</v>
      </c>
      <c r="D3255" s="176">
        <v>21.680240999999999</v>
      </c>
      <c r="E3255" s="176">
        <v>39.157435999999997</v>
      </c>
    </row>
    <row r="3256" spans="2:5" x14ac:dyDescent="0.25">
      <c r="B3256" s="176" t="s">
        <v>8680</v>
      </c>
      <c r="C3256" s="176" t="s">
        <v>14391</v>
      </c>
      <c r="D3256" s="176">
        <v>27.9009</v>
      </c>
      <c r="E3256" s="176">
        <v>45.528198000000003</v>
      </c>
    </row>
    <row r="3257" spans="2:5" x14ac:dyDescent="0.25">
      <c r="B3257" s="176" t="s">
        <v>8681</v>
      </c>
      <c r="C3257" s="176" t="s">
        <v>14392</v>
      </c>
      <c r="D3257" s="176">
        <v>18.2973</v>
      </c>
      <c r="E3257" s="176">
        <v>42.803500999999997</v>
      </c>
    </row>
    <row r="3258" spans="2:5" x14ac:dyDescent="0.25">
      <c r="B3258" s="176" t="s">
        <v>8682</v>
      </c>
      <c r="C3258" s="176" t="s">
        <v>14393</v>
      </c>
      <c r="D3258" s="176">
        <v>24.5534</v>
      </c>
      <c r="E3258" s="176">
        <v>39.705100999999999</v>
      </c>
    </row>
    <row r="3259" spans="2:5" x14ac:dyDescent="0.25">
      <c r="B3259" s="176" t="s">
        <v>8683</v>
      </c>
      <c r="C3259" s="176" t="s">
        <v>14394</v>
      </c>
      <c r="D3259" s="176">
        <v>17.611401000000001</v>
      </c>
      <c r="E3259" s="176">
        <v>44.419201000000001</v>
      </c>
    </row>
    <row r="3260" spans="2:5" x14ac:dyDescent="0.25">
      <c r="B3260" s="176" t="s">
        <v>8684</v>
      </c>
      <c r="C3260" s="176" t="s">
        <v>14395</v>
      </c>
      <c r="D3260" s="176">
        <v>27.924261000000001</v>
      </c>
      <c r="E3260" s="176">
        <v>35.293579999999999</v>
      </c>
    </row>
    <row r="3261" spans="2:5" x14ac:dyDescent="0.25">
      <c r="B3261" s="176" t="s">
        <v>8685</v>
      </c>
      <c r="C3261" s="176" t="s">
        <v>14396</v>
      </c>
      <c r="D3261" s="176">
        <v>28.335726000000001</v>
      </c>
      <c r="E3261" s="176">
        <v>46.127108</v>
      </c>
    </row>
    <row r="3262" spans="2:5" x14ac:dyDescent="0.25">
      <c r="B3262" s="176" t="s">
        <v>8686</v>
      </c>
      <c r="C3262" s="176" t="s">
        <v>14397</v>
      </c>
      <c r="D3262" s="176">
        <v>24.0627</v>
      </c>
      <c r="E3262" s="176">
        <v>47.580502000000003</v>
      </c>
    </row>
    <row r="3263" spans="2:5" x14ac:dyDescent="0.25">
      <c r="B3263" s="176" t="s">
        <v>8687</v>
      </c>
      <c r="C3263" s="176" t="s">
        <v>14398</v>
      </c>
      <c r="D3263" s="176">
        <v>29.626399993896484</v>
      </c>
      <c r="E3263" s="176">
        <v>43.4906005859375</v>
      </c>
    </row>
    <row r="3264" spans="2:5" x14ac:dyDescent="0.25">
      <c r="B3264" s="176" t="s">
        <v>8688</v>
      </c>
      <c r="C3264" s="176" t="s">
        <v>14392</v>
      </c>
      <c r="D3264" s="176">
        <v>24.957599999999999</v>
      </c>
      <c r="E3264" s="176">
        <v>46.698799000000001</v>
      </c>
    </row>
    <row r="3265" spans="2:5" x14ac:dyDescent="0.25">
      <c r="B3265" s="176" t="s">
        <v>8689</v>
      </c>
      <c r="C3265" s="176" t="s">
        <v>14399</v>
      </c>
      <c r="D3265" s="176">
        <v>28.079599000000002</v>
      </c>
      <c r="E3265" s="176">
        <v>48.610999999999997</v>
      </c>
    </row>
    <row r="3266" spans="2:5" x14ac:dyDescent="0.25">
      <c r="B3266" s="176" t="s">
        <v>8690</v>
      </c>
      <c r="C3266" s="176" t="s">
        <v>14400</v>
      </c>
      <c r="D3266" s="176">
        <v>30.906600952148438</v>
      </c>
      <c r="E3266" s="176">
        <v>41.138198852539063</v>
      </c>
    </row>
    <row r="3267" spans="2:5" x14ac:dyDescent="0.25">
      <c r="B3267" s="176" t="s">
        <v>8691</v>
      </c>
      <c r="C3267" s="176" t="s">
        <v>14401</v>
      </c>
      <c r="D3267" s="176">
        <v>25.627974999999999</v>
      </c>
      <c r="E3267" s="176">
        <v>37.088914000000003</v>
      </c>
    </row>
    <row r="3268" spans="2:5" x14ac:dyDescent="0.25">
      <c r="B3268" s="176" t="s">
        <v>8692</v>
      </c>
      <c r="C3268" s="176" t="s">
        <v>14402</v>
      </c>
      <c r="D3268" s="176">
        <v>26.723101</v>
      </c>
      <c r="E3268" s="176">
        <v>50.030799999999999</v>
      </c>
    </row>
    <row r="3269" spans="2:5" x14ac:dyDescent="0.25">
      <c r="B3269" s="176" t="s">
        <v>8693</v>
      </c>
      <c r="C3269" s="176" t="s">
        <v>14403</v>
      </c>
      <c r="D3269" s="176">
        <v>17.466899999999999</v>
      </c>
      <c r="E3269" s="176">
        <v>47.121398999999997</v>
      </c>
    </row>
    <row r="3270" spans="2:5" x14ac:dyDescent="0.25">
      <c r="B3270" s="176" t="s">
        <v>8694</v>
      </c>
      <c r="C3270" s="176" t="s">
        <v>14404</v>
      </c>
      <c r="D3270" s="176">
        <v>29.783301000000002</v>
      </c>
      <c r="E3270" s="176">
        <v>40.100904999999997</v>
      </c>
    </row>
    <row r="3271" spans="2:5" x14ac:dyDescent="0.25">
      <c r="B3271" s="176" t="s">
        <v>8695</v>
      </c>
      <c r="C3271" s="176" t="s">
        <v>14405</v>
      </c>
      <c r="D3271" s="176">
        <v>24.465259</v>
      </c>
      <c r="E3271" s="176">
        <v>46.659278999999998</v>
      </c>
    </row>
    <row r="3272" spans="2:5" x14ac:dyDescent="0.25">
      <c r="B3272" s="176" t="s">
        <v>8696</v>
      </c>
      <c r="C3272" s="176" t="s">
        <v>14406</v>
      </c>
      <c r="D3272" s="176">
        <v>28.371099999999998</v>
      </c>
      <c r="E3272" s="176">
        <v>36.624865</v>
      </c>
    </row>
    <row r="3273" spans="2:5" x14ac:dyDescent="0.25">
      <c r="B3273" s="176" t="s">
        <v>8697</v>
      </c>
      <c r="C3273" s="176" t="s">
        <v>14407</v>
      </c>
      <c r="D3273" s="176">
        <v>21.484739000000001</v>
      </c>
      <c r="E3273" s="176">
        <v>40.544074000000002</v>
      </c>
    </row>
    <row r="3274" spans="2:5" x14ac:dyDescent="0.25">
      <c r="B3274" s="176" t="s">
        <v>8698</v>
      </c>
      <c r="C3274" s="176" t="s">
        <v>14408</v>
      </c>
      <c r="D3274" s="176">
        <v>27.867799999999999</v>
      </c>
      <c r="E3274" s="176">
        <v>48.769100000000002</v>
      </c>
    </row>
    <row r="3275" spans="2:5" x14ac:dyDescent="0.25">
      <c r="B3275" s="176" t="s">
        <v>8699</v>
      </c>
      <c r="C3275" s="176" t="s">
        <v>14409</v>
      </c>
      <c r="D3275" s="176">
        <v>31.692188000000002</v>
      </c>
      <c r="E3275" s="176">
        <v>38.731544</v>
      </c>
    </row>
    <row r="3276" spans="2:5" x14ac:dyDescent="0.25">
      <c r="B3276" s="176" t="s">
        <v>8700</v>
      </c>
      <c r="C3276" s="176" t="s">
        <v>14410</v>
      </c>
      <c r="D3276" s="176">
        <v>20.504299</v>
      </c>
      <c r="E3276" s="176">
        <v>45.199599999999997</v>
      </c>
    </row>
    <row r="3277" spans="2:5" x14ac:dyDescent="0.25">
      <c r="B3277" s="176" t="s">
        <v>8701</v>
      </c>
      <c r="C3277" s="176" t="s">
        <v>14411</v>
      </c>
      <c r="D3277" s="176">
        <v>26.198601</v>
      </c>
      <c r="E3277" s="176">
        <v>36.476398000000003</v>
      </c>
    </row>
    <row r="3278" spans="2:5" x14ac:dyDescent="0.25">
      <c r="B3278" s="176" t="s">
        <v>8702</v>
      </c>
      <c r="C3278" s="176" t="s">
        <v>14412</v>
      </c>
      <c r="D3278" s="176">
        <v>24.144199</v>
      </c>
      <c r="E3278" s="176">
        <v>38.063400000000001</v>
      </c>
    </row>
    <row r="3279" spans="2:5" x14ac:dyDescent="0.25">
      <c r="B3279" s="176" t="s">
        <v>8703</v>
      </c>
      <c r="C3279" s="176" t="s">
        <v>14413</v>
      </c>
      <c r="D3279" s="176">
        <v>30.367887</v>
      </c>
      <c r="E3279" s="176">
        <v>48.230074999999999</v>
      </c>
    </row>
    <row r="3280" spans="2:5" x14ac:dyDescent="0.25">
      <c r="B3280" s="176" t="s">
        <v>8704</v>
      </c>
      <c r="C3280" s="176" t="s">
        <v>14414</v>
      </c>
      <c r="D3280" s="176">
        <v>32.434398999999999</v>
      </c>
      <c r="E3280" s="176">
        <v>48.397598000000002</v>
      </c>
    </row>
    <row r="3281" spans="2:5" x14ac:dyDescent="0.25">
      <c r="B3281" s="176" t="s">
        <v>8705</v>
      </c>
      <c r="C3281" s="176" t="s">
        <v>14415</v>
      </c>
      <c r="D3281" s="176">
        <v>30.744399999999999</v>
      </c>
      <c r="E3281" s="176">
        <v>49.677199999999999</v>
      </c>
    </row>
    <row r="3282" spans="2:5" x14ac:dyDescent="0.25">
      <c r="B3282" s="176" t="s">
        <v>8706</v>
      </c>
      <c r="C3282" s="176" t="s">
        <v>14416</v>
      </c>
      <c r="D3282" s="176">
        <v>30.333869</v>
      </c>
      <c r="E3282" s="176">
        <v>50.833796</v>
      </c>
    </row>
    <row r="3283" spans="2:5" x14ac:dyDescent="0.25">
      <c r="B3283" s="176" t="s">
        <v>8707</v>
      </c>
      <c r="C3283" s="176" t="s">
        <v>14417</v>
      </c>
      <c r="D3283" s="176">
        <v>32.001719000000001</v>
      </c>
      <c r="E3283" s="176">
        <v>49.268599000000002</v>
      </c>
    </row>
    <row r="3284" spans="2:5" x14ac:dyDescent="0.25">
      <c r="B3284" s="176" t="s">
        <v>8708</v>
      </c>
      <c r="C3284" s="176" t="s">
        <v>14418</v>
      </c>
      <c r="D3284" s="176">
        <v>30.5562</v>
      </c>
      <c r="E3284" s="176">
        <v>49.151901000000002</v>
      </c>
    </row>
    <row r="3285" spans="2:5" x14ac:dyDescent="0.25">
      <c r="B3285" s="176" t="s">
        <v>8709</v>
      </c>
      <c r="C3285" s="176" t="s">
        <v>14419</v>
      </c>
      <c r="D3285" s="176">
        <v>31.336400000000001</v>
      </c>
      <c r="E3285" s="176">
        <v>48.763789000000003</v>
      </c>
    </row>
    <row r="3286" spans="2:5" x14ac:dyDescent="0.25">
      <c r="B3286" s="176" t="s">
        <v>8710</v>
      </c>
      <c r="C3286" s="176" t="s">
        <v>14420</v>
      </c>
      <c r="D3286" s="176">
        <v>25.875699999999998</v>
      </c>
      <c r="E3286" s="176">
        <v>55.033000999999999</v>
      </c>
    </row>
    <row r="3287" spans="2:5" x14ac:dyDescent="0.25">
      <c r="B3287" s="176" t="s">
        <v>8711</v>
      </c>
      <c r="C3287" s="176" t="s">
        <v>14421</v>
      </c>
      <c r="D3287" s="176">
        <v>28.944799423199999</v>
      </c>
      <c r="E3287" s="176">
        <v>50.834598541299997</v>
      </c>
    </row>
    <row r="3288" spans="2:5" x14ac:dyDescent="0.25">
      <c r="B3288" s="176" t="s">
        <v>8712</v>
      </c>
      <c r="C3288" s="176" t="s">
        <v>14422</v>
      </c>
      <c r="D3288" s="176">
        <v>27.820499000000002</v>
      </c>
      <c r="E3288" s="176">
        <v>52.352200000000003</v>
      </c>
    </row>
    <row r="3289" spans="2:5" x14ac:dyDescent="0.25">
      <c r="B3289" s="176" t="s">
        <v>8713</v>
      </c>
      <c r="C3289" s="176" t="s">
        <v>14423</v>
      </c>
      <c r="D3289" s="176">
        <v>26.525427000000001</v>
      </c>
      <c r="E3289" s="176">
        <v>53.980462000000003</v>
      </c>
    </row>
    <row r="3290" spans="2:5" x14ac:dyDescent="0.25">
      <c r="B3290" s="176" t="s">
        <v>8714</v>
      </c>
      <c r="C3290" s="176" t="s">
        <v>14424</v>
      </c>
      <c r="D3290" s="176">
        <v>26.532283</v>
      </c>
      <c r="E3290" s="176">
        <v>54.824840000000002</v>
      </c>
    </row>
    <row r="3291" spans="2:5" x14ac:dyDescent="0.25">
      <c r="B3291" s="176" t="s">
        <v>8715</v>
      </c>
      <c r="C3291" s="176" t="s">
        <v>14425</v>
      </c>
      <c r="D3291" s="176">
        <v>27.379601000000001</v>
      </c>
      <c r="E3291" s="176">
        <v>52.737701000000001</v>
      </c>
    </row>
    <row r="3292" spans="2:5" x14ac:dyDescent="0.25">
      <c r="B3292" s="176" t="s">
        <v>8716</v>
      </c>
      <c r="C3292" s="176" t="s">
        <v>14426</v>
      </c>
      <c r="D3292" s="176">
        <v>29.260503</v>
      </c>
      <c r="E3292" s="176">
        <v>50.322192999999999</v>
      </c>
    </row>
    <row r="3293" spans="2:5" x14ac:dyDescent="0.25">
      <c r="B3293" s="176" t="s">
        <v>8717</v>
      </c>
      <c r="C3293" s="176" t="s">
        <v>14427</v>
      </c>
      <c r="D3293" s="176">
        <v>25.908899000000002</v>
      </c>
      <c r="E3293" s="176">
        <v>54.539397999999998</v>
      </c>
    </row>
    <row r="3294" spans="2:5" x14ac:dyDescent="0.25">
      <c r="B3294" s="176" t="s">
        <v>8718</v>
      </c>
      <c r="C3294" s="176" t="s">
        <v>14428</v>
      </c>
      <c r="D3294" s="176">
        <v>26.810742000000001</v>
      </c>
      <c r="E3294" s="176">
        <v>53.354301999999997</v>
      </c>
    </row>
    <row r="3295" spans="2:5" x14ac:dyDescent="0.25">
      <c r="B3295" s="176" t="s">
        <v>8719</v>
      </c>
      <c r="C3295" s="176" t="s">
        <v>14429</v>
      </c>
      <c r="D3295" s="176">
        <v>34.345901489299997</v>
      </c>
      <c r="E3295" s="176">
        <v>47.158100128199997</v>
      </c>
    </row>
    <row r="3296" spans="2:5" x14ac:dyDescent="0.25">
      <c r="B3296" s="176" t="s">
        <v>8720</v>
      </c>
      <c r="C3296" s="176" t="s">
        <v>14430</v>
      </c>
      <c r="D3296" s="176">
        <v>33.586601257324219</v>
      </c>
      <c r="E3296" s="176">
        <v>46.404800415039063</v>
      </c>
    </row>
    <row r="3297" spans="2:5" x14ac:dyDescent="0.25">
      <c r="B3297" s="176" t="s">
        <v>8721</v>
      </c>
      <c r="C3297" s="176" t="s">
        <v>14431</v>
      </c>
      <c r="D3297" s="176">
        <v>33.435398101806641</v>
      </c>
      <c r="E3297" s="176">
        <v>48.282901763916016</v>
      </c>
    </row>
    <row r="3298" spans="2:5" x14ac:dyDescent="0.25">
      <c r="B3298" s="176" t="s">
        <v>8722</v>
      </c>
      <c r="C3298" s="176" t="s">
        <v>14432</v>
      </c>
      <c r="D3298" s="176">
        <v>35.245899200439453</v>
      </c>
      <c r="E3298" s="176">
        <v>47.009201049804688</v>
      </c>
    </row>
    <row r="3299" spans="2:5" x14ac:dyDescent="0.25">
      <c r="B3299" s="176" t="s">
        <v>8723</v>
      </c>
      <c r="C3299" s="176" t="s">
        <v>14433</v>
      </c>
      <c r="D3299" s="176">
        <v>33.895302000000001</v>
      </c>
      <c r="E3299" s="176">
        <v>51.576999999999998</v>
      </c>
    </row>
    <row r="3300" spans="2:5" x14ac:dyDescent="0.25">
      <c r="B3300" s="176" t="s">
        <v>8724</v>
      </c>
      <c r="C3300" s="176" t="s">
        <v>14434</v>
      </c>
      <c r="D3300" s="176">
        <v>32.755141999999999</v>
      </c>
      <c r="E3300" s="176">
        <v>51.883876999999998</v>
      </c>
    </row>
    <row r="3301" spans="2:5" x14ac:dyDescent="0.25">
      <c r="B3301" s="176" t="s">
        <v>8725</v>
      </c>
      <c r="C3301" s="176" t="s">
        <v>14435</v>
      </c>
      <c r="D3301" s="176">
        <v>32.621101000000003</v>
      </c>
      <c r="E3301" s="176">
        <v>51.696998999999998</v>
      </c>
    </row>
    <row r="3302" spans="2:5" x14ac:dyDescent="0.25">
      <c r="B3302" s="176" t="s">
        <v>8726</v>
      </c>
      <c r="C3302" s="176" t="s">
        <v>14436</v>
      </c>
      <c r="D3302" s="176">
        <v>32.2971992493</v>
      </c>
      <c r="E3302" s="176">
        <v>50.842201232899995</v>
      </c>
    </row>
    <row r="3303" spans="2:5" x14ac:dyDescent="0.25">
      <c r="B3303" s="176" t="s">
        <v>8727</v>
      </c>
      <c r="C3303" s="176" t="s">
        <v>14437</v>
      </c>
      <c r="D3303" s="176">
        <v>37.323332999999998</v>
      </c>
      <c r="E3303" s="176">
        <v>49.617778000000001</v>
      </c>
    </row>
    <row r="3304" spans="2:5" x14ac:dyDescent="0.25">
      <c r="B3304" s="176" t="s">
        <v>8728</v>
      </c>
      <c r="C3304" s="176" t="s">
        <v>14438</v>
      </c>
      <c r="D3304" s="176">
        <v>34.866416000000001</v>
      </c>
      <c r="E3304" s="176">
        <v>48.560690000000001</v>
      </c>
    </row>
    <row r="3305" spans="2:5" x14ac:dyDescent="0.25">
      <c r="B3305" s="176" t="s">
        <v>8729</v>
      </c>
      <c r="C3305" s="176" t="s">
        <v>14439</v>
      </c>
      <c r="D3305" s="176">
        <v>35.211601000000002</v>
      </c>
      <c r="E3305" s="176">
        <v>48.653399999999998</v>
      </c>
    </row>
    <row r="3306" spans="2:5" x14ac:dyDescent="0.25">
      <c r="B3306" s="176" t="s">
        <v>8730</v>
      </c>
      <c r="C3306" s="176" t="s">
        <v>14440</v>
      </c>
      <c r="D3306" s="176">
        <v>35.416099548339844</v>
      </c>
      <c r="E3306" s="176">
        <v>51.152198791503906</v>
      </c>
    </row>
    <row r="3307" spans="2:5" x14ac:dyDescent="0.25">
      <c r="B3307" s="176" t="s">
        <v>8731</v>
      </c>
      <c r="C3307" s="176" t="s">
        <v>14441</v>
      </c>
      <c r="D3307" s="176">
        <v>35.689174999999999</v>
      </c>
      <c r="E3307" s="176">
        <v>51.314391999999998</v>
      </c>
    </row>
    <row r="3308" spans="2:5" x14ac:dyDescent="0.25">
      <c r="B3308" s="176" t="s">
        <v>8732</v>
      </c>
      <c r="C3308" s="176" t="s">
        <v>14442</v>
      </c>
      <c r="D3308" s="176">
        <v>36.240101000000003</v>
      </c>
      <c r="E3308" s="176">
        <v>50.0471</v>
      </c>
    </row>
    <row r="3309" spans="2:5" x14ac:dyDescent="0.25">
      <c r="B3309" s="176" t="s">
        <v>8733</v>
      </c>
      <c r="C3309" s="176" t="s">
        <v>14443</v>
      </c>
      <c r="D3309" s="176">
        <v>35.7761</v>
      </c>
      <c r="E3309" s="176">
        <v>50.826698</v>
      </c>
    </row>
    <row r="3310" spans="2:5" x14ac:dyDescent="0.25">
      <c r="B3310" s="176" t="s">
        <v>8734</v>
      </c>
      <c r="C3310" s="176" t="s">
        <v>14444</v>
      </c>
      <c r="D3310" s="176">
        <v>35.591099</v>
      </c>
      <c r="E3310" s="176">
        <v>53.495097999999999</v>
      </c>
    </row>
    <row r="3311" spans="2:5" x14ac:dyDescent="0.25">
      <c r="B3311" s="176" t="s">
        <v>8735</v>
      </c>
      <c r="C3311" s="176" t="s">
        <v>14445</v>
      </c>
      <c r="D3311" s="176">
        <v>27.218299999999999</v>
      </c>
      <c r="E3311" s="176">
        <v>56.377800000000001</v>
      </c>
    </row>
    <row r="3312" spans="2:5" x14ac:dyDescent="0.25">
      <c r="B3312" s="176" t="s">
        <v>8736</v>
      </c>
      <c r="C3312" s="176" t="s">
        <v>14446</v>
      </c>
      <c r="D3312" s="176">
        <v>28.723519</v>
      </c>
      <c r="E3312" s="176">
        <v>57.675037000000003</v>
      </c>
    </row>
    <row r="3313" spans="2:5" x14ac:dyDescent="0.25">
      <c r="B3313" s="176" t="s">
        <v>8737</v>
      </c>
      <c r="C3313" s="176" t="s">
        <v>14447</v>
      </c>
      <c r="D3313" s="176">
        <v>30.271276</v>
      </c>
      <c r="E3313" s="176">
        <v>56.949691999999999</v>
      </c>
    </row>
    <row r="3314" spans="2:5" x14ac:dyDescent="0.25">
      <c r="B3314" s="176" t="s">
        <v>8738</v>
      </c>
      <c r="C3314" s="176" t="s">
        <v>14448</v>
      </c>
      <c r="D3314" s="176">
        <v>29.084199999999999</v>
      </c>
      <c r="E3314" s="176">
        <v>58.450001</v>
      </c>
    </row>
    <row r="3315" spans="2:5" x14ac:dyDescent="0.25">
      <c r="B3315" s="176" t="s">
        <v>8739</v>
      </c>
      <c r="C3315" s="176" t="s">
        <v>14449</v>
      </c>
      <c r="D3315" s="176">
        <v>26.754639000000001</v>
      </c>
      <c r="E3315" s="176">
        <v>55.902352999999998</v>
      </c>
    </row>
    <row r="3316" spans="2:5" x14ac:dyDescent="0.25">
      <c r="B3316" s="176" t="s">
        <v>8740</v>
      </c>
      <c r="C3316" s="176" t="s">
        <v>14450</v>
      </c>
      <c r="D3316" s="176">
        <v>30.298345000000001</v>
      </c>
      <c r="E3316" s="176">
        <v>56.048979000000003</v>
      </c>
    </row>
    <row r="3317" spans="2:5" x14ac:dyDescent="0.25">
      <c r="B3317" s="176" t="s">
        <v>8741</v>
      </c>
      <c r="C3317" s="176" t="s">
        <v>14451</v>
      </c>
      <c r="D3317" s="176">
        <v>29.550899999999999</v>
      </c>
      <c r="E3317" s="176">
        <v>55.672699000000001</v>
      </c>
    </row>
    <row r="3318" spans="2:5" x14ac:dyDescent="0.25">
      <c r="B3318" s="176" t="s">
        <v>8742</v>
      </c>
      <c r="C3318" s="176" t="s">
        <v>14452</v>
      </c>
      <c r="D3318" s="176">
        <v>32.896524999999997</v>
      </c>
      <c r="E3318" s="176">
        <v>59.281258000000001</v>
      </c>
    </row>
    <row r="3319" spans="2:5" x14ac:dyDescent="0.25">
      <c r="B3319" s="176" t="s">
        <v>8743</v>
      </c>
      <c r="C3319" s="176" t="s">
        <v>14453</v>
      </c>
      <c r="D3319" s="176">
        <v>36.501201999999999</v>
      </c>
      <c r="E3319" s="176">
        <v>61.064898999999997</v>
      </c>
    </row>
    <row r="3320" spans="2:5" x14ac:dyDescent="0.25">
      <c r="B3320" s="176" t="s">
        <v>8744</v>
      </c>
      <c r="C3320" s="176" t="s">
        <v>14454</v>
      </c>
      <c r="D3320" s="176">
        <v>36.234820999999997</v>
      </c>
      <c r="E3320" s="176">
        <v>59.642949000000002</v>
      </c>
    </row>
    <row r="3321" spans="2:5" x14ac:dyDescent="0.25">
      <c r="B3321" s="176" t="s">
        <v>8745</v>
      </c>
      <c r="C3321" s="176" t="s">
        <v>14455</v>
      </c>
      <c r="D3321" s="176">
        <v>37.493000030517578</v>
      </c>
      <c r="E3321" s="176">
        <v>57.308200836181641</v>
      </c>
    </row>
    <row r="3322" spans="2:5" x14ac:dyDescent="0.25">
      <c r="B3322" s="176" t="s">
        <v>8746</v>
      </c>
      <c r="C3322" s="176" t="s">
        <v>14456</v>
      </c>
      <c r="D3322" s="176">
        <v>36.168098449707031</v>
      </c>
      <c r="E3322" s="176">
        <v>57.595199584960938</v>
      </c>
    </row>
    <row r="3323" spans="2:5" x14ac:dyDescent="0.25">
      <c r="B3323" s="176" t="s">
        <v>8747</v>
      </c>
      <c r="C3323" s="176" t="s">
        <v>14457</v>
      </c>
      <c r="D3323" s="176">
        <v>33.667800999999997</v>
      </c>
      <c r="E3323" s="176">
        <v>56.892699999999998</v>
      </c>
    </row>
    <row r="3324" spans="2:5" x14ac:dyDescent="0.25">
      <c r="B3324" s="176" t="s">
        <v>8748</v>
      </c>
      <c r="C3324" s="176" t="s">
        <v>14458</v>
      </c>
      <c r="D3324" s="176">
        <v>36.909400939899996</v>
      </c>
      <c r="E3324" s="176">
        <v>54.401298522899999</v>
      </c>
    </row>
    <row r="3325" spans="2:5" x14ac:dyDescent="0.25">
      <c r="B3325" s="176" t="s">
        <v>8749</v>
      </c>
      <c r="C3325" s="176" t="s">
        <v>14459</v>
      </c>
      <c r="D3325" s="176">
        <v>36.664285999999997</v>
      </c>
      <c r="E3325" s="176">
        <v>51.462730000000001</v>
      </c>
    </row>
    <row r="3326" spans="2:5" x14ac:dyDescent="0.25">
      <c r="B3326" s="176" t="s">
        <v>8750</v>
      </c>
      <c r="C3326" s="176" t="s">
        <v>14460</v>
      </c>
      <c r="D3326" s="176">
        <v>36.90701</v>
      </c>
      <c r="E3326" s="176">
        <v>50.687316000000003</v>
      </c>
    </row>
    <row r="3327" spans="2:5" x14ac:dyDescent="0.25">
      <c r="B3327" s="176" t="s">
        <v>8751</v>
      </c>
      <c r="C3327" s="176" t="s">
        <v>14461</v>
      </c>
      <c r="D3327" s="176">
        <v>36.644407999999999</v>
      </c>
      <c r="E3327" s="176">
        <v>53.188761</v>
      </c>
    </row>
    <row r="3328" spans="2:5" x14ac:dyDescent="0.25">
      <c r="B3328" s="176" t="s">
        <v>8752</v>
      </c>
      <c r="C3328" s="176" t="s">
        <v>14462</v>
      </c>
      <c r="D3328" s="176">
        <v>28.8918</v>
      </c>
      <c r="E3328" s="176">
        <v>53.723300999999999</v>
      </c>
    </row>
    <row r="3329" spans="2:5" x14ac:dyDescent="0.25">
      <c r="B3329" s="176" t="s">
        <v>8753</v>
      </c>
      <c r="C3329" s="176" t="s">
        <v>14463</v>
      </c>
      <c r="D3329" s="176">
        <v>27.674700000000001</v>
      </c>
      <c r="E3329" s="176">
        <v>54.383301000000003</v>
      </c>
    </row>
    <row r="3330" spans="2:5" x14ac:dyDescent="0.25">
      <c r="B3330" s="176" t="s">
        <v>8754</v>
      </c>
      <c r="C3330" s="176" t="s">
        <v>14464</v>
      </c>
      <c r="D3330" s="176">
        <v>27.372699999999998</v>
      </c>
      <c r="E3330" s="176">
        <v>53.188800999999998</v>
      </c>
    </row>
    <row r="3331" spans="2:5" x14ac:dyDescent="0.25">
      <c r="B3331" s="176" t="s">
        <v>8755</v>
      </c>
      <c r="C3331" s="176" t="s">
        <v>14465</v>
      </c>
      <c r="D3331" s="176">
        <v>29.539200000000001</v>
      </c>
      <c r="E3331" s="176">
        <v>52.589801999999999</v>
      </c>
    </row>
    <row r="3332" spans="2:5" x14ac:dyDescent="0.25">
      <c r="B3332" s="176" t="s">
        <v>8756</v>
      </c>
      <c r="C3332" s="176" t="s">
        <v>14466</v>
      </c>
      <c r="D3332" s="176">
        <v>30.702238000000001</v>
      </c>
      <c r="E3332" s="176">
        <v>51.542988000000001</v>
      </c>
    </row>
    <row r="3333" spans="2:5" x14ac:dyDescent="0.25">
      <c r="B3333" s="176" t="s">
        <v>8757</v>
      </c>
      <c r="C3333" s="176" t="s">
        <v>14467</v>
      </c>
      <c r="D3333" s="176">
        <v>38.325698852499997</v>
      </c>
      <c r="E3333" s="176">
        <v>48.424400329599997</v>
      </c>
    </row>
    <row r="3334" spans="2:5" x14ac:dyDescent="0.25">
      <c r="B3334" s="176" t="s">
        <v>8758</v>
      </c>
      <c r="C3334" s="176" t="s">
        <v>14468</v>
      </c>
      <c r="D3334" s="176">
        <v>39.6036</v>
      </c>
      <c r="E3334" s="176">
        <v>47.881500000000003</v>
      </c>
    </row>
    <row r="3335" spans="2:5" x14ac:dyDescent="0.25">
      <c r="B3335" s="176" t="s">
        <v>8759</v>
      </c>
      <c r="C3335" s="176" t="s">
        <v>14469</v>
      </c>
      <c r="D3335" s="176">
        <v>37.668098449699997</v>
      </c>
      <c r="E3335" s="176">
        <v>45.068698883099998</v>
      </c>
    </row>
    <row r="3336" spans="2:5" x14ac:dyDescent="0.25">
      <c r="B3336" s="176" t="s">
        <v>8760</v>
      </c>
      <c r="C3336" s="176" t="s">
        <v>14470</v>
      </c>
      <c r="D3336" s="176">
        <v>38.133899999999997</v>
      </c>
      <c r="E3336" s="176">
        <v>46.235000999999997</v>
      </c>
    </row>
    <row r="3337" spans="2:5" x14ac:dyDescent="0.25">
      <c r="B3337" s="176" t="s">
        <v>8761</v>
      </c>
      <c r="C3337" s="176" t="s">
        <v>14471</v>
      </c>
      <c r="D3337" s="176">
        <v>39.191293000000002</v>
      </c>
      <c r="E3337" s="176">
        <v>44.928505000000001</v>
      </c>
    </row>
    <row r="3338" spans="2:5" x14ac:dyDescent="0.25">
      <c r="B3338" s="176" t="s">
        <v>8762</v>
      </c>
      <c r="C3338" s="176" t="s">
        <v>14472</v>
      </c>
      <c r="D3338" s="176">
        <v>36.773700714100002</v>
      </c>
      <c r="E3338" s="176">
        <v>48.359401702900001</v>
      </c>
    </row>
    <row r="3339" spans="2:5" x14ac:dyDescent="0.25">
      <c r="B3339" s="176" t="s">
        <v>8763</v>
      </c>
      <c r="C3339" s="176" t="s">
        <v>14473</v>
      </c>
      <c r="D3339" s="176">
        <v>31.9048995972</v>
      </c>
      <c r="E3339" s="176">
        <v>54.276500701899998</v>
      </c>
    </row>
    <row r="3340" spans="2:5" x14ac:dyDescent="0.25">
      <c r="B3340" s="176" t="s">
        <v>8764</v>
      </c>
      <c r="C3340" s="176" t="s">
        <v>14474</v>
      </c>
      <c r="D3340" s="176">
        <v>31.098300999999999</v>
      </c>
      <c r="E3340" s="176">
        <v>61.543900000000001</v>
      </c>
    </row>
    <row r="3341" spans="2:5" x14ac:dyDescent="0.25">
      <c r="B3341" s="176" t="s">
        <v>8765</v>
      </c>
      <c r="C3341" s="176" t="s">
        <v>14475</v>
      </c>
      <c r="D3341" s="176">
        <v>25.443190000000001</v>
      </c>
      <c r="E3341" s="176">
        <v>60.382167000000003</v>
      </c>
    </row>
    <row r="3342" spans="2:5" x14ac:dyDescent="0.25">
      <c r="B3342" s="176" t="s">
        <v>8766</v>
      </c>
      <c r="C3342" s="176" t="s">
        <v>14476</v>
      </c>
      <c r="D3342" s="176">
        <v>29.4757</v>
      </c>
      <c r="E3342" s="176">
        <v>60.906199999999998</v>
      </c>
    </row>
    <row r="3343" spans="2:5" x14ac:dyDescent="0.25">
      <c r="B3343" s="176" t="s">
        <v>8767</v>
      </c>
      <c r="C3343" s="176" t="s">
        <v>14477</v>
      </c>
      <c r="D3343" s="176">
        <v>27.236098999999999</v>
      </c>
      <c r="E3343" s="176">
        <v>60.720001000000003</v>
      </c>
    </row>
    <row r="3344" spans="2:5" x14ac:dyDescent="0.25">
      <c r="B3344" s="176" t="s">
        <v>8768</v>
      </c>
      <c r="C3344" s="176" t="s">
        <v>14478</v>
      </c>
      <c r="D3344" s="176">
        <v>25.654757</v>
      </c>
      <c r="E3344" s="176">
        <v>57.801718000000001</v>
      </c>
    </row>
    <row r="3345" spans="2:5" x14ac:dyDescent="0.25">
      <c r="B3345" s="176" t="s">
        <v>8769</v>
      </c>
      <c r="C3345" s="176" t="s">
        <v>14479</v>
      </c>
      <c r="D3345" s="176">
        <v>31.722600936900001</v>
      </c>
      <c r="E3345" s="176">
        <v>35.993198394799997</v>
      </c>
    </row>
    <row r="3346" spans="2:5" x14ac:dyDescent="0.25">
      <c r="B3346" s="176" t="s">
        <v>8770</v>
      </c>
      <c r="C3346" s="176" t="s">
        <v>14480</v>
      </c>
      <c r="D3346" s="176">
        <v>31.9727</v>
      </c>
      <c r="E3346" s="176">
        <v>35.991599999999998</v>
      </c>
    </row>
    <row r="3347" spans="2:5" x14ac:dyDescent="0.25">
      <c r="B3347" s="176" t="s">
        <v>8771</v>
      </c>
      <c r="C3347" s="176" t="s">
        <v>14481</v>
      </c>
      <c r="D3347" s="176">
        <v>29.611601</v>
      </c>
      <c r="E3347" s="176">
        <v>35.018101000000001</v>
      </c>
    </row>
    <row r="3348" spans="2:5" x14ac:dyDescent="0.25">
      <c r="B3348" s="176" t="s">
        <v>8772</v>
      </c>
      <c r="C3348" s="176" t="s">
        <v>14482</v>
      </c>
      <c r="D3348" s="176">
        <v>30.343499999999999</v>
      </c>
      <c r="E3348" s="176">
        <v>36.147700999999998</v>
      </c>
    </row>
    <row r="3349" spans="2:5" x14ac:dyDescent="0.25">
      <c r="B3349" s="176" t="s">
        <v>8773</v>
      </c>
      <c r="C3349" s="176" t="s">
        <v>14483</v>
      </c>
      <c r="D3349" s="176">
        <v>31.825600000000001</v>
      </c>
      <c r="E3349" s="176">
        <v>36.782001000000001</v>
      </c>
    </row>
    <row r="3350" spans="2:5" x14ac:dyDescent="0.25">
      <c r="B3350" s="176" t="s">
        <v>8774</v>
      </c>
      <c r="C3350" s="176" t="s">
        <v>14484</v>
      </c>
      <c r="D3350" s="176">
        <v>28.934799194299998</v>
      </c>
      <c r="E3350" s="176">
        <v>47.791900634799994</v>
      </c>
    </row>
    <row r="3351" spans="2:5" x14ac:dyDescent="0.25">
      <c r="B3351" s="176" t="s">
        <v>8775</v>
      </c>
      <c r="C3351" s="176" t="s">
        <v>14485</v>
      </c>
      <c r="D3351" s="176">
        <v>29.346905</v>
      </c>
      <c r="E3351" s="176">
        <v>47.520117999999997</v>
      </c>
    </row>
    <row r="3352" spans="2:5" x14ac:dyDescent="0.25">
      <c r="B3352" s="176" t="s">
        <v>8776</v>
      </c>
      <c r="C3352" s="176" t="s">
        <v>14486</v>
      </c>
      <c r="D3352" s="176">
        <v>29.224487</v>
      </c>
      <c r="E3352" s="176">
        <v>47.969813000000002</v>
      </c>
    </row>
    <row r="3353" spans="2:5" x14ac:dyDescent="0.25">
      <c r="B3353" s="176" t="s">
        <v>8777</v>
      </c>
      <c r="C3353" s="176" t="s">
        <v>14487</v>
      </c>
      <c r="D3353" s="176">
        <v>33.819833000000003</v>
      </c>
      <c r="E3353" s="176">
        <v>35.487442999999999</v>
      </c>
    </row>
    <row r="3354" spans="2:5" x14ac:dyDescent="0.25">
      <c r="B3354" s="176" t="s">
        <v>8778</v>
      </c>
      <c r="C3354" s="176" t="s">
        <v>14488</v>
      </c>
      <c r="D3354" s="176">
        <v>34.589297999999999</v>
      </c>
      <c r="E3354" s="176">
        <v>36.011299000000001</v>
      </c>
    </row>
    <row r="3355" spans="2:5" x14ac:dyDescent="0.25">
      <c r="B3355" s="176" t="s">
        <v>8779</v>
      </c>
      <c r="C3355" s="176" t="s">
        <v>14489</v>
      </c>
      <c r="D3355" s="176">
        <v>33.850799560546875</v>
      </c>
      <c r="E3355" s="176">
        <v>35.987701416015625</v>
      </c>
    </row>
    <row r="3356" spans="2:5" x14ac:dyDescent="0.25">
      <c r="B3356" s="176" t="s">
        <v>8780</v>
      </c>
      <c r="C3356" s="176" t="s">
        <v>14490</v>
      </c>
      <c r="D3356" s="176">
        <v>24.440966</v>
      </c>
      <c r="E3356" s="176">
        <v>54.649236999999999</v>
      </c>
    </row>
    <row r="3357" spans="2:5" x14ac:dyDescent="0.25">
      <c r="B3357" s="176" t="s">
        <v>8781</v>
      </c>
      <c r="C3357" s="176" t="s">
        <v>14491</v>
      </c>
      <c r="D3357" s="176">
        <v>24.427061999999999</v>
      </c>
      <c r="E3357" s="176">
        <v>54.459865999999998</v>
      </c>
    </row>
    <row r="3358" spans="2:5" x14ac:dyDescent="0.25">
      <c r="B3358" s="176" t="s">
        <v>8782</v>
      </c>
      <c r="C3358" s="176" t="s">
        <v>14492</v>
      </c>
      <c r="D3358" s="176">
        <v>24.261700000000001</v>
      </c>
      <c r="E3358" s="176">
        <v>55.609200000000001</v>
      </c>
    </row>
    <row r="3359" spans="2:5" x14ac:dyDescent="0.25">
      <c r="B3359" s="176" t="s">
        <v>8783</v>
      </c>
      <c r="C3359" s="176" t="s">
        <v>14493</v>
      </c>
      <c r="D3359" s="176">
        <v>24.248199462900004</v>
      </c>
      <c r="E3359" s="176">
        <v>54.547698974599996</v>
      </c>
    </row>
    <row r="3360" spans="2:5" x14ac:dyDescent="0.25">
      <c r="B3360" s="176" t="s">
        <v>8784</v>
      </c>
      <c r="C3360" s="176" t="s">
        <v>14494</v>
      </c>
      <c r="D3360" s="176">
        <v>24.283611000000001</v>
      </c>
      <c r="E3360" s="176">
        <v>52.580278</v>
      </c>
    </row>
    <row r="3361" spans="2:5" x14ac:dyDescent="0.25">
      <c r="B3361" s="176" t="s">
        <v>8785</v>
      </c>
      <c r="C3361" s="176" t="s">
        <v>14495</v>
      </c>
      <c r="D3361" s="176">
        <v>25.249790000000001</v>
      </c>
      <c r="E3361" s="176">
        <v>55.370992000000001</v>
      </c>
    </row>
    <row r="3362" spans="2:5" x14ac:dyDescent="0.25">
      <c r="B3362" s="176" t="s">
        <v>8786</v>
      </c>
      <c r="C3362" s="176" t="s">
        <v>14496</v>
      </c>
      <c r="D3362" s="176">
        <v>24.51</v>
      </c>
      <c r="E3362" s="176">
        <v>52.3352</v>
      </c>
    </row>
    <row r="3363" spans="2:5" x14ac:dyDescent="0.25">
      <c r="B3363" s="176" t="s">
        <v>8787</v>
      </c>
      <c r="C3363" s="176" t="s">
        <v>14497</v>
      </c>
      <c r="D3363" s="176">
        <v>25.0268001556</v>
      </c>
      <c r="E3363" s="176">
        <v>55.366199493400003</v>
      </c>
    </row>
    <row r="3364" spans="2:5" x14ac:dyDescent="0.25">
      <c r="B3364" s="176" t="s">
        <v>8788</v>
      </c>
      <c r="C3364" s="176" t="s">
        <v>14498</v>
      </c>
      <c r="D3364" s="176">
        <v>24.896170999999999</v>
      </c>
      <c r="E3364" s="176">
        <v>55.162350000000004</v>
      </c>
    </row>
    <row r="3365" spans="2:5" x14ac:dyDescent="0.25">
      <c r="B3365" s="176" t="s">
        <v>8789</v>
      </c>
      <c r="C3365" s="176" t="s">
        <v>14499</v>
      </c>
      <c r="D3365" s="176">
        <v>25.108411</v>
      </c>
      <c r="E3365" s="176">
        <v>56.328060999999998</v>
      </c>
    </row>
    <row r="3366" spans="2:5" x14ac:dyDescent="0.25">
      <c r="B3366" s="176" t="s">
        <v>8790</v>
      </c>
      <c r="C3366" s="176" t="s">
        <v>14500</v>
      </c>
      <c r="D3366" s="176">
        <v>24.441279999999999</v>
      </c>
      <c r="E3366" s="176">
        <v>54.516959999999997</v>
      </c>
    </row>
    <row r="3367" spans="2:5" x14ac:dyDescent="0.25">
      <c r="B3367" s="176" t="s">
        <v>8791</v>
      </c>
      <c r="C3367" s="176" t="s">
        <v>14501</v>
      </c>
      <c r="D3367" s="176">
        <v>25.613500999999999</v>
      </c>
      <c r="E3367" s="176">
        <v>55.938800999999998</v>
      </c>
    </row>
    <row r="3368" spans="2:5" x14ac:dyDescent="0.25">
      <c r="B3368" s="176" t="s">
        <v>8792</v>
      </c>
      <c r="C3368" s="176" t="s">
        <v>14502</v>
      </c>
      <c r="D3368" s="176">
        <v>25.328600000000002</v>
      </c>
      <c r="E3368" s="176">
        <v>55.517200000000003</v>
      </c>
    </row>
    <row r="3369" spans="2:5" x14ac:dyDescent="0.25">
      <c r="B3369" s="176" t="s">
        <v>8793</v>
      </c>
      <c r="C3369" s="176" t="s">
        <v>14503</v>
      </c>
      <c r="D3369" s="176">
        <v>19.501944000000002</v>
      </c>
      <c r="E3369" s="176">
        <v>57.634166999999998</v>
      </c>
    </row>
    <row r="3370" spans="2:5" x14ac:dyDescent="0.25">
      <c r="B3370" s="176" t="s">
        <v>8794</v>
      </c>
      <c r="C3370" s="176" t="s">
        <v>14504</v>
      </c>
      <c r="D3370" s="176">
        <v>26.170999999999999</v>
      </c>
      <c r="E3370" s="176">
        <v>56.240600999999998</v>
      </c>
    </row>
    <row r="3371" spans="2:5" x14ac:dyDescent="0.25">
      <c r="B3371" s="176" t="s">
        <v>8795</v>
      </c>
      <c r="C3371" s="176" t="s">
        <v>11389</v>
      </c>
      <c r="D3371" s="176">
        <v>20.6754</v>
      </c>
      <c r="E3371" s="176">
        <v>58.890498999999998</v>
      </c>
    </row>
    <row r="3372" spans="2:5" x14ac:dyDescent="0.25">
      <c r="B3372" s="176" t="s">
        <v>8796</v>
      </c>
      <c r="C3372" s="176" t="s">
        <v>14505</v>
      </c>
      <c r="D3372" s="176">
        <v>23.640556</v>
      </c>
      <c r="E3372" s="176">
        <v>57.487499999999997</v>
      </c>
    </row>
    <row r="3373" spans="2:5" x14ac:dyDescent="0.25">
      <c r="B3373" s="176" t="s">
        <v>8797</v>
      </c>
      <c r="C3373" s="176" t="s">
        <v>14506</v>
      </c>
      <c r="D3373" s="176">
        <v>23.600218000000002</v>
      </c>
      <c r="E3373" s="176">
        <v>58.285268000000002</v>
      </c>
    </row>
    <row r="3374" spans="2:5" x14ac:dyDescent="0.25">
      <c r="B3374" s="176" t="s">
        <v>8798</v>
      </c>
      <c r="C3374" s="176" t="s">
        <v>14507</v>
      </c>
      <c r="D3374" s="176">
        <v>22.256910000000001</v>
      </c>
      <c r="E3374" s="176">
        <v>59.740670000000001</v>
      </c>
    </row>
    <row r="3375" spans="2:5" x14ac:dyDescent="0.25">
      <c r="B3375" s="176" t="s">
        <v>8799</v>
      </c>
      <c r="C3375" s="176" t="s">
        <v>14508</v>
      </c>
      <c r="D3375" s="176">
        <v>17.038699999999999</v>
      </c>
      <c r="E3375" s="176">
        <v>54.091301000000001</v>
      </c>
    </row>
    <row r="3376" spans="2:5" x14ac:dyDescent="0.25">
      <c r="B3376" s="176" t="s">
        <v>8800</v>
      </c>
      <c r="C3376" s="176" t="s">
        <v>14509</v>
      </c>
      <c r="D3376" s="176">
        <v>24.386040000000001</v>
      </c>
      <c r="E3376" s="176">
        <v>56.625410000000002</v>
      </c>
    </row>
    <row r="3377" spans="2:5" x14ac:dyDescent="0.25">
      <c r="B3377" s="176" t="s">
        <v>8801</v>
      </c>
      <c r="C3377" s="176" t="s">
        <v>14510</v>
      </c>
      <c r="D3377" s="176">
        <v>17.666</v>
      </c>
      <c r="E3377" s="176">
        <v>54.024600999999997</v>
      </c>
    </row>
    <row r="3378" spans="2:5" x14ac:dyDescent="0.25">
      <c r="B3378" s="176" t="s">
        <v>8802</v>
      </c>
      <c r="C3378" s="176" t="s">
        <v>14511</v>
      </c>
      <c r="D3378" s="176">
        <v>27.846499999999999</v>
      </c>
      <c r="E3378" s="176">
        <v>65.160004000000001</v>
      </c>
    </row>
    <row r="3379" spans="2:5" x14ac:dyDescent="0.25">
      <c r="B3379" s="176" t="s">
        <v>8803</v>
      </c>
      <c r="C3379" s="176" t="s">
        <v>14512</v>
      </c>
      <c r="D3379" s="176">
        <v>29.348100662231445</v>
      </c>
      <c r="E3379" s="176">
        <v>71.718002319335938</v>
      </c>
    </row>
    <row r="3380" spans="2:5" x14ac:dyDescent="0.25">
      <c r="B3380" s="176" t="s">
        <v>8804</v>
      </c>
      <c r="C3380" s="176" t="s">
        <v>14513</v>
      </c>
      <c r="D3380" s="176">
        <v>35.886212999999998</v>
      </c>
      <c r="E3380" s="176">
        <v>71.799921999999995</v>
      </c>
    </row>
    <row r="3381" spans="2:5" x14ac:dyDescent="0.25">
      <c r="B3381" s="176" t="s">
        <v>8805</v>
      </c>
      <c r="C3381" s="176" t="s">
        <v>14514</v>
      </c>
      <c r="D3381" s="176">
        <v>28.878299713100002</v>
      </c>
      <c r="E3381" s="176">
        <v>64.399803161600005</v>
      </c>
    </row>
    <row r="3382" spans="2:5" x14ac:dyDescent="0.25">
      <c r="B3382" s="176" t="s">
        <v>8806</v>
      </c>
      <c r="C3382" s="176" t="s">
        <v>14515</v>
      </c>
      <c r="D3382" s="176">
        <v>29.961000442504883</v>
      </c>
      <c r="E3382" s="176">
        <v>70.48590087890625</v>
      </c>
    </row>
    <row r="3383" spans="2:5" x14ac:dyDescent="0.25">
      <c r="B3383" s="176" t="s">
        <v>8807</v>
      </c>
      <c r="C3383" s="176" t="s">
        <v>11390</v>
      </c>
      <c r="D3383" s="176">
        <v>31.909400999999999</v>
      </c>
      <c r="E3383" s="176">
        <v>70.896598999999995</v>
      </c>
    </row>
    <row r="3384" spans="2:5" x14ac:dyDescent="0.25">
      <c r="B3384" s="176" t="s">
        <v>8808</v>
      </c>
      <c r="C3384" s="176" t="s">
        <v>14516</v>
      </c>
      <c r="D3384" s="176">
        <v>31.364923000000001</v>
      </c>
      <c r="E3384" s="176">
        <v>72.995318999999995</v>
      </c>
    </row>
    <row r="3385" spans="2:5" x14ac:dyDescent="0.25">
      <c r="B3385" s="176" t="s">
        <v>8809</v>
      </c>
      <c r="C3385" s="176" t="s">
        <v>14517</v>
      </c>
      <c r="D3385" s="176">
        <v>35.918800354003906</v>
      </c>
      <c r="E3385" s="176">
        <v>74.333602905273438</v>
      </c>
    </row>
    <row r="3386" spans="2:5" x14ac:dyDescent="0.25">
      <c r="B3386" s="176" t="s">
        <v>8810</v>
      </c>
      <c r="C3386" s="176" t="s">
        <v>14518</v>
      </c>
      <c r="D3386" s="176">
        <v>25.296733</v>
      </c>
      <c r="E3386" s="176">
        <v>62.498821999999997</v>
      </c>
    </row>
    <row r="3387" spans="2:5" x14ac:dyDescent="0.25">
      <c r="B3387" s="176" t="s">
        <v>8811</v>
      </c>
      <c r="C3387" s="176" t="s">
        <v>14519</v>
      </c>
      <c r="D3387" s="176">
        <v>33.548999999999999</v>
      </c>
      <c r="E3387" s="176">
        <v>72.825659999999999</v>
      </c>
    </row>
    <row r="3388" spans="2:5" x14ac:dyDescent="0.25">
      <c r="B3388" s="176" t="s">
        <v>8812</v>
      </c>
      <c r="C3388" s="176" t="s">
        <v>14520</v>
      </c>
      <c r="D3388" s="176">
        <v>28.284200668334961</v>
      </c>
      <c r="E3388" s="176">
        <v>68.449699401855469</v>
      </c>
    </row>
    <row r="3389" spans="2:5" x14ac:dyDescent="0.25">
      <c r="B3389" s="176" t="s">
        <v>8813</v>
      </c>
      <c r="C3389" s="176" t="s">
        <v>14521</v>
      </c>
      <c r="D3389" s="176">
        <v>24.906500000000001</v>
      </c>
      <c r="E3389" s="176">
        <v>67.160797000000002</v>
      </c>
    </row>
    <row r="3390" spans="2:5" x14ac:dyDescent="0.25">
      <c r="B3390" s="176" t="s">
        <v>8814</v>
      </c>
      <c r="C3390" s="176" t="s">
        <v>14522</v>
      </c>
      <c r="D3390" s="176">
        <v>25.318100000000001</v>
      </c>
      <c r="E3390" s="176">
        <v>68.366095999999999</v>
      </c>
    </row>
    <row r="3391" spans="2:5" x14ac:dyDescent="0.25">
      <c r="B3391" s="176" t="s">
        <v>8815</v>
      </c>
      <c r="C3391" s="176" t="s">
        <v>14523</v>
      </c>
      <c r="D3391" s="176">
        <v>27.790599823000001</v>
      </c>
      <c r="E3391" s="176">
        <v>66.647300720199993</v>
      </c>
    </row>
    <row r="3392" spans="2:5" x14ac:dyDescent="0.25">
      <c r="B3392" s="176" t="s">
        <v>8816</v>
      </c>
      <c r="C3392" s="176" t="s">
        <v>14524</v>
      </c>
      <c r="D3392" s="176">
        <v>31.521601</v>
      </c>
      <c r="E3392" s="176">
        <v>74.403603000000004</v>
      </c>
    </row>
    <row r="3393" spans="2:5" x14ac:dyDescent="0.25">
      <c r="B3393" s="176" t="s">
        <v>8817</v>
      </c>
      <c r="C3393" s="176" t="s">
        <v>14525</v>
      </c>
      <c r="D3393" s="176">
        <v>33.050098419189453</v>
      </c>
      <c r="E3393" s="176">
        <v>73.638397216796875</v>
      </c>
    </row>
    <row r="3394" spans="2:5" x14ac:dyDescent="0.25">
      <c r="B3394" s="176" t="s">
        <v>8818</v>
      </c>
      <c r="C3394" s="176" t="s">
        <v>14526</v>
      </c>
      <c r="D3394" s="176">
        <v>34.338835000000003</v>
      </c>
      <c r="E3394" s="176">
        <v>73.508886000000004</v>
      </c>
    </row>
    <row r="3395" spans="2:5" x14ac:dyDescent="0.25">
      <c r="B3395" s="176" t="s">
        <v>8819</v>
      </c>
      <c r="C3395" s="176" t="s">
        <v>14527</v>
      </c>
      <c r="D3395" s="176">
        <v>32.563098907470703</v>
      </c>
      <c r="E3395" s="176">
        <v>71.570701599121094</v>
      </c>
    </row>
    <row r="3396" spans="2:5" x14ac:dyDescent="0.25">
      <c r="B3396" s="176" t="s">
        <v>8820</v>
      </c>
      <c r="C3396" s="176" t="s">
        <v>14528</v>
      </c>
      <c r="D3396" s="176">
        <v>27.335198999999999</v>
      </c>
      <c r="E3396" s="176">
        <v>68.143096999999997</v>
      </c>
    </row>
    <row r="3397" spans="2:5" x14ac:dyDescent="0.25">
      <c r="B3397" s="176" t="s">
        <v>8821</v>
      </c>
      <c r="C3397" s="176" t="s">
        <v>14529</v>
      </c>
      <c r="D3397" s="176">
        <v>24.893600463867188</v>
      </c>
      <c r="E3397" s="176">
        <v>66.938796997070313</v>
      </c>
    </row>
    <row r="3398" spans="2:5" x14ac:dyDescent="0.25">
      <c r="B3398" s="176" t="s">
        <v>8822</v>
      </c>
      <c r="C3398" s="176" t="s">
        <v>14530</v>
      </c>
      <c r="D3398" s="176">
        <v>33.869098663300001</v>
      </c>
      <c r="E3398" s="176">
        <v>72.400901794399999</v>
      </c>
    </row>
    <row r="3399" spans="2:5" x14ac:dyDescent="0.25">
      <c r="B3399" s="176" t="s">
        <v>8823</v>
      </c>
      <c r="C3399" s="176" t="s">
        <v>14531</v>
      </c>
      <c r="D3399" s="176">
        <v>30.203199000000001</v>
      </c>
      <c r="E3399" s="176">
        <v>71.419098000000005</v>
      </c>
    </row>
    <row r="3400" spans="2:5" x14ac:dyDescent="0.25">
      <c r="B3400" s="176" t="s">
        <v>8824</v>
      </c>
      <c r="C3400" s="176" t="s">
        <v>14532</v>
      </c>
      <c r="D3400" s="176">
        <v>26.2194</v>
      </c>
      <c r="E3400" s="176">
        <v>68.390099000000006</v>
      </c>
    </row>
    <row r="3401" spans="2:5" x14ac:dyDescent="0.25">
      <c r="B3401" s="176" t="s">
        <v>8825</v>
      </c>
      <c r="C3401" s="176" t="s">
        <v>14533</v>
      </c>
      <c r="D3401" s="176">
        <v>26.954499999999999</v>
      </c>
      <c r="E3401" s="176">
        <v>64.132499999999993</v>
      </c>
    </row>
    <row r="3402" spans="2:5" x14ac:dyDescent="0.25">
      <c r="B3402" s="176" t="s">
        <v>8826</v>
      </c>
      <c r="C3402" s="176" t="s">
        <v>14534</v>
      </c>
      <c r="D3402" s="176">
        <v>25.290500999999999</v>
      </c>
      <c r="E3402" s="176">
        <v>63.345100000000002</v>
      </c>
    </row>
    <row r="3403" spans="2:5" x14ac:dyDescent="0.25">
      <c r="B3403" s="176" t="s">
        <v>8827</v>
      </c>
      <c r="C3403" s="176" t="s">
        <v>14535</v>
      </c>
      <c r="D3403" s="176">
        <v>33.993899999999996</v>
      </c>
      <c r="E3403" s="176">
        <v>71.514602999999994</v>
      </c>
    </row>
    <row r="3404" spans="2:5" x14ac:dyDescent="0.25">
      <c r="B3404" s="176" t="s">
        <v>8828</v>
      </c>
      <c r="C3404" s="176" t="s">
        <v>14536</v>
      </c>
      <c r="D3404" s="176">
        <v>30.2514</v>
      </c>
      <c r="E3404" s="176">
        <v>66.937798000000001</v>
      </c>
    </row>
    <row r="3405" spans="2:5" x14ac:dyDescent="0.25">
      <c r="B3405" s="176" t="s">
        <v>8829</v>
      </c>
      <c r="C3405" s="176" t="s">
        <v>14537</v>
      </c>
      <c r="D3405" s="176">
        <v>28.383899688720703</v>
      </c>
      <c r="E3405" s="176">
        <v>70.27960205078125</v>
      </c>
    </row>
    <row r="3406" spans="2:5" x14ac:dyDescent="0.25">
      <c r="B3406" s="176" t="s">
        <v>8830</v>
      </c>
      <c r="C3406" s="176" t="s">
        <v>11391</v>
      </c>
      <c r="D3406" s="176">
        <v>33.616698999999997</v>
      </c>
      <c r="E3406" s="176">
        <v>73.099197000000004</v>
      </c>
    </row>
    <row r="3407" spans="2:5" x14ac:dyDescent="0.25">
      <c r="B3407" s="176" t="s">
        <v>8831</v>
      </c>
      <c r="C3407" s="176" t="s">
        <v>14538</v>
      </c>
      <c r="D3407" s="176">
        <v>30.758100509643555</v>
      </c>
      <c r="E3407" s="176">
        <v>72.282501220703125</v>
      </c>
    </row>
    <row r="3408" spans="2:5" x14ac:dyDescent="0.25">
      <c r="B3408" s="176" t="s">
        <v>8832</v>
      </c>
      <c r="C3408" s="176" t="s">
        <v>14539</v>
      </c>
      <c r="D3408" s="176">
        <v>34.081100463867188</v>
      </c>
      <c r="E3408" s="176">
        <v>71.972602844238281</v>
      </c>
    </row>
    <row r="3409" spans="2:5" x14ac:dyDescent="0.25">
      <c r="B3409" s="176" t="s">
        <v>8833</v>
      </c>
      <c r="C3409" s="176" t="s">
        <v>14540</v>
      </c>
      <c r="D3409" s="176">
        <v>33.849701000000003</v>
      </c>
      <c r="E3409" s="176">
        <v>73.798102999999998</v>
      </c>
    </row>
    <row r="3410" spans="2:5" x14ac:dyDescent="0.25">
      <c r="B3410" s="176" t="s">
        <v>8834</v>
      </c>
      <c r="C3410" s="176" t="s">
        <v>14541</v>
      </c>
      <c r="D3410" s="176">
        <v>35.338659999999997</v>
      </c>
      <c r="E3410" s="176">
        <v>75.538647999999995</v>
      </c>
    </row>
    <row r="3411" spans="2:5" x14ac:dyDescent="0.25">
      <c r="B3411" s="176" t="s">
        <v>8835</v>
      </c>
      <c r="C3411" s="176" t="s">
        <v>14542</v>
      </c>
      <c r="D3411" s="176">
        <v>24.874200820922852</v>
      </c>
      <c r="E3411" s="176">
        <v>67.118499755859375</v>
      </c>
    </row>
    <row r="3412" spans="2:5" x14ac:dyDescent="0.25">
      <c r="B3412" s="176" t="s">
        <v>8836</v>
      </c>
      <c r="C3412" s="176" t="s">
        <v>11392</v>
      </c>
      <c r="D3412" s="176">
        <v>27.722000000000001</v>
      </c>
      <c r="E3412" s="176">
        <v>68.791702000000001</v>
      </c>
    </row>
    <row r="3413" spans="2:5" x14ac:dyDescent="0.25">
      <c r="B3413" s="176" t="s">
        <v>8837</v>
      </c>
      <c r="C3413" s="176" t="s">
        <v>14543</v>
      </c>
      <c r="D3413" s="176">
        <v>26.473101</v>
      </c>
      <c r="E3413" s="176">
        <v>67.717201000000003</v>
      </c>
    </row>
    <row r="3414" spans="2:5" x14ac:dyDescent="0.25">
      <c r="B3414" s="176" t="s">
        <v>8838</v>
      </c>
      <c r="C3414" s="176" t="s">
        <v>14544</v>
      </c>
      <c r="D3414" s="176">
        <v>32.048599243164063</v>
      </c>
      <c r="E3414" s="176">
        <v>72.665000915527344</v>
      </c>
    </row>
    <row r="3415" spans="2:5" x14ac:dyDescent="0.25">
      <c r="B3415" s="176" t="s">
        <v>8839</v>
      </c>
      <c r="C3415" s="176" t="s">
        <v>14545</v>
      </c>
      <c r="D3415" s="176">
        <v>34.813599000000004</v>
      </c>
      <c r="E3415" s="176">
        <v>72.352798000000007</v>
      </c>
    </row>
    <row r="3416" spans="2:5" x14ac:dyDescent="0.25">
      <c r="B3416" s="176" t="s">
        <v>8840</v>
      </c>
      <c r="C3416" s="176" t="s">
        <v>14546</v>
      </c>
      <c r="D3416" s="176">
        <v>32.535941000000001</v>
      </c>
      <c r="E3416" s="176">
        <v>74.364622999999995</v>
      </c>
    </row>
    <row r="3417" spans="2:5" x14ac:dyDescent="0.25">
      <c r="B3417" s="176" t="s">
        <v>8841</v>
      </c>
      <c r="C3417" s="176" t="s">
        <v>14547</v>
      </c>
      <c r="D3417" s="176">
        <v>28.645099639892578</v>
      </c>
      <c r="E3417" s="176">
        <v>69.176902770996094</v>
      </c>
    </row>
    <row r="3418" spans="2:5" x14ac:dyDescent="0.25">
      <c r="B3418" s="176" t="s">
        <v>8842</v>
      </c>
      <c r="C3418" s="176" t="s">
        <v>14548</v>
      </c>
      <c r="D3418" s="176">
        <v>25.984767000000002</v>
      </c>
      <c r="E3418" s="176">
        <v>63.028855999999998</v>
      </c>
    </row>
    <row r="3419" spans="2:5" x14ac:dyDescent="0.25">
      <c r="B3419" s="176" t="s">
        <v>8843</v>
      </c>
      <c r="C3419" s="176" t="s">
        <v>14549</v>
      </c>
      <c r="D3419" s="176">
        <v>31.358400344848633</v>
      </c>
      <c r="E3419" s="176">
        <v>69.463600158691406</v>
      </c>
    </row>
    <row r="3420" spans="2:5" x14ac:dyDescent="0.25">
      <c r="B3420" s="176" t="s">
        <v>8844</v>
      </c>
      <c r="C3420" s="176" t="s">
        <v>14550</v>
      </c>
      <c r="D3420" s="176">
        <v>33.785598754900001</v>
      </c>
      <c r="E3420" s="176">
        <v>42.4412002563</v>
      </c>
    </row>
    <row r="3421" spans="2:5" x14ac:dyDescent="0.25">
      <c r="B3421" s="176" t="s">
        <v>8845</v>
      </c>
      <c r="C3421" s="176" t="s">
        <v>14551</v>
      </c>
      <c r="D3421" s="176">
        <v>33.33810043335</v>
      </c>
      <c r="E3421" s="176">
        <v>43.597099304198998</v>
      </c>
    </row>
    <row r="3422" spans="2:5" x14ac:dyDescent="0.25">
      <c r="B3422" s="176" t="s">
        <v>8846</v>
      </c>
      <c r="C3422" s="176" t="s">
        <v>11393</v>
      </c>
      <c r="D3422" s="176">
        <v>33.940201000000002</v>
      </c>
      <c r="E3422" s="176">
        <v>44.361598999999998</v>
      </c>
    </row>
    <row r="3423" spans="2:5" x14ac:dyDescent="0.25">
      <c r="B3423" s="176" t="s">
        <v>8847</v>
      </c>
      <c r="C3423" s="176" t="s">
        <v>14552</v>
      </c>
      <c r="D3423" s="176">
        <v>33.262501</v>
      </c>
      <c r="E3423" s="176">
        <v>44.2346</v>
      </c>
    </row>
    <row r="3424" spans="2:5" x14ac:dyDescent="0.25">
      <c r="B3424" s="176" t="s">
        <v>8848</v>
      </c>
      <c r="C3424" s="176" t="s">
        <v>14553</v>
      </c>
      <c r="D3424" s="176">
        <v>36.305801000000002</v>
      </c>
      <c r="E3424" s="176">
        <v>43.147399999999998</v>
      </c>
    </row>
    <row r="3425" spans="2:5" x14ac:dyDescent="0.25">
      <c r="B3425" s="176" t="s">
        <v>8849</v>
      </c>
      <c r="C3425" s="176" t="s">
        <v>14554</v>
      </c>
      <c r="D3425" s="176">
        <v>36.236046999999999</v>
      </c>
      <c r="E3425" s="176">
        <v>43.946615000000001</v>
      </c>
    </row>
    <row r="3426" spans="2:5" x14ac:dyDescent="0.25">
      <c r="B3426" s="176" t="s">
        <v>8850</v>
      </c>
      <c r="C3426" s="176" t="s">
        <v>14555</v>
      </c>
      <c r="D3426" s="176">
        <v>30.546517999999999</v>
      </c>
      <c r="E3426" s="176">
        <v>46.602778999999998</v>
      </c>
    </row>
    <row r="3427" spans="2:5" x14ac:dyDescent="0.25">
      <c r="B3427" s="176" t="s">
        <v>8851</v>
      </c>
      <c r="C3427" s="176" t="s">
        <v>14556</v>
      </c>
      <c r="D3427" s="176">
        <v>35.469501000000001</v>
      </c>
      <c r="E3427" s="176">
        <v>44.3489</v>
      </c>
    </row>
    <row r="3428" spans="2:5" x14ac:dyDescent="0.25">
      <c r="B3428" s="176" t="s">
        <v>8852</v>
      </c>
      <c r="C3428" s="176" t="s">
        <v>14557</v>
      </c>
      <c r="D3428" s="176">
        <v>30.549101</v>
      </c>
      <c r="E3428" s="176">
        <v>47.662101999999997</v>
      </c>
    </row>
    <row r="3429" spans="2:5" x14ac:dyDescent="0.25">
      <c r="B3429" s="176" t="s">
        <v>8853</v>
      </c>
      <c r="C3429" s="176" t="s">
        <v>14558</v>
      </c>
      <c r="D3429" s="176">
        <v>31.991116000000002</v>
      </c>
      <c r="E3429" s="176">
        <v>44.405019000000003</v>
      </c>
    </row>
    <row r="3430" spans="2:5" x14ac:dyDescent="0.25">
      <c r="B3430" s="176" t="s">
        <v>8854</v>
      </c>
      <c r="C3430" s="176" t="s">
        <v>14559</v>
      </c>
      <c r="D3430" s="176">
        <v>35.767200000000003</v>
      </c>
      <c r="E3430" s="176">
        <v>43.125098999999999</v>
      </c>
    </row>
    <row r="3431" spans="2:5" x14ac:dyDescent="0.25">
      <c r="B3431" s="176" t="s">
        <v>8855</v>
      </c>
      <c r="C3431" s="176" t="s">
        <v>14560</v>
      </c>
      <c r="D3431" s="176">
        <v>34.673198999999997</v>
      </c>
      <c r="E3431" s="176">
        <v>43.542999000000002</v>
      </c>
    </row>
    <row r="3432" spans="2:5" x14ac:dyDescent="0.25">
      <c r="B3432" s="176" t="s">
        <v>8856</v>
      </c>
      <c r="C3432" s="176" t="s">
        <v>14561</v>
      </c>
      <c r="D3432" s="176">
        <v>35.560487000000002</v>
      </c>
      <c r="E3432" s="176">
        <v>45.315137</v>
      </c>
    </row>
    <row r="3433" spans="2:5" x14ac:dyDescent="0.25">
      <c r="B3433" s="176" t="s">
        <v>8857</v>
      </c>
      <c r="C3433" s="176" t="s">
        <v>14562</v>
      </c>
      <c r="D3433" s="176">
        <v>36.283099999999997</v>
      </c>
      <c r="E3433" s="176">
        <v>42.402999999999999</v>
      </c>
    </row>
    <row r="3434" spans="2:5" x14ac:dyDescent="0.25">
      <c r="B3434" s="176" t="s">
        <v>8858</v>
      </c>
      <c r="C3434" s="176" t="s">
        <v>14563</v>
      </c>
      <c r="D3434" s="176">
        <v>33.523899</v>
      </c>
      <c r="E3434" s="176">
        <v>44.256698999999998</v>
      </c>
    </row>
    <row r="3435" spans="2:5" x14ac:dyDescent="0.25">
      <c r="B3435" s="176" t="s">
        <v>8859</v>
      </c>
      <c r="C3435" s="176" t="s">
        <v>14564</v>
      </c>
      <c r="D3435" s="176">
        <v>30.935801000000001</v>
      </c>
      <c r="E3435" s="176">
        <v>46.090099000000002</v>
      </c>
    </row>
    <row r="3436" spans="2:5" x14ac:dyDescent="0.25">
      <c r="B3436" s="176" t="s">
        <v>8860</v>
      </c>
      <c r="C3436" s="176" t="s">
        <v>14565</v>
      </c>
      <c r="D3436" s="176">
        <v>32.481997999999997</v>
      </c>
      <c r="E3436" s="176">
        <v>45.757098999999997</v>
      </c>
    </row>
    <row r="3437" spans="2:5" x14ac:dyDescent="0.25">
      <c r="B3437" s="176" t="s">
        <v>8861</v>
      </c>
      <c r="C3437" s="176" t="s">
        <v>14566</v>
      </c>
      <c r="D3437" s="176">
        <v>35.732200622558594</v>
      </c>
      <c r="E3437" s="176">
        <v>37.104198455810547</v>
      </c>
    </row>
    <row r="3438" spans="2:5" x14ac:dyDescent="0.25">
      <c r="B3438" s="176" t="s">
        <v>8862</v>
      </c>
      <c r="C3438" s="176" t="s">
        <v>14567</v>
      </c>
      <c r="D3438" s="176">
        <v>33.918998718261719</v>
      </c>
      <c r="E3438" s="176">
        <v>36.866600036621094</v>
      </c>
    </row>
    <row r="3439" spans="2:5" x14ac:dyDescent="0.25">
      <c r="B3439" s="176" t="s">
        <v>8863</v>
      </c>
      <c r="C3439" s="176" t="s">
        <v>14568</v>
      </c>
      <c r="D3439" s="176">
        <v>33.077301025390625</v>
      </c>
      <c r="E3439" s="176">
        <v>36.558208465576172</v>
      </c>
    </row>
    <row r="3440" spans="2:5" x14ac:dyDescent="0.25">
      <c r="B3440" s="176" t="s">
        <v>8864</v>
      </c>
      <c r="C3440" s="176" t="s">
        <v>14569</v>
      </c>
      <c r="D3440" s="176">
        <v>34.569099426269531</v>
      </c>
      <c r="E3440" s="176">
        <v>36.572799682617188</v>
      </c>
    </row>
    <row r="3441" spans="2:5" x14ac:dyDescent="0.25">
      <c r="B3441" s="176" t="s">
        <v>8865</v>
      </c>
      <c r="C3441" s="176" t="s">
        <v>14570</v>
      </c>
      <c r="D3441" s="176">
        <v>36.181261999999997</v>
      </c>
      <c r="E3441" s="176">
        <v>37.226869000000001</v>
      </c>
    </row>
    <row r="3442" spans="2:5" x14ac:dyDescent="0.25">
      <c r="B3442" s="176" t="s">
        <v>8866</v>
      </c>
      <c r="C3442" s="176" t="s">
        <v>14571</v>
      </c>
      <c r="D3442" s="176">
        <v>33.4114990234375</v>
      </c>
      <c r="E3442" s="176">
        <v>36.515598297119141</v>
      </c>
    </row>
    <row r="3443" spans="2:5" x14ac:dyDescent="0.25">
      <c r="B3443" s="176" t="s">
        <v>8867</v>
      </c>
      <c r="C3443" s="176" t="s">
        <v>14572</v>
      </c>
      <c r="D3443" s="176">
        <v>35.285400000000003</v>
      </c>
      <c r="E3443" s="176">
        <v>40.175998999999997</v>
      </c>
    </row>
    <row r="3444" spans="2:5" x14ac:dyDescent="0.25">
      <c r="B3444" s="176" t="s">
        <v>8868</v>
      </c>
      <c r="C3444" s="176" t="s">
        <v>14573</v>
      </c>
      <c r="D3444" s="176">
        <v>37.020598999999997</v>
      </c>
      <c r="E3444" s="176">
        <v>41.191398999999997</v>
      </c>
    </row>
    <row r="3445" spans="2:5" x14ac:dyDescent="0.25">
      <c r="B3445" s="176" t="s">
        <v>8869</v>
      </c>
      <c r="C3445" s="176" t="s">
        <v>14574</v>
      </c>
      <c r="D3445" s="176">
        <v>35.4011</v>
      </c>
      <c r="E3445" s="176">
        <v>35.948700000000002</v>
      </c>
    </row>
    <row r="3446" spans="2:5" x14ac:dyDescent="0.25">
      <c r="B3446" s="176" t="s">
        <v>8870</v>
      </c>
      <c r="C3446" s="176" t="s">
        <v>3564</v>
      </c>
      <c r="D3446" s="176">
        <v>34.557400000000001</v>
      </c>
      <c r="E3446" s="176">
        <v>38.316898000000002</v>
      </c>
    </row>
    <row r="3447" spans="2:5" x14ac:dyDescent="0.25">
      <c r="B3447" s="176" t="s">
        <v>8871</v>
      </c>
      <c r="C3447" s="176" t="s">
        <v>14575</v>
      </c>
      <c r="D3447" s="176">
        <v>25.259430999999999</v>
      </c>
      <c r="E3447" s="176">
        <v>51.565528</v>
      </c>
    </row>
    <row r="3448" spans="2:5" x14ac:dyDescent="0.25">
      <c r="B3448" s="176" t="s">
        <v>8872</v>
      </c>
      <c r="C3448" s="176" t="s">
        <v>14576</v>
      </c>
      <c r="D3448" s="176">
        <v>25.117300033599999</v>
      </c>
      <c r="E3448" s="176">
        <v>51.314998626700003</v>
      </c>
    </row>
    <row r="3449" spans="2:5" x14ac:dyDescent="0.25">
      <c r="B3449" s="176" t="s">
        <v>8873</v>
      </c>
      <c r="C3449" s="176" t="s">
        <v>14577</v>
      </c>
      <c r="D3449" s="176">
        <v>25.273056</v>
      </c>
      <c r="E3449" s="176">
        <v>51.608055999999998</v>
      </c>
    </row>
    <row r="3450" spans="2:5" x14ac:dyDescent="0.25">
      <c r="B3450" s="176" t="s">
        <v>8874</v>
      </c>
      <c r="C3450" s="176" t="s">
        <v>14578</v>
      </c>
      <c r="D3450" s="176">
        <v>13.1747</v>
      </c>
      <c r="E3450" s="176">
        <v>44.765098999999999</v>
      </c>
    </row>
    <row r="3451" spans="2:5" x14ac:dyDescent="0.25">
      <c r="B3451" s="176" t="s">
        <v>8875</v>
      </c>
      <c r="C3451" s="176" t="s">
        <v>14579</v>
      </c>
      <c r="D3451" s="176">
        <v>12.829564</v>
      </c>
      <c r="E3451" s="176">
        <v>45.029975999999998</v>
      </c>
    </row>
    <row r="3452" spans="2:5" x14ac:dyDescent="0.25">
      <c r="B3452" s="176" t="s">
        <v>8876</v>
      </c>
      <c r="C3452" s="176" t="s">
        <v>14580</v>
      </c>
      <c r="D3452" s="176">
        <v>14.551299999999999</v>
      </c>
      <c r="E3452" s="176">
        <v>46.826199000000003</v>
      </c>
    </row>
    <row r="3453" spans="2:5" x14ac:dyDescent="0.25">
      <c r="B3453" s="176" t="s">
        <v>8877</v>
      </c>
      <c r="C3453" s="176" t="s">
        <v>14581</v>
      </c>
      <c r="D3453" s="176">
        <v>16.193341</v>
      </c>
      <c r="E3453" s="176">
        <v>52.174185999999999</v>
      </c>
    </row>
    <row r="3454" spans="2:5" x14ac:dyDescent="0.25">
      <c r="B3454" s="176" t="s">
        <v>8878</v>
      </c>
      <c r="C3454" s="176" t="s">
        <v>14582</v>
      </c>
      <c r="D3454" s="176">
        <v>14.752039</v>
      </c>
      <c r="E3454" s="176">
        <v>42.975968999999999</v>
      </c>
    </row>
    <row r="3455" spans="2:5" x14ac:dyDescent="0.25">
      <c r="B3455" s="176" t="s">
        <v>8879</v>
      </c>
      <c r="C3455" s="176" t="s">
        <v>14583</v>
      </c>
      <c r="D3455" s="176">
        <v>13.296941</v>
      </c>
      <c r="E3455" s="176">
        <v>43.231858000000003</v>
      </c>
    </row>
    <row r="3456" spans="2:5" x14ac:dyDescent="0.25">
      <c r="B3456" s="176" t="s">
        <v>8880</v>
      </c>
      <c r="C3456" s="176" t="s">
        <v>14584</v>
      </c>
      <c r="D3456" s="176">
        <v>14.662241</v>
      </c>
      <c r="E3456" s="176">
        <v>49.375289000000002</v>
      </c>
    </row>
    <row r="3457" spans="2:5" x14ac:dyDescent="0.25">
      <c r="B3457" s="176" t="s">
        <v>8881</v>
      </c>
      <c r="C3457" s="176" t="s">
        <v>14585</v>
      </c>
      <c r="D3457" s="176">
        <v>15.4763</v>
      </c>
      <c r="E3457" s="176">
        <v>44.219700000000003</v>
      </c>
    </row>
    <row r="3458" spans="2:5" x14ac:dyDescent="0.25">
      <c r="B3458" s="176" t="s">
        <v>8882</v>
      </c>
      <c r="C3458" s="176" t="s">
        <v>14586</v>
      </c>
      <c r="D3458" s="176">
        <v>12.632092999999999</v>
      </c>
      <c r="E3458" s="176">
        <v>53.906173000000003</v>
      </c>
    </row>
    <row r="3459" spans="2:5" x14ac:dyDescent="0.25">
      <c r="B3459" s="176" t="s">
        <v>8883</v>
      </c>
      <c r="C3459" s="176" t="s">
        <v>14587</v>
      </c>
      <c r="D3459" s="176">
        <v>15.965887</v>
      </c>
      <c r="E3459" s="176">
        <v>48.788145999999998</v>
      </c>
    </row>
    <row r="3460" spans="2:5" x14ac:dyDescent="0.25">
      <c r="B3460" s="176" t="s">
        <v>8884</v>
      </c>
      <c r="C3460" s="176" t="s">
        <v>14588</v>
      </c>
      <c r="D3460" s="176">
        <v>13.686</v>
      </c>
      <c r="E3460" s="176">
        <v>44.139099000000002</v>
      </c>
    </row>
    <row r="3461" spans="2:5" x14ac:dyDescent="0.25">
      <c r="B3461" s="176" t="s">
        <v>8885</v>
      </c>
      <c r="C3461" s="176" t="s">
        <v>14589</v>
      </c>
      <c r="D3461" s="176">
        <v>52.220298999999997</v>
      </c>
      <c r="E3461" s="176">
        <v>-174.205994</v>
      </c>
    </row>
    <row r="3462" spans="2:5" x14ac:dyDescent="0.25">
      <c r="B3462" s="176" t="s">
        <v>8886</v>
      </c>
      <c r="C3462" s="176" t="s">
        <v>14590</v>
      </c>
      <c r="D3462" s="176">
        <v>61.594898000000001</v>
      </c>
      <c r="E3462" s="176">
        <v>-149.08901</v>
      </c>
    </row>
    <row r="3463" spans="2:5" x14ac:dyDescent="0.25">
      <c r="B3463" s="176" t="s">
        <v>8887</v>
      </c>
      <c r="C3463" s="176" t="s">
        <v>14591</v>
      </c>
      <c r="D3463" s="176">
        <v>70.134003000000007</v>
      </c>
      <c r="E3463" s="176">
        <v>-143.58200099999999</v>
      </c>
    </row>
    <row r="3464" spans="2:5" x14ac:dyDescent="0.25">
      <c r="B3464" s="176" t="s">
        <v>8888</v>
      </c>
      <c r="C3464" s="176" t="s">
        <v>14592</v>
      </c>
      <c r="D3464" s="176">
        <v>60.779800420000001</v>
      </c>
      <c r="E3464" s="176">
        <v>-161.83799740000001</v>
      </c>
    </row>
    <row r="3465" spans="2:5" x14ac:dyDescent="0.25">
      <c r="B3465" s="176" t="s">
        <v>8889</v>
      </c>
      <c r="C3465" s="176" t="s">
        <v>14593</v>
      </c>
      <c r="D3465" s="176">
        <v>63.994498999999998</v>
      </c>
      <c r="E3465" s="176">
        <v>-145.72200000000001</v>
      </c>
    </row>
    <row r="3466" spans="2:5" x14ac:dyDescent="0.25">
      <c r="B3466" s="176" t="s">
        <v>8890</v>
      </c>
      <c r="C3466" s="176" t="s">
        <v>14594</v>
      </c>
      <c r="D3466" s="176">
        <v>65.981598000000005</v>
      </c>
      <c r="E3466" s="176">
        <v>-161.149002</v>
      </c>
    </row>
    <row r="3467" spans="2:5" x14ac:dyDescent="0.25">
      <c r="B3467" s="176" t="s">
        <v>8891</v>
      </c>
      <c r="C3467" s="176" t="s">
        <v>14595</v>
      </c>
      <c r="D3467" s="176">
        <v>71.285402000000005</v>
      </c>
      <c r="E3467" s="176">
        <v>-156.766008</v>
      </c>
    </row>
    <row r="3468" spans="2:5" x14ac:dyDescent="0.25">
      <c r="B3468" s="176" t="s">
        <v>8892</v>
      </c>
      <c r="C3468" s="176" t="s">
        <v>14596</v>
      </c>
      <c r="D3468" s="176">
        <v>66.913901999999993</v>
      </c>
      <c r="E3468" s="176">
        <v>-151.52900700000001</v>
      </c>
    </row>
    <row r="3469" spans="2:5" x14ac:dyDescent="0.25">
      <c r="B3469" s="176" t="s">
        <v>8893</v>
      </c>
      <c r="C3469" s="176" t="s">
        <v>14597</v>
      </c>
      <c r="D3469" s="176">
        <v>61.416499999999999</v>
      </c>
      <c r="E3469" s="176">
        <v>-149.50700399999999</v>
      </c>
    </row>
    <row r="3470" spans="2:5" x14ac:dyDescent="0.25">
      <c r="B3470" s="176" t="s">
        <v>8894</v>
      </c>
      <c r="C3470" s="176" t="s">
        <v>14598</v>
      </c>
      <c r="D3470" s="176">
        <v>55.207870999999997</v>
      </c>
      <c r="E3470" s="176">
        <v>-162.72502900000001</v>
      </c>
    </row>
    <row r="3471" spans="2:5" x14ac:dyDescent="0.25">
      <c r="B3471" s="176" t="s">
        <v>8895</v>
      </c>
      <c r="C3471" s="176" t="s">
        <v>14599</v>
      </c>
      <c r="D3471" s="176">
        <v>65.573814999999996</v>
      </c>
      <c r="E3471" s="176">
        <v>-144.78070700000001</v>
      </c>
    </row>
    <row r="3472" spans="2:5" x14ac:dyDescent="0.25">
      <c r="B3472" s="176" t="s">
        <v>8896</v>
      </c>
      <c r="C3472" s="176" t="s">
        <v>14600</v>
      </c>
      <c r="D3472" s="176">
        <v>61.579101999999999</v>
      </c>
      <c r="E3472" s="176">
        <v>-159.216003</v>
      </c>
    </row>
    <row r="3473" spans="2:5" x14ac:dyDescent="0.25">
      <c r="B3473" s="176" t="s">
        <v>8897</v>
      </c>
      <c r="C3473" s="176" t="s">
        <v>14601</v>
      </c>
      <c r="D3473" s="176">
        <v>66.644997000000004</v>
      </c>
      <c r="E3473" s="176">
        <v>-143.740005</v>
      </c>
    </row>
    <row r="3474" spans="2:5" x14ac:dyDescent="0.25">
      <c r="B3474" s="176" t="s">
        <v>8898</v>
      </c>
      <c r="C3474" s="176" t="s">
        <v>14602</v>
      </c>
      <c r="D3474" s="176">
        <v>61.870314999999998</v>
      </c>
      <c r="E3474" s="176">
        <v>-158.13763599999999</v>
      </c>
    </row>
    <row r="3475" spans="2:5" x14ac:dyDescent="0.25">
      <c r="B3475" s="176" t="s">
        <v>8899</v>
      </c>
      <c r="C3475" s="176" t="s">
        <v>14603</v>
      </c>
      <c r="D3475" s="176">
        <v>60.136667000000003</v>
      </c>
      <c r="E3475" s="176">
        <v>-164.279167</v>
      </c>
    </row>
    <row r="3476" spans="2:5" x14ac:dyDescent="0.25">
      <c r="B3476" s="176" t="s">
        <v>8900</v>
      </c>
      <c r="C3476" s="176" t="s">
        <v>14604</v>
      </c>
      <c r="D3476" s="176">
        <v>64.299738000000005</v>
      </c>
      <c r="E3476" s="176">
        <v>-149.11743200000001</v>
      </c>
    </row>
    <row r="3477" spans="2:5" x14ac:dyDescent="0.25">
      <c r="B3477" s="176" t="s">
        <v>8901</v>
      </c>
      <c r="C3477" s="176" t="s">
        <v>14605</v>
      </c>
      <c r="D3477" s="176">
        <v>61.844709999999999</v>
      </c>
      <c r="E3477" s="176">
        <v>-165.575209</v>
      </c>
    </row>
    <row r="3478" spans="2:5" x14ac:dyDescent="0.25">
      <c r="B3478" s="176" t="s">
        <v>8902</v>
      </c>
      <c r="C3478" s="176" t="s">
        <v>14606</v>
      </c>
      <c r="D3478" s="176">
        <v>65.827673000000004</v>
      </c>
      <c r="E3478" s="176">
        <v>-144.07619500000001</v>
      </c>
    </row>
    <row r="3479" spans="2:5" x14ac:dyDescent="0.25">
      <c r="B3479" s="176" t="s">
        <v>8903</v>
      </c>
      <c r="C3479" s="176" t="s">
        <v>14607</v>
      </c>
      <c r="D3479" s="176">
        <v>60.491798000000003</v>
      </c>
      <c r="E3479" s="176">
        <v>-145.47799699999999</v>
      </c>
    </row>
    <row r="3480" spans="2:5" x14ac:dyDescent="0.25">
      <c r="B3480" s="176" t="s">
        <v>8904</v>
      </c>
      <c r="C3480" s="176" t="s">
        <v>14608</v>
      </c>
      <c r="D3480" s="176">
        <v>60.080973999999998</v>
      </c>
      <c r="E3480" s="176">
        <v>-142.494541</v>
      </c>
    </row>
    <row r="3481" spans="2:5" x14ac:dyDescent="0.25">
      <c r="B3481" s="176" t="s">
        <v>8905</v>
      </c>
      <c r="C3481" s="176" t="s">
        <v>14609</v>
      </c>
      <c r="D3481" s="176">
        <v>61.780300140000001</v>
      </c>
      <c r="E3481" s="176">
        <v>-166.03900150000001</v>
      </c>
    </row>
    <row r="3482" spans="2:5" x14ac:dyDescent="0.25">
      <c r="B3482" s="176" t="s">
        <v>8906</v>
      </c>
      <c r="C3482" s="176" t="s">
        <v>14610</v>
      </c>
      <c r="D3482" s="176">
        <v>66.068900999999997</v>
      </c>
      <c r="E3482" s="176">
        <v>-162.76691400000001</v>
      </c>
    </row>
    <row r="3483" spans="2:5" x14ac:dyDescent="0.25">
      <c r="B3483" s="176" t="s">
        <v>8907</v>
      </c>
      <c r="C3483" s="176" t="s">
        <v>14611</v>
      </c>
      <c r="D3483" s="176">
        <v>51.883564</v>
      </c>
      <c r="E3483" s="176">
        <v>-176.64278300000001</v>
      </c>
    </row>
    <row r="3484" spans="2:5" x14ac:dyDescent="0.25">
      <c r="B3484" s="176" t="s">
        <v>8908</v>
      </c>
      <c r="C3484" s="176" t="s">
        <v>14612</v>
      </c>
      <c r="D3484" s="176">
        <v>59.04470062</v>
      </c>
      <c r="E3484" s="176">
        <v>-158.50500489999999</v>
      </c>
    </row>
    <row r="3485" spans="2:5" x14ac:dyDescent="0.25">
      <c r="B3485" s="176" t="s">
        <v>8909</v>
      </c>
      <c r="C3485" s="176" t="s">
        <v>14613</v>
      </c>
      <c r="D3485" s="176">
        <v>61.8643</v>
      </c>
      <c r="E3485" s="176">
        <v>-162.02600100000001</v>
      </c>
    </row>
    <row r="3486" spans="2:5" x14ac:dyDescent="0.25">
      <c r="B3486" s="176" t="s">
        <v>8910</v>
      </c>
      <c r="C3486" s="176" t="s">
        <v>14614</v>
      </c>
      <c r="D3486" s="176">
        <v>57.75</v>
      </c>
      <c r="E3486" s="176">
        <v>-152.4940033</v>
      </c>
    </row>
    <row r="3487" spans="2:5" x14ac:dyDescent="0.25">
      <c r="B3487" s="176" t="s">
        <v>8911</v>
      </c>
      <c r="C3487" s="176" t="s">
        <v>14615</v>
      </c>
      <c r="D3487" s="176">
        <v>53.898809999999997</v>
      </c>
      <c r="E3487" s="176">
        <v>-166.544996</v>
      </c>
    </row>
    <row r="3488" spans="2:5" x14ac:dyDescent="0.25">
      <c r="B3488" s="176" t="s">
        <v>8912</v>
      </c>
      <c r="C3488" s="176" t="s">
        <v>14616</v>
      </c>
      <c r="D3488" s="176">
        <v>59.960799999999999</v>
      </c>
      <c r="E3488" s="176">
        <v>-162.88099700000001</v>
      </c>
    </row>
    <row r="3489" spans="2:5" x14ac:dyDescent="0.25">
      <c r="B3489" s="176" t="s">
        <v>8913</v>
      </c>
      <c r="C3489" s="176" t="s">
        <v>11394</v>
      </c>
      <c r="D3489" s="176">
        <v>61.251708999999998</v>
      </c>
      <c r="E3489" s="176">
        <v>-149.807097</v>
      </c>
    </row>
    <row r="3490" spans="2:5" x14ac:dyDescent="0.25">
      <c r="B3490" s="176" t="s">
        <v>8914</v>
      </c>
      <c r="C3490" s="176" t="s">
        <v>14617</v>
      </c>
      <c r="D3490" s="176">
        <v>60.213172999999998</v>
      </c>
      <c r="E3490" s="176">
        <v>-162.044048</v>
      </c>
    </row>
    <row r="3491" spans="2:5" x14ac:dyDescent="0.25">
      <c r="B3491" s="176" t="s">
        <v>8915</v>
      </c>
      <c r="C3491" s="176" t="s">
        <v>14618</v>
      </c>
      <c r="D3491" s="176">
        <v>64.778002999999998</v>
      </c>
      <c r="E3491" s="176">
        <v>-141.15045499999999</v>
      </c>
    </row>
    <row r="3492" spans="2:5" x14ac:dyDescent="0.25">
      <c r="B3492" s="176" t="s">
        <v>8916</v>
      </c>
      <c r="C3492" s="176" t="s">
        <v>14619</v>
      </c>
      <c r="D3492" s="176">
        <v>58.646400451699996</v>
      </c>
      <c r="E3492" s="176">
        <v>-162.06300354000001</v>
      </c>
    </row>
    <row r="3493" spans="2:5" x14ac:dyDescent="0.25">
      <c r="B3493" s="176" t="s">
        <v>8917</v>
      </c>
      <c r="C3493" s="176" t="s">
        <v>11395</v>
      </c>
      <c r="D3493" s="176">
        <v>64.665702820000007</v>
      </c>
      <c r="E3493" s="176">
        <v>-147.10200499999999</v>
      </c>
    </row>
    <row r="3494" spans="2:5" x14ac:dyDescent="0.25">
      <c r="B3494" s="176" t="s">
        <v>8918</v>
      </c>
      <c r="C3494" s="176" t="s">
        <v>14620</v>
      </c>
      <c r="D3494" s="176">
        <v>62.78609848</v>
      </c>
      <c r="E3494" s="176">
        <v>-164.4909973</v>
      </c>
    </row>
    <row r="3495" spans="2:5" x14ac:dyDescent="0.25">
      <c r="B3495" s="176" t="s">
        <v>8919</v>
      </c>
      <c r="C3495" s="176" t="s">
        <v>14621</v>
      </c>
      <c r="D3495" s="176">
        <v>60.570945999999999</v>
      </c>
      <c r="E3495" s="176">
        <v>-151.24517399999999</v>
      </c>
    </row>
    <row r="3496" spans="2:5" x14ac:dyDescent="0.25">
      <c r="B3496" s="176" t="s">
        <v>8920</v>
      </c>
      <c r="C3496" s="176" t="s">
        <v>14622</v>
      </c>
      <c r="D3496" s="176">
        <v>60.810369999999999</v>
      </c>
      <c r="E3496" s="176">
        <v>-164.49951100000001</v>
      </c>
    </row>
    <row r="3497" spans="2:5" x14ac:dyDescent="0.25">
      <c r="B3497" s="176" t="s">
        <v>8921</v>
      </c>
      <c r="C3497" s="176" t="s">
        <v>14623</v>
      </c>
      <c r="D3497" s="176">
        <v>64.815101999999996</v>
      </c>
      <c r="E3497" s="176">
        <v>-147.85600299999999</v>
      </c>
    </row>
    <row r="3498" spans="2:5" x14ac:dyDescent="0.25">
      <c r="B3498" s="176" t="s">
        <v>8922</v>
      </c>
      <c r="C3498" s="176" t="s">
        <v>14624</v>
      </c>
      <c r="D3498" s="176">
        <v>64.837502000000001</v>
      </c>
      <c r="E3498" s="176">
        <v>-147.61399800000001</v>
      </c>
    </row>
    <row r="3499" spans="2:5" x14ac:dyDescent="0.25">
      <c r="B3499" s="176" t="s">
        <v>8923</v>
      </c>
      <c r="C3499" s="176" t="s">
        <v>14625</v>
      </c>
      <c r="D3499" s="176">
        <v>56.961312</v>
      </c>
      <c r="E3499" s="176">
        <v>-133.910202</v>
      </c>
    </row>
    <row r="3500" spans="2:5" x14ac:dyDescent="0.25">
      <c r="B3500" s="176" t="s">
        <v>8924</v>
      </c>
      <c r="C3500" s="176" t="s">
        <v>14626</v>
      </c>
      <c r="D3500" s="176">
        <v>67.105529000000004</v>
      </c>
      <c r="E3500" s="176">
        <v>-157.85533899999999</v>
      </c>
    </row>
    <row r="3501" spans="2:5" x14ac:dyDescent="0.25">
      <c r="B3501" s="176" t="s">
        <v>8925</v>
      </c>
      <c r="C3501" s="176" t="s">
        <v>14627</v>
      </c>
      <c r="D3501" s="176">
        <v>63.017949000000002</v>
      </c>
      <c r="E3501" s="176">
        <v>-154.360399</v>
      </c>
    </row>
    <row r="3502" spans="2:5" x14ac:dyDescent="0.25">
      <c r="B3502" s="176" t="s">
        <v>8926</v>
      </c>
      <c r="C3502" s="176" t="s">
        <v>14628</v>
      </c>
      <c r="D3502" s="176">
        <v>64.736198000000002</v>
      </c>
      <c r="E3502" s="176">
        <v>-156.93699699999999</v>
      </c>
    </row>
    <row r="3503" spans="2:5" x14ac:dyDescent="0.25">
      <c r="B3503" s="176" t="s">
        <v>8927</v>
      </c>
      <c r="C3503" s="176" t="s">
        <v>14629</v>
      </c>
      <c r="D3503" s="176">
        <v>59.876499000000003</v>
      </c>
      <c r="E3503" s="176">
        <v>-163.169005</v>
      </c>
    </row>
    <row r="3504" spans="2:5" x14ac:dyDescent="0.25">
      <c r="B3504" s="176" t="s">
        <v>8928</v>
      </c>
      <c r="C3504" s="176" t="s">
        <v>14630</v>
      </c>
      <c r="D3504" s="176">
        <v>66.88809967041</v>
      </c>
      <c r="E3504" s="176">
        <v>-157.16200256348</v>
      </c>
    </row>
    <row r="3505" spans="2:5" x14ac:dyDescent="0.25">
      <c r="B3505" s="176" t="s">
        <v>8929</v>
      </c>
      <c r="C3505" s="176" t="s">
        <v>14631</v>
      </c>
      <c r="D3505" s="176">
        <v>62.155859</v>
      </c>
      <c r="E3505" s="176">
        <v>-145.45466200000001</v>
      </c>
    </row>
    <row r="3506" spans="2:5" x14ac:dyDescent="0.25">
      <c r="B3506" s="176" t="s">
        <v>8930</v>
      </c>
      <c r="C3506" s="176" t="s">
        <v>14632</v>
      </c>
      <c r="D3506" s="176">
        <v>64.550499000000002</v>
      </c>
      <c r="E3506" s="176">
        <v>-163.00700399999999</v>
      </c>
    </row>
    <row r="3507" spans="2:5" x14ac:dyDescent="0.25">
      <c r="B3507" s="176" t="s">
        <v>8931</v>
      </c>
      <c r="C3507" s="176" t="s">
        <v>14633</v>
      </c>
      <c r="D3507" s="176">
        <v>63.767693999999999</v>
      </c>
      <c r="E3507" s="176">
        <v>-171.73330300000001</v>
      </c>
    </row>
    <row r="3508" spans="2:5" x14ac:dyDescent="0.25">
      <c r="B3508" s="176" t="s">
        <v>8932</v>
      </c>
      <c r="C3508" s="176" t="s">
        <v>14634</v>
      </c>
      <c r="D3508" s="176">
        <v>58.4253006</v>
      </c>
      <c r="E3508" s="176">
        <v>-135.70700070000001</v>
      </c>
    </row>
    <row r="3509" spans="2:5" x14ac:dyDescent="0.25">
      <c r="B3509" s="176" t="s">
        <v>8933</v>
      </c>
      <c r="C3509" s="176" t="s">
        <v>14635</v>
      </c>
      <c r="D3509" s="176">
        <v>60.469129000000002</v>
      </c>
      <c r="E3509" s="176">
        <v>-164.70407</v>
      </c>
    </row>
    <row r="3510" spans="2:5" x14ac:dyDescent="0.25">
      <c r="B3510" s="176" t="s">
        <v>8934</v>
      </c>
      <c r="C3510" s="176" t="s">
        <v>14636</v>
      </c>
      <c r="D3510" s="176">
        <v>62.895187</v>
      </c>
      <c r="E3510" s="176">
        <v>-160.06628900000001</v>
      </c>
    </row>
    <row r="3511" spans="2:5" x14ac:dyDescent="0.25">
      <c r="B3511" s="176" t="s">
        <v>8935</v>
      </c>
      <c r="C3511" s="176" t="s">
        <v>14637</v>
      </c>
      <c r="D3511" s="176">
        <v>59.460343000000002</v>
      </c>
      <c r="E3511" s="176">
        <v>-135.31665100000001</v>
      </c>
    </row>
    <row r="3512" spans="2:5" x14ac:dyDescent="0.25">
      <c r="B3512" s="176" t="s">
        <v>8936</v>
      </c>
      <c r="C3512" s="176" t="s">
        <v>14638</v>
      </c>
      <c r="D3512" s="176">
        <v>62.188301086425781</v>
      </c>
      <c r="E3512" s="176">
        <v>-159.77499389648438</v>
      </c>
    </row>
    <row r="3513" spans="2:5" x14ac:dyDescent="0.25">
      <c r="B3513" s="176" t="s">
        <v>8937</v>
      </c>
      <c r="C3513" s="176" t="s">
        <v>14639</v>
      </c>
      <c r="D3513" s="176">
        <v>65.697899000000007</v>
      </c>
      <c r="E3513" s="176">
        <v>-156.350998</v>
      </c>
    </row>
    <row r="3514" spans="2:5" x14ac:dyDescent="0.25">
      <c r="B3514" s="176" t="s">
        <v>8938</v>
      </c>
      <c r="C3514" s="176" t="s">
        <v>14640</v>
      </c>
      <c r="D3514" s="176">
        <v>59.243921</v>
      </c>
      <c r="E3514" s="176">
        <v>-135.52392499999999</v>
      </c>
    </row>
    <row r="3515" spans="2:5" x14ac:dyDescent="0.25">
      <c r="B3515" s="176" t="s">
        <v>8939</v>
      </c>
      <c r="C3515" s="176" t="s">
        <v>14641</v>
      </c>
      <c r="D3515" s="176">
        <v>59.644455999999998</v>
      </c>
      <c r="E3515" s="176">
        <v>-151.47923499999999</v>
      </c>
    </row>
    <row r="3516" spans="2:5" x14ac:dyDescent="0.25">
      <c r="B3516" s="176" t="s">
        <v>8940</v>
      </c>
      <c r="C3516" s="176" t="s">
        <v>14642</v>
      </c>
      <c r="D3516" s="176">
        <v>61.523899</v>
      </c>
      <c r="E3516" s="176">
        <v>-166.14700300000001</v>
      </c>
    </row>
    <row r="3517" spans="2:5" x14ac:dyDescent="0.25">
      <c r="B3517" s="176" t="s">
        <v>8941</v>
      </c>
      <c r="C3517" s="176" t="s">
        <v>14643</v>
      </c>
      <c r="D3517" s="176">
        <v>66.041099549999998</v>
      </c>
      <c r="E3517" s="176">
        <v>-154.2630005</v>
      </c>
    </row>
    <row r="3518" spans="2:5" x14ac:dyDescent="0.25">
      <c r="B3518" s="176" t="s">
        <v>8942</v>
      </c>
      <c r="C3518" s="176" t="s">
        <v>14644</v>
      </c>
      <c r="D3518" s="176">
        <v>63.867220000000003</v>
      </c>
      <c r="E3518" s="176">
        <v>-148.96937399999999</v>
      </c>
    </row>
    <row r="3519" spans="2:5" x14ac:dyDescent="0.25">
      <c r="B3519" s="176" t="s">
        <v>8943</v>
      </c>
      <c r="C3519" s="176" t="s">
        <v>14645</v>
      </c>
      <c r="D3519" s="176">
        <v>59.324001000000003</v>
      </c>
      <c r="E3519" s="176">
        <v>-155.901993</v>
      </c>
    </row>
    <row r="3520" spans="2:5" x14ac:dyDescent="0.25">
      <c r="B3520" s="176" t="s">
        <v>8944</v>
      </c>
      <c r="C3520" s="176" t="s">
        <v>14646</v>
      </c>
      <c r="D3520" s="176">
        <v>58.184386000000003</v>
      </c>
      <c r="E3520" s="176">
        <v>-157.37487300000001</v>
      </c>
    </row>
    <row r="3521" spans="2:5" x14ac:dyDescent="0.25">
      <c r="B3521" s="176" t="s">
        <v>8945</v>
      </c>
      <c r="C3521" s="176" t="s">
        <v>14647</v>
      </c>
      <c r="D3521" s="176">
        <v>66.976128000000003</v>
      </c>
      <c r="E3521" s="176">
        <v>-160.43901399999999</v>
      </c>
    </row>
    <row r="3522" spans="2:5" x14ac:dyDescent="0.25">
      <c r="B3522" s="176" t="s">
        <v>8946</v>
      </c>
      <c r="C3522" s="176" t="s">
        <v>14648</v>
      </c>
      <c r="D3522" s="176">
        <v>59.754398000000002</v>
      </c>
      <c r="E3522" s="176">
        <v>-154.91099600000001</v>
      </c>
    </row>
    <row r="3523" spans="2:5" x14ac:dyDescent="0.25">
      <c r="B3523" s="176" t="s">
        <v>8947</v>
      </c>
      <c r="C3523" s="176" t="s">
        <v>14649</v>
      </c>
      <c r="D3523" s="176">
        <v>65.992797999999993</v>
      </c>
      <c r="E3523" s="176">
        <v>-153.70399499999999</v>
      </c>
    </row>
    <row r="3524" spans="2:5" x14ac:dyDescent="0.25">
      <c r="B3524" s="176" t="s">
        <v>8948</v>
      </c>
      <c r="C3524" s="176" t="s">
        <v>14650</v>
      </c>
      <c r="D3524" s="176">
        <v>65.622592999999995</v>
      </c>
      <c r="E3524" s="176">
        <v>-168.095</v>
      </c>
    </row>
    <row r="3525" spans="2:5" x14ac:dyDescent="0.25">
      <c r="B3525" s="176" t="s">
        <v>8949</v>
      </c>
      <c r="C3525" s="176" t="s">
        <v>14651</v>
      </c>
      <c r="D3525" s="176">
        <v>56.311501</v>
      </c>
      <c r="E3525" s="176">
        <v>-158.37300099999999</v>
      </c>
    </row>
    <row r="3526" spans="2:5" x14ac:dyDescent="0.25">
      <c r="B3526" s="176" t="s">
        <v>8950</v>
      </c>
      <c r="C3526" s="176" t="s">
        <v>14652</v>
      </c>
      <c r="D3526" s="176">
        <v>58.354934999999998</v>
      </c>
      <c r="E3526" s="176">
        <v>-134.57441600000001</v>
      </c>
    </row>
    <row r="3527" spans="2:5" x14ac:dyDescent="0.25">
      <c r="B3527" s="176" t="s">
        <v>8951</v>
      </c>
      <c r="C3527" s="176" t="s">
        <v>14653</v>
      </c>
      <c r="D3527" s="176">
        <v>59.726600646999998</v>
      </c>
      <c r="E3527" s="176">
        <v>-157.259002686</v>
      </c>
    </row>
    <row r="3528" spans="2:5" x14ac:dyDescent="0.25">
      <c r="B3528" s="176" t="s">
        <v>8952</v>
      </c>
      <c r="C3528" s="176" t="s">
        <v>14654</v>
      </c>
      <c r="D3528" s="176">
        <v>60.871448999999998</v>
      </c>
      <c r="E3528" s="176">
        <v>-146.69029699999999</v>
      </c>
    </row>
    <row r="3529" spans="2:5" x14ac:dyDescent="0.25">
      <c r="B3529" s="176" t="s">
        <v>8953</v>
      </c>
      <c r="C3529" s="176" t="s">
        <v>14655</v>
      </c>
      <c r="D3529" s="176">
        <v>54.84751</v>
      </c>
      <c r="E3529" s="176">
        <v>-163.40716800000001</v>
      </c>
    </row>
    <row r="3530" spans="2:5" x14ac:dyDescent="0.25">
      <c r="B3530" s="176" t="s">
        <v>8954</v>
      </c>
      <c r="C3530" s="176" t="s">
        <v>14656</v>
      </c>
      <c r="D3530" s="176">
        <v>56.938701999999999</v>
      </c>
      <c r="E3530" s="176">
        <v>-154.182999</v>
      </c>
    </row>
    <row r="3531" spans="2:5" x14ac:dyDescent="0.25">
      <c r="B3531" s="176" t="s">
        <v>8955</v>
      </c>
      <c r="C3531" s="176" t="s">
        <v>14657</v>
      </c>
      <c r="D3531" s="176">
        <v>59.931795999999999</v>
      </c>
      <c r="E3531" s="176">
        <v>-164.02819600000001</v>
      </c>
    </row>
    <row r="3532" spans="2:5" x14ac:dyDescent="0.25">
      <c r="B3532" s="176" t="s">
        <v>8956</v>
      </c>
      <c r="C3532" s="176" t="s">
        <v>14658</v>
      </c>
      <c r="D3532" s="176">
        <v>64.939498999999998</v>
      </c>
      <c r="E3532" s="176">
        <v>-161.15400700000001</v>
      </c>
    </row>
    <row r="3533" spans="2:5" x14ac:dyDescent="0.25">
      <c r="B3533" s="176" t="s">
        <v>8957</v>
      </c>
      <c r="C3533" s="176" t="s">
        <v>14659</v>
      </c>
      <c r="D3533" s="176">
        <v>58.677844999999998</v>
      </c>
      <c r="E3533" s="176">
        <v>-156.65196499999999</v>
      </c>
    </row>
    <row r="3534" spans="2:5" x14ac:dyDescent="0.25">
      <c r="B3534" s="176" t="s">
        <v>8958</v>
      </c>
      <c r="C3534" s="176" t="s">
        <v>11396</v>
      </c>
      <c r="D3534" s="176">
        <v>52.941552000000001</v>
      </c>
      <c r="E3534" s="176">
        <v>-168.849478</v>
      </c>
    </row>
    <row r="3535" spans="2:5" x14ac:dyDescent="0.25">
      <c r="B3535" s="176" t="s">
        <v>8959</v>
      </c>
      <c r="C3535" s="176" t="s">
        <v>14660</v>
      </c>
      <c r="D3535" s="176">
        <v>68.133598000000006</v>
      </c>
      <c r="E3535" s="176">
        <v>-151.74299600000001</v>
      </c>
    </row>
    <row r="3536" spans="2:5" x14ac:dyDescent="0.25">
      <c r="B3536" s="176" t="s">
        <v>8960</v>
      </c>
      <c r="C3536" s="176" t="s">
        <v>14661</v>
      </c>
      <c r="D3536" s="176">
        <v>55.355598450000002</v>
      </c>
      <c r="E3536" s="176">
        <v>-131.71400449999999</v>
      </c>
    </row>
    <row r="3537" spans="2:5" x14ac:dyDescent="0.25">
      <c r="B3537" s="176" t="s">
        <v>8961</v>
      </c>
      <c r="C3537" s="176" t="s">
        <v>14662</v>
      </c>
      <c r="D3537" s="176">
        <v>64.318640000000002</v>
      </c>
      <c r="E3537" s="176">
        <v>-158.74197000000001</v>
      </c>
    </row>
    <row r="3538" spans="2:5" x14ac:dyDescent="0.25">
      <c r="B3538" s="176" t="s">
        <v>8962</v>
      </c>
      <c r="C3538" s="176" t="s">
        <v>14663</v>
      </c>
      <c r="D3538" s="176">
        <v>55.579200999999998</v>
      </c>
      <c r="E3538" s="176">
        <v>-133.07600400000001</v>
      </c>
    </row>
    <row r="3539" spans="2:5" x14ac:dyDescent="0.25">
      <c r="B3539" s="176" t="s">
        <v>8963</v>
      </c>
      <c r="C3539" s="176" t="s">
        <v>14664</v>
      </c>
      <c r="D3539" s="176">
        <v>57.565919000000001</v>
      </c>
      <c r="E3539" s="176">
        <v>-154.45376200000001</v>
      </c>
    </row>
    <row r="3540" spans="2:5" x14ac:dyDescent="0.25">
      <c r="B3540" s="176" t="s">
        <v>8964</v>
      </c>
      <c r="C3540" s="176" t="s">
        <v>14665</v>
      </c>
      <c r="D3540" s="176">
        <v>57.535159999999998</v>
      </c>
      <c r="E3540" s="176">
        <v>-153.97645499999999</v>
      </c>
    </row>
    <row r="3541" spans="2:5" x14ac:dyDescent="0.25">
      <c r="B3541" s="176" t="s">
        <v>8965</v>
      </c>
      <c r="C3541" s="176" t="s">
        <v>14666</v>
      </c>
      <c r="D3541" s="176">
        <v>61.536300659179688</v>
      </c>
      <c r="E3541" s="176">
        <v>-160.34100341796875</v>
      </c>
    </row>
    <row r="3542" spans="2:5" x14ac:dyDescent="0.25">
      <c r="B3542" s="176" t="s">
        <v>8966</v>
      </c>
      <c r="C3542" s="176" t="s">
        <v>14667</v>
      </c>
      <c r="D3542" s="176">
        <v>60.201681000000001</v>
      </c>
      <c r="E3542" s="176">
        <v>-154.325863</v>
      </c>
    </row>
    <row r="3543" spans="2:5" x14ac:dyDescent="0.25">
      <c r="B3543" s="176" t="s">
        <v>8967</v>
      </c>
      <c r="C3543" s="176" t="s">
        <v>14668</v>
      </c>
      <c r="D3543" s="176">
        <v>61.086973</v>
      </c>
      <c r="E3543" s="176">
        <v>-160.922842</v>
      </c>
    </row>
    <row r="3544" spans="2:5" x14ac:dyDescent="0.25">
      <c r="B3544" s="176" t="s">
        <v>8968</v>
      </c>
      <c r="C3544" s="176" t="s">
        <v>14669</v>
      </c>
      <c r="D3544" s="176">
        <v>68.875099000000006</v>
      </c>
      <c r="E3544" s="176">
        <v>-166.11000100000001</v>
      </c>
    </row>
    <row r="3545" spans="2:5" x14ac:dyDescent="0.25">
      <c r="B3545" s="176" t="s">
        <v>8969</v>
      </c>
      <c r="C3545" s="176" t="s">
        <v>14670</v>
      </c>
      <c r="D3545" s="176">
        <v>58.932056000000003</v>
      </c>
      <c r="E3545" s="176">
        <v>-158.90188599999999</v>
      </c>
    </row>
    <row r="3546" spans="2:5" x14ac:dyDescent="0.25">
      <c r="B3546" s="176" t="s">
        <v>8970</v>
      </c>
      <c r="C3546" s="176" t="s">
        <v>14671</v>
      </c>
      <c r="D3546" s="176">
        <v>62.952899930000001</v>
      </c>
      <c r="E3546" s="176">
        <v>-155.6060028</v>
      </c>
    </row>
    <row r="3547" spans="2:5" x14ac:dyDescent="0.25">
      <c r="B3547" s="176" t="s">
        <v>8971</v>
      </c>
      <c r="C3547" s="176" t="s">
        <v>14672</v>
      </c>
      <c r="D3547" s="176">
        <v>63.886001999999998</v>
      </c>
      <c r="E3547" s="176">
        <v>-152.30200199999999</v>
      </c>
    </row>
    <row r="3548" spans="2:5" x14ac:dyDescent="0.25">
      <c r="B3548" s="176" t="s">
        <v>8972</v>
      </c>
      <c r="C3548" s="176" t="s">
        <v>14673</v>
      </c>
      <c r="D3548" s="176">
        <v>63.490100859999998</v>
      </c>
      <c r="E3548" s="176">
        <v>-162.11000060000001</v>
      </c>
    </row>
    <row r="3549" spans="2:5" x14ac:dyDescent="0.25">
      <c r="B3549" s="176" t="s">
        <v>8973</v>
      </c>
      <c r="C3549" s="176" t="s">
        <v>14674</v>
      </c>
      <c r="D3549" s="176">
        <v>64.991879999999995</v>
      </c>
      <c r="E3549" s="176">
        <v>-150.644102</v>
      </c>
    </row>
    <row r="3550" spans="2:5" x14ac:dyDescent="0.25">
      <c r="B3550" s="176" t="s">
        <v>8974</v>
      </c>
      <c r="C3550" s="176" t="s">
        <v>14675</v>
      </c>
      <c r="D3550" s="176">
        <v>62.095401763916016</v>
      </c>
      <c r="E3550" s="176">
        <v>-163.6820068359375</v>
      </c>
    </row>
    <row r="3551" spans="2:5" x14ac:dyDescent="0.25">
      <c r="B3551" s="176" t="s">
        <v>8975</v>
      </c>
      <c r="C3551" s="176" t="s">
        <v>11397</v>
      </c>
      <c r="D3551" s="176">
        <v>61.212792</v>
      </c>
      <c r="E3551" s="176">
        <v>-149.843988</v>
      </c>
    </row>
    <row r="3552" spans="2:5" x14ac:dyDescent="0.25">
      <c r="B3552" s="176" t="s">
        <v>8976</v>
      </c>
      <c r="C3552" s="176" t="s">
        <v>14676</v>
      </c>
      <c r="D3552" s="176">
        <v>60.372337999999999</v>
      </c>
      <c r="E3552" s="176">
        <v>-166.26975100000001</v>
      </c>
    </row>
    <row r="3553" spans="2:5" x14ac:dyDescent="0.25">
      <c r="B3553" s="176" t="s">
        <v>8977</v>
      </c>
      <c r="C3553" s="176" t="s">
        <v>14677</v>
      </c>
      <c r="D3553" s="176">
        <v>60.690300000000001</v>
      </c>
      <c r="E3553" s="176">
        <v>-161.979004</v>
      </c>
    </row>
    <row r="3554" spans="2:5" x14ac:dyDescent="0.25">
      <c r="B3554" s="176" t="s">
        <v>8978</v>
      </c>
      <c r="C3554" s="176" t="s">
        <v>14678</v>
      </c>
      <c r="D3554" s="176">
        <v>61.179003999999999</v>
      </c>
      <c r="E3554" s="176">
        <v>-149.99256099999999</v>
      </c>
    </row>
    <row r="3555" spans="2:5" x14ac:dyDescent="0.25">
      <c r="B3555" s="176" t="s">
        <v>8979</v>
      </c>
      <c r="C3555" s="176" t="s">
        <v>14679</v>
      </c>
      <c r="D3555" s="176">
        <v>61.581600189208984</v>
      </c>
      <c r="E3555" s="176">
        <v>-159.54299926757813</v>
      </c>
    </row>
    <row r="3556" spans="2:5" x14ac:dyDescent="0.25">
      <c r="B3556" s="176" t="s">
        <v>8980</v>
      </c>
      <c r="C3556" s="176" t="s">
        <v>14680</v>
      </c>
      <c r="D3556" s="176">
        <v>64.548772</v>
      </c>
      <c r="E3556" s="176">
        <v>-149.07451599999999</v>
      </c>
    </row>
    <row r="3557" spans="2:5" x14ac:dyDescent="0.25">
      <c r="B3557" s="176" t="s">
        <v>8981</v>
      </c>
      <c r="C3557" s="176" t="s">
        <v>14681</v>
      </c>
      <c r="D3557" s="176">
        <v>55.037663000000002</v>
      </c>
      <c r="E3557" s="176">
        <v>-131.572609</v>
      </c>
    </row>
    <row r="3558" spans="2:5" x14ac:dyDescent="0.25">
      <c r="B3558" s="176" t="s">
        <v>8982</v>
      </c>
      <c r="C3558" s="176" t="s">
        <v>14682</v>
      </c>
      <c r="D3558" s="176">
        <v>64.729301000000007</v>
      </c>
      <c r="E3558" s="176">
        <v>-158.074005</v>
      </c>
    </row>
    <row r="3559" spans="2:5" x14ac:dyDescent="0.25">
      <c r="B3559" s="176" t="s">
        <v>8983</v>
      </c>
      <c r="C3559" s="176" t="s">
        <v>14683</v>
      </c>
      <c r="D3559" s="176">
        <v>62.646701999999998</v>
      </c>
      <c r="E3559" s="176">
        <v>-160.19099399999999</v>
      </c>
    </row>
    <row r="3560" spans="2:5" x14ac:dyDescent="0.25">
      <c r="B3560" s="176" t="s">
        <v>8984</v>
      </c>
      <c r="C3560" s="176" t="s">
        <v>14684</v>
      </c>
      <c r="D3560" s="176">
        <v>59.451838000000002</v>
      </c>
      <c r="E3560" s="176">
        <v>-157.373829</v>
      </c>
    </row>
    <row r="3561" spans="2:5" x14ac:dyDescent="0.25">
      <c r="B3561" s="176" t="s">
        <v>8985</v>
      </c>
      <c r="C3561" s="176" t="s">
        <v>14685</v>
      </c>
      <c r="D3561" s="176">
        <v>66.912300000000002</v>
      </c>
      <c r="E3561" s="176">
        <v>-156.89700300000001</v>
      </c>
    </row>
    <row r="3562" spans="2:5" x14ac:dyDescent="0.25">
      <c r="B3562" s="176" t="s">
        <v>8986</v>
      </c>
      <c r="C3562" s="176" t="s">
        <v>14686</v>
      </c>
      <c r="D3562" s="176">
        <v>58.0961</v>
      </c>
      <c r="E3562" s="176">
        <v>-135.410111</v>
      </c>
    </row>
    <row r="3563" spans="2:5" x14ac:dyDescent="0.25">
      <c r="B3563" s="176" t="s">
        <v>8987</v>
      </c>
      <c r="C3563" s="176" t="s">
        <v>14687</v>
      </c>
      <c r="D3563" s="176">
        <v>64.512199401855469</v>
      </c>
      <c r="E3563" s="176">
        <v>-165.44500732421875</v>
      </c>
    </row>
    <row r="3564" spans="2:5" x14ac:dyDescent="0.25">
      <c r="B3564" s="176" t="s">
        <v>8988</v>
      </c>
      <c r="C3564" s="176" t="s">
        <v>14688</v>
      </c>
      <c r="D3564" s="176">
        <v>60.541401</v>
      </c>
      <c r="E3564" s="176">
        <v>-165.087006</v>
      </c>
    </row>
    <row r="3565" spans="2:5" x14ac:dyDescent="0.25">
      <c r="B3565" s="176" t="s">
        <v>8989</v>
      </c>
      <c r="C3565" s="176" t="s">
        <v>14689</v>
      </c>
      <c r="D3565" s="176">
        <v>62.961300000000001</v>
      </c>
      <c r="E3565" s="176">
        <v>-141.929001</v>
      </c>
    </row>
    <row r="3566" spans="2:5" x14ac:dyDescent="0.25">
      <c r="B3566" s="176" t="s">
        <v>8990</v>
      </c>
      <c r="C3566" s="176" t="s">
        <v>14690</v>
      </c>
      <c r="D3566" s="176">
        <v>66.884696959999999</v>
      </c>
      <c r="E3566" s="176">
        <v>-162.59899899999999</v>
      </c>
    </row>
    <row r="3567" spans="2:5" x14ac:dyDescent="0.25">
      <c r="B3567" s="176" t="s">
        <v>8991</v>
      </c>
      <c r="C3567" s="176" t="s">
        <v>14691</v>
      </c>
      <c r="D3567" s="176">
        <v>56.0075</v>
      </c>
      <c r="E3567" s="176">
        <v>-161.16000399999999</v>
      </c>
    </row>
    <row r="3568" spans="2:5" x14ac:dyDescent="0.25">
      <c r="B3568" s="176" t="s">
        <v>8992</v>
      </c>
      <c r="C3568" s="176" t="s">
        <v>14692</v>
      </c>
      <c r="D3568" s="176">
        <v>56.577345000000001</v>
      </c>
      <c r="E3568" s="176">
        <v>-169.66382300000001</v>
      </c>
    </row>
    <row r="3569" spans="2:5" x14ac:dyDescent="0.25">
      <c r="B3569" s="176" t="s">
        <v>8993</v>
      </c>
      <c r="C3569" s="176" t="s">
        <v>11398</v>
      </c>
      <c r="D3569" s="176">
        <v>65.253700256299993</v>
      </c>
      <c r="E3569" s="176">
        <v>-166.85899352999999</v>
      </c>
    </row>
    <row r="3570" spans="2:5" x14ac:dyDescent="0.25">
      <c r="B3570" s="176" t="s">
        <v>8994</v>
      </c>
      <c r="C3570" s="176" t="s">
        <v>14693</v>
      </c>
      <c r="D3570" s="176">
        <v>55.906500000000001</v>
      </c>
      <c r="E3570" s="176">
        <v>-159.16091</v>
      </c>
    </row>
    <row r="3571" spans="2:5" x14ac:dyDescent="0.25">
      <c r="B3571" s="176" t="s">
        <v>8995</v>
      </c>
      <c r="C3571" s="176" t="s">
        <v>14694</v>
      </c>
      <c r="D3571" s="176">
        <v>56.801700590000003</v>
      </c>
      <c r="E3571" s="176">
        <v>-132.94500729999999</v>
      </c>
    </row>
    <row r="3572" spans="2:5" x14ac:dyDescent="0.25">
      <c r="B3572" s="176" t="s">
        <v>8996</v>
      </c>
      <c r="C3572" s="176" t="s">
        <v>14695</v>
      </c>
      <c r="D3572" s="176">
        <v>56.957892999999999</v>
      </c>
      <c r="E3572" s="176">
        <v>-158.63021900000001</v>
      </c>
    </row>
    <row r="3573" spans="2:5" x14ac:dyDescent="0.25">
      <c r="B3573" s="176" t="s">
        <v>8997</v>
      </c>
      <c r="C3573" s="176" t="s">
        <v>14696</v>
      </c>
      <c r="D3573" s="176">
        <v>60.7029</v>
      </c>
      <c r="E3573" s="176">
        <v>-161.77799999999999</v>
      </c>
    </row>
    <row r="3574" spans="2:5" x14ac:dyDescent="0.25">
      <c r="B3574" s="176" t="s">
        <v>8998</v>
      </c>
      <c r="C3574" s="176" t="s">
        <v>14697</v>
      </c>
      <c r="D3574" s="176">
        <v>59.017674999999997</v>
      </c>
      <c r="E3574" s="176">
        <v>-161.82792699999999</v>
      </c>
    </row>
    <row r="3575" spans="2:5" x14ac:dyDescent="0.25">
      <c r="B3575" s="176" t="s">
        <v>8999</v>
      </c>
      <c r="C3575" s="176" t="s">
        <v>14698</v>
      </c>
      <c r="D3575" s="176">
        <v>57.580399</v>
      </c>
      <c r="E3575" s="176">
        <v>-157.57200599999999</v>
      </c>
    </row>
    <row r="3576" spans="2:5" x14ac:dyDescent="0.25">
      <c r="B3576" s="176" t="s">
        <v>9000</v>
      </c>
      <c r="C3576" s="176" t="s">
        <v>14699</v>
      </c>
      <c r="D3576" s="176">
        <v>68.348800999999995</v>
      </c>
      <c r="E3576" s="176">
        <v>-166.79899599999999</v>
      </c>
    </row>
    <row r="3577" spans="2:5" x14ac:dyDescent="0.25">
      <c r="B3577" s="176" t="s">
        <v>9001</v>
      </c>
      <c r="C3577" s="176" t="s">
        <v>14700</v>
      </c>
      <c r="D3577" s="176">
        <v>59.755099999999999</v>
      </c>
      <c r="E3577" s="176">
        <v>-161.845</v>
      </c>
    </row>
    <row r="3578" spans="2:5" x14ac:dyDescent="0.25">
      <c r="B3578" s="176" t="s">
        <v>9002</v>
      </c>
      <c r="C3578" s="176" t="s">
        <v>14701</v>
      </c>
      <c r="D3578" s="176">
        <v>70.209998999999996</v>
      </c>
      <c r="E3578" s="176">
        <v>-151.00599800000001</v>
      </c>
    </row>
    <row r="3579" spans="2:5" x14ac:dyDescent="0.25">
      <c r="B3579" s="176" t="s">
        <v>9003</v>
      </c>
      <c r="C3579" s="176" t="s">
        <v>14702</v>
      </c>
      <c r="D3579" s="176">
        <v>68.114699999999999</v>
      </c>
      <c r="E3579" s="176">
        <v>-145.57899499999999</v>
      </c>
    </row>
    <row r="3580" spans="2:5" x14ac:dyDescent="0.25">
      <c r="B3580" s="176" t="s">
        <v>9004</v>
      </c>
      <c r="C3580" s="176" t="s">
        <v>14703</v>
      </c>
      <c r="D3580" s="176">
        <v>61.775070999999997</v>
      </c>
      <c r="E3580" s="176">
        <v>-161.31946600000001</v>
      </c>
    </row>
    <row r="3581" spans="2:5" x14ac:dyDescent="0.25">
      <c r="B3581" s="176" t="s">
        <v>9005</v>
      </c>
      <c r="C3581" s="176" t="s">
        <v>14704</v>
      </c>
      <c r="D3581" s="176">
        <v>64.727203000000003</v>
      </c>
      <c r="E3581" s="176">
        <v>-155.470001</v>
      </c>
    </row>
    <row r="3582" spans="2:5" x14ac:dyDescent="0.25">
      <c r="B3582" s="176" t="s">
        <v>9006</v>
      </c>
      <c r="C3582" s="176" t="s">
        <v>14705</v>
      </c>
      <c r="D3582" s="176">
        <v>63.686400999999996</v>
      </c>
      <c r="E3582" s="176">
        <v>-170.49299600000001</v>
      </c>
    </row>
    <row r="3583" spans="2:5" x14ac:dyDescent="0.25">
      <c r="B3583" s="176" t="s">
        <v>9007</v>
      </c>
      <c r="C3583" s="176" t="s">
        <v>14706</v>
      </c>
      <c r="D3583" s="176">
        <v>70.194702149999998</v>
      </c>
      <c r="E3583" s="176">
        <v>-148.4649963</v>
      </c>
    </row>
    <row r="3584" spans="2:5" x14ac:dyDescent="0.25">
      <c r="B3584" s="176" t="s">
        <v>9008</v>
      </c>
      <c r="C3584" s="176" t="s">
        <v>14707</v>
      </c>
      <c r="D3584" s="176">
        <v>55.313907999999998</v>
      </c>
      <c r="E3584" s="176">
        <v>-160.522099</v>
      </c>
    </row>
    <row r="3585" spans="2:5" x14ac:dyDescent="0.25">
      <c r="B3585" s="176" t="s">
        <v>9009</v>
      </c>
      <c r="C3585" s="176" t="s">
        <v>14708</v>
      </c>
      <c r="D3585" s="176">
        <v>66.249604000000005</v>
      </c>
      <c r="E3585" s="176">
        <v>-166.089112</v>
      </c>
    </row>
    <row r="3586" spans="2:5" x14ac:dyDescent="0.25">
      <c r="B3586" s="176" t="s">
        <v>9010</v>
      </c>
      <c r="C3586" s="176" t="s">
        <v>14709</v>
      </c>
      <c r="D3586" s="176">
        <v>57.047100067138672</v>
      </c>
      <c r="E3586" s="176">
        <v>-135.36199951171875</v>
      </c>
    </row>
    <row r="3587" spans="2:5" x14ac:dyDescent="0.25">
      <c r="B3587" s="176" t="s">
        <v>9011</v>
      </c>
      <c r="C3587" s="176" t="s">
        <v>14710</v>
      </c>
      <c r="D3587" s="176">
        <v>66.600098000000003</v>
      </c>
      <c r="E3587" s="176">
        <v>-159.98599200000001</v>
      </c>
    </row>
    <row r="3588" spans="2:5" x14ac:dyDescent="0.25">
      <c r="B3588" s="176" t="s">
        <v>9012</v>
      </c>
      <c r="C3588" s="176" t="s">
        <v>14711</v>
      </c>
      <c r="D3588" s="176">
        <v>61.700499999999998</v>
      </c>
      <c r="E3588" s="176">
        <v>-157.166</v>
      </c>
    </row>
    <row r="3589" spans="2:5" x14ac:dyDescent="0.25">
      <c r="B3589" s="176" t="s">
        <v>9013</v>
      </c>
      <c r="C3589" s="176" t="s">
        <v>14712</v>
      </c>
      <c r="D3589" s="176">
        <v>62.060501000000002</v>
      </c>
      <c r="E3589" s="176">
        <v>-163.30200199999999</v>
      </c>
    </row>
    <row r="3590" spans="2:5" x14ac:dyDescent="0.25">
      <c r="B3590" s="176" t="s">
        <v>9014</v>
      </c>
      <c r="C3590" s="176" t="s">
        <v>14713</v>
      </c>
      <c r="D3590" s="176">
        <v>57.166311</v>
      </c>
      <c r="E3590" s="176">
        <v>-170.222555</v>
      </c>
    </row>
    <row r="3591" spans="2:5" x14ac:dyDescent="0.25">
      <c r="B3591" s="176" t="s">
        <v>9015</v>
      </c>
      <c r="C3591" s="176" t="s">
        <v>14714</v>
      </c>
      <c r="D3591" s="176">
        <v>59.442981000000003</v>
      </c>
      <c r="E3591" s="176">
        <v>-151.70522700000001</v>
      </c>
    </row>
    <row r="3592" spans="2:5" x14ac:dyDescent="0.25">
      <c r="B3592" s="176" t="s">
        <v>9016</v>
      </c>
      <c r="C3592" s="176" t="s">
        <v>14715</v>
      </c>
      <c r="D3592" s="176">
        <v>61.097400669999999</v>
      </c>
      <c r="E3592" s="176">
        <v>-155.57400509999999</v>
      </c>
    </row>
    <row r="3593" spans="2:5" x14ac:dyDescent="0.25">
      <c r="B3593" s="176" t="s">
        <v>9017</v>
      </c>
      <c r="C3593" s="176" t="s">
        <v>14716</v>
      </c>
      <c r="D3593" s="176">
        <v>60.474935000000002</v>
      </c>
      <c r="E3593" s="176">
        <v>-151.03847099999999</v>
      </c>
    </row>
    <row r="3594" spans="2:5" x14ac:dyDescent="0.25">
      <c r="B3594" s="176" t="s">
        <v>9018</v>
      </c>
      <c r="C3594" s="176" t="s">
        <v>11399</v>
      </c>
      <c r="D3594" s="176">
        <v>52.712299350000002</v>
      </c>
      <c r="E3594" s="176">
        <v>174.11399840000001</v>
      </c>
    </row>
    <row r="3595" spans="2:5" x14ac:dyDescent="0.25">
      <c r="B3595" s="176" t="s">
        <v>9019</v>
      </c>
      <c r="C3595" s="176" t="s">
        <v>14717</v>
      </c>
      <c r="D3595" s="176">
        <v>65.174400000000006</v>
      </c>
      <c r="E3595" s="176">
        <v>-152.108994</v>
      </c>
    </row>
    <row r="3596" spans="2:5" x14ac:dyDescent="0.25">
      <c r="B3596" s="176" t="s">
        <v>9020</v>
      </c>
      <c r="C3596" s="176" t="s">
        <v>14718</v>
      </c>
      <c r="D3596" s="176">
        <v>65.563102999999998</v>
      </c>
      <c r="E3596" s="176">
        <v>-167.921997</v>
      </c>
    </row>
    <row r="3597" spans="2:5" x14ac:dyDescent="0.25">
      <c r="B3597" s="176" t="s">
        <v>9021</v>
      </c>
      <c r="C3597" s="176" t="s">
        <v>14719</v>
      </c>
      <c r="D3597" s="176">
        <v>65.240402000000003</v>
      </c>
      <c r="E3597" s="176">
        <v>-166.33900499999999</v>
      </c>
    </row>
    <row r="3598" spans="2:5" x14ac:dyDescent="0.25">
      <c r="B3598" s="176" t="s">
        <v>9022</v>
      </c>
      <c r="C3598" s="176" t="s">
        <v>14720</v>
      </c>
      <c r="D3598" s="176">
        <v>59.052799</v>
      </c>
      <c r="E3598" s="176">
        <v>-160.39700300000001</v>
      </c>
    </row>
    <row r="3599" spans="2:5" x14ac:dyDescent="0.25">
      <c r="B3599" s="176" t="s">
        <v>9023</v>
      </c>
      <c r="C3599" s="176" t="s">
        <v>14721</v>
      </c>
      <c r="D3599" s="176">
        <v>62.320499420166001</v>
      </c>
      <c r="E3599" s="176">
        <v>-150.09399414062</v>
      </c>
    </row>
    <row r="3600" spans="2:5" x14ac:dyDescent="0.25">
      <c r="B3600" s="176" t="s">
        <v>9024</v>
      </c>
      <c r="C3600" s="176" t="s">
        <v>14722</v>
      </c>
      <c r="D3600" s="176">
        <v>62.894401550299996</v>
      </c>
      <c r="E3600" s="176">
        <v>-155.977005005</v>
      </c>
    </row>
    <row r="3601" spans="2:5" x14ac:dyDescent="0.25">
      <c r="B3601" s="176" t="s">
        <v>9025</v>
      </c>
      <c r="C3601" s="176" t="s">
        <v>14723</v>
      </c>
      <c r="D3601" s="176">
        <v>70.467039999999997</v>
      </c>
      <c r="E3601" s="176">
        <v>-157.436013</v>
      </c>
    </row>
    <row r="3602" spans="2:5" x14ac:dyDescent="0.25">
      <c r="B3602" s="176" t="s">
        <v>9026</v>
      </c>
      <c r="C3602" s="176" t="s">
        <v>14724</v>
      </c>
      <c r="D3602" s="176">
        <v>62.682653000000002</v>
      </c>
      <c r="E3602" s="176">
        <v>-164.72248099999999</v>
      </c>
    </row>
    <row r="3603" spans="2:5" x14ac:dyDescent="0.25">
      <c r="B3603" s="176" t="s">
        <v>9027</v>
      </c>
      <c r="C3603" s="176" t="s">
        <v>14725</v>
      </c>
      <c r="D3603" s="176">
        <v>63.888401000000002</v>
      </c>
      <c r="E3603" s="176">
        <v>-160.79899599999999</v>
      </c>
    </row>
    <row r="3604" spans="2:5" x14ac:dyDescent="0.25">
      <c r="B3604" s="176" t="s">
        <v>9028</v>
      </c>
      <c r="C3604" s="176" t="s">
        <v>14726</v>
      </c>
      <c r="D3604" s="176">
        <v>54.144590000000001</v>
      </c>
      <c r="E3604" s="176">
        <v>-165.604332</v>
      </c>
    </row>
    <row r="3605" spans="2:5" x14ac:dyDescent="0.25">
      <c r="B3605" s="176" t="s">
        <v>9029</v>
      </c>
      <c r="C3605" s="176" t="s">
        <v>14727</v>
      </c>
      <c r="D3605" s="176">
        <v>61.540900000000001</v>
      </c>
      <c r="E3605" s="176">
        <v>-165.60050000000001</v>
      </c>
    </row>
    <row r="3606" spans="2:5" x14ac:dyDescent="0.25">
      <c r="B3606" s="176" t="s">
        <v>9030</v>
      </c>
      <c r="C3606" s="176" t="s">
        <v>14728</v>
      </c>
      <c r="D3606" s="176">
        <v>55.116298999999998</v>
      </c>
      <c r="E3606" s="176">
        <v>-162.266006</v>
      </c>
    </row>
    <row r="3607" spans="2:5" x14ac:dyDescent="0.25">
      <c r="B3607" s="176" t="s">
        <v>9031</v>
      </c>
      <c r="C3607" s="176" t="s">
        <v>11400</v>
      </c>
      <c r="D3607" s="176">
        <v>61.132711999999998</v>
      </c>
      <c r="E3607" s="176">
        <v>-146.246567</v>
      </c>
    </row>
    <row r="3608" spans="2:5" x14ac:dyDescent="0.25">
      <c r="B3608" s="176" t="s">
        <v>9032</v>
      </c>
      <c r="C3608" s="176" t="s">
        <v>14729</v>
      </c>
      <c r="D3608" s="176">
        <v>67.008697999999995</v>
      </c>
      <c r="E3608" s="176">
        <v>-146.36599699999999</v>
      </c>
    </row>
    <row r="3609" spans="2:5" x14ac:dyDescent="0.25">
      <c r="B3609" s="176" t="s">
        <v>9033</v>
      </c>
      <c r="C3609" s="176" t="s">
        <v>14730</v>
      </c>
      <c r="D3609" s="176">
        <v>67.734565000000003</v>
      </c>
      <c r="E3609" s="176">
        <v>-164.55991700000001</v>
      </c>
    </row>
    <row r="3610" spans="2:5" x14ac:dyDescent="0.25">
      <c r="B3610" s="176" t="s">
        <v>9034</v>
      </c>
      <c r="C3610" s="176" t="s">
        <v>14731</v>
      </c>
      <c r="D3610" s="176">
        <v>66.362198000000006</v>
      </c>
      <c r="E3610" s="176">
        <v>-147.40699799999999</v>
      </c>
    </row>
    <row r="3611" spans="2:5" x14ac:dyDescent="0.25">
      <c r="B3611" s="176" t="s">
        <v>9035</v>
      </c>
      <c r="C3611" s="176" t="s">
        <v>14732</v>
      </c>
      <c r="D3611" s="176">
        <v>60.130477999999997</v>
      </c>
      <c r="E3611" s="176">
        <v>-149.418612</v>
      </c>
    </row>
    <row r="3612" spans="2:5" x14ac:dyDescent="0.25">
      <c r="B3612" s="176" t="s">
        <v>9036</v>
      </c>
      <c r="C3612" s="176" t="s">
        <v>14733</v>
      </c>
      <c r="D3612" s="176">
        <v>56.484298709999997</v>
      </c>
      <c r="E3612" s="176">
        <v>-132.36999510000001</v>
      </c>
    </row>
    <row r="3613" spans="2:5" x14ac:dyDescent="0.25">
      <c r="B3613" s="176" t="s">
        <v>9037</v>
      </c>
      <c r="C3613" s="176" t="s">
        <v>14734</v>
      </c>
      <c r="D3613" s="176">
        <v>70.638000000000005</v>
      </c>
      <c r="E3613" s="176">
        <v>-159.99499499999999</v>
      </c>
    </row>
    <row r="3614" spans="2:5" x14ac:dyDescent="0.25">
      <c r="B3614" s="176" t="s">
        <v>9038</v>
      </c>
      <c r="C3614" s="176" t="s">
        <v>14735</v>
      </c>
      <c r="D3614" s="176">
        <v>64.689200999999997</v>
      </c>
      <c r="E3614" s="176">
        <v>-163.412994</v>
      </c>
    </row>
    <row r="3615" spans="2:5" x14ac:dyDescent="0.25">
      <c r="B3615" s="176" t="s">
        <v>9039</v>
      </c>
      <c r="C3615" s="176" t="s">
        <v>14736</v>
      </c>
      <c r="D3615" s="176">
        <v>67.561240999999995</v>
      </c>
      <c r="E3615" s="176">
        <v>-162.98046099999999</v>
      </c>
    </row>
    <row r="3616" spans="2:5" x14ac:dyDescent="0.25">
      <c r="B3616" s="176" t="s">
        <v>9040</v>
      </c>
      <c r="C3616" s="176" t="s">
        <v>14737</v>
      </c>
      <c r="D3616" s="176">
        <v>61.571700999999997</v>
      </c>
      <c r="E3616" s="176">
        <v>-149.53999300000001</v>
      </c>
    </row>
    <row r="3617" spans="2:5" x14ac:dyDescent="0.25">
      <c r="B3617" s="176" t="s">
        <v>9041</v>
      </c>
      <c r="C3617" s="176" t="s">
        <v>14738</v>
      </c>
      <c r="D3617" s="176">
        <v>59.508716999999997</v>
      </c>
      <c r="E3617" s="176">
        <v>-139.66043500000001</v>
      </c>
    </row>
    <row r="3618" spans="2:5" x14ac:dyDescent="0.25">
      <c r="B3618" s="176" t="s">
        <v>9042</v>
      </c>
      <c r="C3618" s="176" t="s">
        <v>14739</v>
      </c>
      <c r="D3618" s="176">
        <v>-2.7681200504300003</v>
      </c>
      <c r="E3618" s="176">
        <v>-171.710006714</v>
      </c>
    </row>
    <row r="3619" spans="2:5" x14ac:dyDescent="0.25">
      <c r="B3619" s="176" t="s">
        <v>9043</v>
      </c>
      <c r="C3619" s="176" t="s">
        <v>14740</v>
      </c>
      <c r="D3619" s="176">
        <v>60.902645999999997</v>
      </c>
      <c r="E3619" s="176">
        <v>-161.23106000000001</v>
      </c>
    </row>
    <row r="3620" spans="2:5" x14ac:dyDescent="0.25">
      <c r="B3620" s="176" t="s">
        <v>9044</v>
      </c>
      <c r="C3620" s="176" t="s">
        <v>14741</v>
      </c>
      <c r="D3620" s="176">
        <v>66.551804000000004</v>
      </c>
      <c r="E3620" s="176">
        <v>-152.621994</v>
      </c>
    </row>
    <row r="3621" spans="2:5" x14ac:dyDescent="0.25">
      <c r="B3621" s="176" t="s">
        <v>9045</v>
      </c>
      <c r="C3621" s="176" t="s">
        <v>14742</v>
      </c>
      <c r="D3621" s="176">
        <v>60.077601999999999</v>
      </c>
      <c r="E3621" s="176">
        <v>-147.99467999999999</v>
      </c>
    </row>
    <row r="3622" spans="2:5" x14ac:dyDescent="0.25">
      <c r="B3622" s="176" t="s">
        <v>9046</v>
      </c>
      <c r="C3622" s="176" t="s">
        <v>14743</v>
      </c>
      <c r="D3622" s="176">
        <v>58.833697999999998</v>
      </c>
      <c r="E3622" s="176">
        <v>-158.52900700000001</v>
      </c>
    </row>
    <row r="3623" spans="2:5" x14ac:dyDescent="0.25">
      <c r="B3623" s="176" t="s">
        <v>9047</v>
      </c>
      <c r="C3623" s="176" t="s">
        <v>14744</v>
      </c>
      <c r="D3623" s="176">
        <v>64.614699999999999</v>
      </c>
      <c r="E3623" s="176">
        <v>-162.27200300000001</v>
      </c>
    </row>
    <row r="3624" spans="2:5" x14ac:dyDescent="0.25">
      <c r="B3624" s="176" t="s">
        <v>9048</v>
      </c>
      <c r="C3624" s="176" t="s">
        <v>14745</v>
      </c>
      <c r="D3624" s="176">
        <v>60.872746999999997</v>
      </c>
      <c r="E3624" s="176">
        <v>-162.5247</v>
      </c>
    </row>
    <row r="3625" spans="2:5" x14ac:dyDescent="0.25">
      <c r="B3625" s="176" t="s">
        <v>9049</v>
      </c>
      <c r="C3625" s="176" t="s">
        <v>14746</v>
      </c>
      <c r="D3625" s="176">
        <v>59.433247999999999</v>
      </c>
      <c r="E3625" s="176">
        <v>-154.80216999999999</v>
      </c>
    </row>
    <row r="3626" spans="2:5" x14ac:dyDescent="0.25">
      <c r="B3626" s="176" t="s">
        <v>9050</v>
      </c>
      <c r="C3626" s="176" t="s">
        <v>14747</v>
      </c>
      <c r="D3626" s="176">
        <v>63.030602000000002</v>
      </c>
      <c r="E3626" s="176">
        <v>-163.533005</v>
      </c>
    </row>
    <row r="3627" spans="2:5" x14ac:dyDescent="0.25">
      <c r="B3627" s="176" t="s">
        <v>9051</v>
      </c>
      <c r="C3627" s="176" t="s">
        <v>14748</v>
      </c>
      <c r="D3627" s="176">
        <v>65.331826000000007</v>
      </c>
      <c r="E3627" s="176">
        <v>-166.467848</v>
      </c>
    </row>
    <row r="3628" spans="2:5" x14ac:dyDescent="0.25">
      <c r="B3628" s="176" t="s">
        <v>9052</v>
      </c>
      <c r="C3628" s="176" t="s">
        <v>14749</v>
      </c>
      <c r="D3628" s="176">
        <v>64.876098999999996</v>
      </c>
      <c r="E3628" s="176">
        <v>-157.72700499999999</v>
      </c>
    </row>
    <row r="3629" spans="2:5" x14ac:dyDescent="0.25">
      <c r="B3629" s="176" t="s">
        <v>9053</v>
      </c>
      <c r="C3629" s="176" t="s">
        <v>14750</v>
      </c>
      <c r="D3629" s="176">
        <v>60.790298</v>
      </c>
      <c r="E3629" s="176">
        <v>-161.44399999999999</v>
      </c>
    </row>
    <row r="3630" spans="2:5" x14ac:dyDescent="0.25">
      <c r="B3630" s="176" t="s">
        <v>9054</v>
      </c>
      <c r="C3630" s="176" t="s">
        <v>14751</v>
      </c>
      <c r="D3630" s="176">
        <v>65.507896000000002</v>
      </c>
      <c r="E3630" s="176">
        <v>-150.141007</v>
      </c>
    </row>
    <row r="3631" spans="2:5" x14ac:dyDescent="0.25">
      <c r="B3631" s="176" t="s">
        <v>9055</v>
      </c>
      <c r="C3631" s="176" t="s">
        <v>14752</v>
      </c>
      <c r="D3631" s="176">
        <v>66.817902000000004</v>
      </c>
      <c r="E3631" s="176">
        <v>-161.01899700000001</v>
      </c>
    </row>
    <row r="3632" spans="2:5" x14ac:dyDescent="0.25">
      <c r="B3632" s="176" t="s">
        <v>9056</v>
      </c>
      <c r="C3632" s="176" t="s">
        <v>14753</v>
      </c>
      <c r="D3632" s="176">
        <v>64.371100999999996</v>
      </c>
      <c r="E3632" s="176">
        <v>-161.22399899999999</v>
      </c>
    </row>
    <row r="3633" spans="2:5" x14ac:dyDescent="0.25">
      <c r="B3633" s="176" t="s">
        <v>9057</v>
      </c>
      <c r="C3633" s="176" t="s">
        <v>14754</v>
      </c>
      <c r="D3633" s="176">
        <v>66.016727000000003</v>
      </c>
      <c r="E3633" s="176">
        <v>-149.05683500000001</v>
      </c>
    </row>
    <row r="3634" spans="2:5" x14ac:dyDescent="0.25">
      <c r="B3634" s="176" t="s">
        <v>9058</v>
      </c>
      <c r="C3634" s="176" t="s">
        <v>14755</v>
      </c>
      <c r="D3634" s="176">
        <v>63.329498289999997</v>
      </c>
      <c r="E3634" s="176">
        <v>-142.9539948</v>
      </c>
    </row>
    <row r="3635" spans="2:5" x14ac:dyDescent="0.25">
      <c r="B3635" s="176" t="s">
        <v>9059</v>
      </c>
      <c r="C3635" s="176" t="s">
        <v>14756</v>
      </c>
      <c r="D3635" s="176">
        <v>58.702362000000001</v>
      </c>
      <c r="E3635" s="176">
        <v>-157.00544400000001</v>
      </c>
    </row>
    <row r="3636" spans="2:5" x14ac:dyDescent="0.25">
      <c r="B3636" s="176" t="s">
        <v>9060</v>
      </c>
      <c r="C3636" s="176" t="s">
        <v>14757</v>
      </c>
      <c r="D3636" s="176">
        <v>66.571651000000003</v>
      </c>
      <c r="E3636" s="176">
        <v>-145.249987</v>
      </c>
    </row>
    <row r="3637" spans="2:5" x14ac:dyDescent="0.25">
      <c r="B3637" s="176" t="s">
        <v>9061</v>
      </c>
      <c r="C3637" s="176" t="s">
        <v>14758</v>
      </c>
      <c r="D3637" s="176">
        <v>60.913809000000001</v>
      </c>
      <c r="E3637" s="176">
        <v>-161.49332899999999</v>
      </c>
    </row>
    <row r="3638" spans="2:5" x14ac:dyDescent="0.25">
      <c r="B3638" s="176" t="s">
        <v>9062</v>
      </c>
      <c r="C3638" s="176" t="s">
        <v>14759</v>
      </c>
      <c r="D3638" s="176">
        <v>14.173266999999999</v>
      </c>
      <c r="E3638" s="176">
        <v>145.24110300000001</v>
      </c>
    </row>
    <row r="3639" spans="2:5" x14ac:dyDescent="0.25">
      <c r="B3639" s="176" t="s">
        <v>9063</v>
      </c>
      <c r="C3639" s="176" t="s">
        <v>14760</v>
      </c>
      <c r="D3639" s="176">
        <v>15.119384</v>
      </c>
      <c r="E3639" s="176">
        <v>145.728848</v>
      </c>
    </row>
    <row r="3640" spans="2:5" x14ac:dyDescent="0.25">
      <c r="B3640" s="176" t="s">
        <v>9064</v>
      </c>
      <c r="C3640" s="176" t="s">
        <v>11401</v>
      </c>
      <c r="D3640" s="176">
        <v>13.584</v>
      </c>
      <c r="E3640" s="176">
        <v>144.92999800000001</v>
      </c>
    </row>
    <row r="3641" spans="2:5" x14ac:dyDescent="0.25">
      <c r="B3641" s="176" t="s">
        <v>9065</v>
      </c>
      <c r="C3641" s="176" t="s">
        <v>14761</v>
      </c>
      <c r="D3641" s="176">
        <v>13.484999999999999</v>
      </c>
      <c r="E3641" s="176">
        <v>144.797282</v>
      </c>
    </row>
    <row r="3642" spans="2:5" x14ac:dyDescent="0.25">
      <c r="B3642" s="176" t="s">
        <v>9066</v>
      </c>
      <c r="C3642" s="176" t="s">
        <v>14762</v>
      </c>
      <c r="D3642" s="176">
        <v>14.999207</v>
      </c>
      <c r="E3642" s="176">
        <v>145.61935500000001</v>
      </c>
    </row>
    <row r="3643" spans="2:5" x14ac:dyDescent="0.25">
      <c r="B3643" s="176" t="s">
        <v>9067</v>
      </c>
      <c r="C3643" s="176" t="s">
        <v>14763</v>
      </c>
      <c r="D3643" s="176">
        <v>22.0228</v>
      </c>
      <c r="E3643" s="176">
        <v>-159.78500399999999</v>
      </c>
    </row>
    <row r="3644" spans="2:5" x14ac:dyDescent="0.25">
      <c r="B3644" s="176" t="s">
        <v>9068</v>
      </c>
      <c r="C3644" s="176" t="s">
        <v>14764</v>
      </c>
      <c r="D3644" s="176">
        <v>20.795601000000001</v>
      </c>
      <c r="E3644" s="176">
        <v>-156.01400799999999</v>
      </c>
    </row>
    <row r="3645" spans="2:5" x14ac:dyDescent="0.25">
      <c r="B3645" s="176" t="s">
        <v>9069</v>
      </c>
      <c r="C3645" s="176" t="s">
        <v>11402</v>
      </c>
      <c r="D3645" s="176">
        <v>21.335277999999999</v>
      </c>
      <c r="E3645" s="176">
        <v>-157.94833299999999</v>
      </c>
    </row>
    <row r="3646" spans="2:5" x14ac:dyDescent="0.25">
      <c r="B3646" s="176" t="s">
        <v>9070</v>
      </c>
      <c r="C3646" s="176" t="s">
        <v>14765</v>
      </c>
      <c r="D3646" s="176">
        <v>20.962900000000001</v>
      </c>
      <c r="E3646" s="176">
        <v>-156.67300399999999</v>
      </c>
    </row>
    <row r="3647" spans="2:5" x14ac:dyDescent="0.25">
      <c r="B3647" s="176" t="s">
        <v>9071</v>
      </c>
      <c r="C3647" s="176" t="s">
        <v>14766</v>
      </c>
      <c r="D3647" s="176">
        <v>21.307400000000001</v>
      </c>
      <c r="E3647" s="176">
        <v>-158.070009</v>
      </c>
    </row>
    <row r="3648" spans="2:5" x14ac:dyDescent="0.25">
      <c r="B3648" s="176" t="s">
        <v>9072</v>
      </c>
      <c r="C3648" s="176" t="s">
        <v>11403</v>
      </c>
      <c r="D3648" s="176">
        <v>19.738783000000002</v>
      </c>
      <c r="E3648" s="176">
        <v>-156.045603</v>
      </c>
    </row>
    <row r="3649" spans="2:5" x14ac:dyDescent="0.25">
      <c r="B3649" s="176" t="s">
        <v>9073</v>
      </c>
      <c r="C3649" s="176" t="s">
        <v>14767</v>
      </c>
      <c r="D3649" s="176">
        <v>21.974392999999999</v>
      </c>
      <c r="E3649" s="176">
        <v>-159.33714599999999</v>
      </c>
    </row>
    <row r="3650" spans="2:5" x14ac:dyDescent="0.25">
      <c r="B3650" s="176" t="s">
        <v>9074</v>
      </c>
      <c r="C3650" s="176" t="s">
        <v>14768</v>
      </c>
      <c r="D3650" s="176">
        <v>21.210999999999999</v>
      </c>
      <c r="E3650" s="176">
        <v>-156.97399899999999</v>
      </c>
    </row>
    <row r="3651" spans="2:5" x14ac:dyDescent="0.25">
      <c r="B3651" s="176" t="s">
        <v>9075</v>
      </c>
      <c r="C3651" s="176" t="s">
        <v>14769</v>
      </c>
      <c r="D3651" s="176">
        <v>21.152901</v>
      </c>
      <c r="E3651" s="176">
        <v>-157.09599299999999</v>
      </c>
    </row>
    <row r="3652" spans="2:5" x14ac:dyDescent="0.25">
      <c r="B3652" s="176" t="s">
        <v>9076</v>
      </c>
      <c r="C3652" s="176" t="s">
        <v>14770</v>
      </c>
      <c r="D3652" s="176">
        <v>20.001301000000002</v>
      </c>
      <c r="E3652" s="176">
        <v>-155.66799900000001</v>
      </c>
    </row>
    <row r="3653" spans="2:5" x14ac:dyDescent="0.25">
      <c r="B3653" s="176" t="s">
        <v>9077</v>
      </c>
      <c r="C3653" s="176" t="s">
        <v>14771</v>
      </c>
      <c r="D3653" s="176">
        <v>21.450500000000002</v>
      </c>
      <c r="E3653" s="176">
        <v>-157.76800499999999</v>
      </c>
    </row>
    <row r="3654" spans="2:5" x14ac:dyDescent="0.25">
      <c r="B3654" s="176" t="s">
        <v>9078</v>
      </c>
      <c r="C3654" s="176" t="s">
        <v>14772</v>
      </c>
      <c r="D3654" s="176">
        <v>21.318387000000001</v>
      </c>
      <c r="E3654" s="176">
        <v>-157.92567</v>
      </c>
    </row>
    <row r="3655" spans="2:5" x14ac:dyDescent="0.25">
      <c r="B3655" s="176" t="s">
        <v>9079</v>
      </c>
      <c r="C3655" s="176" t="s">
        <v>14773</v>
      </c>
      <c r="D3655" s="176">
        <v>20.785675000000001</v>
      </c>
      <c r="E3655" s="176">
        <v>-156.951324</v>
      </c>
    </row>
    <row r="3656" spans="2:5" x14ac:dyDescent="0.25">
      <c r="B3656" s="176" t="s">
        <v>9080</v>
      </c>
      <c r="C3656" s="176" t="s">
        <v>14774</v>
      </c>
      <c r="D3656" s="176">
        <v>20.896263000000001</v>
      </c>
      <c r="E3656" s="176">
        <v>-156.431837</v>
      </c>
    </row>
    <row r="3657" spans="2:5" x14ac:dyDescent="0.25">
      <c r="B3657" s="176" t="s">
        <v>9081</v>
      </c>
      <c r="C3657" s="176" t="s">
        <v>14775</v>
      </c>
      <c r="D3657" s="176">
        <v>19.721350000000001</v>
      </c>
      <c r="E3657" s="176">
        <v>-155.04542799999999</v>
      </c>
    </row>
    <row r="3658" spans="2:5" x14ac:dyDescent="0.25">
      <c r="B3658" s="176" t="s">
        <v>9082</v>
      </c>
      <c r="C3658" s="176" t="s">
        <v>14776</v>
      </c>
      <c r="D3658" s="176">
        <v>11.340700149536133</v>
      </c>
      <c r="E3658" s="176">
        <v>162.3280029296875</v>
      </c>
    </row>
    <row r="3659" spans="2:5" x14ac:dyDescent="0.25">
      <c r="B3659" s="176" t="s">
        <v>9083</v>
      </c>
      <c r="C3659" s="176" t="s">
        <v>14777</v>
      </c>
      <c r="D3659" s="176">
        <v>7.0651099999999998</v>
      </c>
      <c r="E3659" s="176">
        <v>171.27165600000001</v>
      </c>
    </row>
    <row r="3660" spans="2:5" x14ac:dyDescent="0.25">
      <c r="B3660" s="176" t="s">
        <v>9084</v>
      </c>
      <c r="C3660" s="176" t="s">
        <v>14778</v>
      </c>
      <c r="D3660" s="176">
        <v>8.7201204299926758</v>
      </c>
      <c r="E3660" s="176">
        <v>167.73199462890625</v>
      </c>
    </row>
    <row r="3661" spans="2:5" x14ac:dyDescent="0.25">
      <c r="B3661" s="176" t="s">
        <v>9085</v>
      </c>
      <c r="C3661" s="176" t="s">
        <v>14779</v>
      </c>
      <c r="D3661" s="176">
        <v>1.986278</v>
      </c>
      <c r="E3661" s="176">
        <v>-157.35001099999999</v>
      </c>
    </row>
    <row r="3662" spans="2:5" x14ac:dyDescent="0.25">
      <c r="B3662" s="176" t="s">
        <v>9086</v>
      </c>
      <c r="C3662" s="176" t="s">
        <v>11404</v>
      </c>
      <c r="D3662" s="176">
        <v>28.201699999999999</v>
      </c>
      <c r="E3662" s="176">
        <v>-177.38099700000001</v>
      </c>
    </row>
    <row r="3663" spans="2:5" x14ac:dyDescent="0.25">
      <c r="B3663" s="176" t="s">
        <v>9087</v>
      </c>
      <c r="C3663" s="176" t="s">
        <v>14780</v>
      </c>
      <c r="D3663" s="176">
        <v>60.569637999999998</v>
      </c>
      <c r="E3663" s="176">
        <v>-165.24664899999999</v>
      </c>
    </row>
    <row r="3664" spans="2:5" x14ac:dyDescent="0.25">
      <c r="B3664" s="176" t="s">
        <v>9088</v>
      </c>
      <c r="C3664" s="176" t="s">
        <v>14781</v>
      </c>
      <c r="D3664" s="176">
        <v>62.993206000000001</v>
      </c>
      <c r="E3664" s="176">
        <v>-156.02902599999999</v>
      </c>
    </row>
    <row r="3665" spans="2:5" x14ac:dyDescent="0.25">
      <c r="B3665" s="176" t="s">
        <v>9089</v>
      </c>
      <c r="C3665" s="176" t="s">
        <v>14782</v>
      </c>
      <c r="D3665" s="176">
        <v>60.905591000000001</v>
      </c>
      <c r="E3665" s="176">
        <v>-162.44045399999999</v>
      </c>
    </row>
    <row r="3666" spans="2:5" x14ac:dyDescent="0.25">
      <c r="B3666" s="176" t="s">
        <v>9090</v>
      </c>
      <c r="C3666" s="176" t="s">
        <v>14783</v>
      </c>
      <c r="D3666" s="176">
        <v>69.732902999999993</v>
      </c>
      <c r="E3666" s="176">
        <v>-163.00500500000001</v>
      </c>
    </row>
    <row r="3667" spans="2:5" x14ac:dyDescent="0.25">
      <c r="B3667" s="176" t="s">
        <v>9091</v>
      </c>
      <c r="C3667" s="176" t="s">
        <v>14784</v>
      </c>
      <c r="D3667" s="176">
        <v>7.4618700000000002</v>
      </c>
      <c r="E3667" s="176">
        <v>151.84300200000001</v>
      </c>
    </row>
    <row r="3668" spans="2:5" x14ac:dyDescent="0.25">
      <c r="B3668" s="176" t="s">
        <v>9092</v>
      </c>
      <c r="C3668" s="176" t="s">
        <v>14785</v>
      </c>
      <c r="D3668" s="176">
        <v>6.9850820000000002</v>
      </c>
      <c r="E3668" s="176">
        <v>158.20992000000001</v>
      </c>
    </row>
    <row r="3669" spans="2:5" x14ac:dyDescent="0.25">
      <c r="B3669" s="176" t="s">
        <v>9093</v>
      </c>
      <c r="C3669" s="176" t="s">
        <v>14786</v>
      </c>
      <c r="D3669" s="176">
        <v>7.3669650000000004</v>
      </c>
      <c r="E3669" s="176">
        <v>134.544085</v>
      </c>
    </row>
    <row r="3670" spans="2:5" x14ac:dyDescent="0.25">
      <c r="B3670" s="176" t="s">
        <v>9094</v>
      </c>
      <c r="C3670" s="176" t="s">
        <v>14787</v>
      </c>
      <c r="D3670" s="176">
        <v>5.3569800000000001</v>
      </c>
      <c r="E3670" s="176">
        <v>162.95799299999999</v>
      </c>
    </row>
    <row r="3671" spans="2:5" x14ac:dyDescent="0.25">
      <c r="B3671" s="176" t="s">
        <v>9095</v>
      </c>
      <c r="C3671" s="176" t="s">
        <v>14788</v>
      </c>
      <c r="D3671" s="176">
        <v>9.4989100000000004</v>
      </c>
      <c r="E3671" s="176">
        <v>138.08299299999999</v>
      </c>
    </row>
    <row r="3672" spans="2:5" x14ac:dyDescent="0.25">
      <c r="B3672" s="176" t="s">
        <v>9096</v>
      </c>
      <c r="C3672" s="176" t="s">
        <v>14789</v>
      </c>
      <c r="D3672" s="176">
        <v>19.282437000000002</v>
      </c>
      <c r="E3672" s="176">
        <v>166.63663700000001</v>
      </c>
    </row>
    <row r="3673" spans="2:5" x14ac:dyDescent="0.25">
      <c r="B3673" s="176" t="s">
        <v>9097</v>
      </c>
      <c r="C3673" s="176" t="s">
        <v>11405</v>
      </c>
      <c r="D3673" s="176">
        <v>22.782499000000001</v>
      </c>
      <c r="E3673" s="176">
        <v>120.26300000000001</v>
      </c>
    </row>
    <row r="3674" spans="2:5" x14ac:dyDescent="0.25">
      <c r="B3674" s="176" t="s">
        <v>9098</v>
      </c>
      <c r="C3674" s="176" t="s">
        <v>14790</v>
      </c>
      <c r="D3674" s="176">
        <v>24.427900000000001</v>
      </c>
      <c r="E3674" s="176">
        <v>118.35900100000001</v>
      </c>
    </row>
    <row r="3675" spans="2:5" x14ac:dyDescent="0.25">
      <c r="B3675" s="176" t="s">
        <v>9099</v>
      </c>
      <c r="C3675" s="176" t="s">
        <v>11406</v>
      </c>
      <c r="D3675" s="176">
        <v>22.672578999999999</v>
      </c>
      <c r="E3675" s="176">
        <v>120.46171200000001</v>
      </c>
    </row>
    <row r="3676" spans="2:5" x14ac:dyDescent="0.25">
      <c r="B3676" s="176" t="s">
        <v>9100</v>
      </c>
      <c r="C3676" s="176" t="s">
        <v>14791</v>
      </c>
      <c r="D3676" s="176">
        <v>26.159655999999998</v>
      </c>
      <c r="E3676" s="176">
        <v>119.958376</v>
      </c>
    </row>
    <row r="3677" spans="2:5" x14ac:dyDescent="0.25">
      <c r="B3677" s="176" t="s">
        <v>9101</v>
      </c>
      <c r="C3677" s="176" t="s">
        <v>14792</v>
      </c>
      <c r="D3677" s="176">
        <v>22.754856</v>
      </c>
      <c r="E3677" s="176">
        <v>121.101794</v>
      </c>
    </row>
    <row r="3678" spans="2:5" x14ac:dyDescent="0.25">
      <c r="B3678" s="176" t="s">
        <v>9102</v>
      </c>
      <c r="C3678" s="176" t="s">
        <v>14793</v>
      </c>
      <c r="D3678" s="176">
        <v>22.577100999999999</v>
      </c>
      <c r="E3678" s="176">
        <v>120.349998</v>
      </c>
    </row>
    <row r="3679" spans="2:5" x14ac:dyDescent="0.25">
      <c r="B3679" s="176" t="s">
        <v>9103</v>
      </c>
      <c r="C3679" s="176" t="s">
        <v>14794</v>
      </c>
      <c r="D3679" s="176">
        <v>23.462577</v>
      </c>
      <c r="E3679" s="176">
        <v>120.39054400000001</v>
      </c>
    </row>
    <row r="3680" spans="2:5" x14ac:dyDescent="0.25">
      <c r="B3680" s="176" t="s">
        <v>9104</v>
      </c>
      <c r="C3680" s="176" t="s">
        <v>14795</v>
      </c>
      <c r="D3680" s="176">
        <v>22.0411</v>
      </c>
      <c r="E3680" s="176">
        <v>120.730003</v>
      </c>
    </row>
    <row r="3681" spans="2:5" x14ac:dyDescent="0.25">
      <c r="B3681" s="176" t="s">
        <v>9105</v>
      </c>
      <c r="C3681" s="176" t="s">
        <v>14796</v>
      </c>
      <c r="D3681" s="176">
        <v>22.027000427246094</v>
      </c>
      <c r="E3681" s="176">
        <v>121.53500366210938</v>
      </c>
    </row>
    <row r="3682" spans="2:5" x14ac:dyDescent="0.25">
      <c r="B3682" s="176" t="s">
        <v>9106</v>
      </c>
      <c r="C3682" s="176" t="s">
        <v>14797</v>
      </c>
      <c r="D3682" s="176">
        <v>24.264700000000001</v>
      </c>
      <c r="E3682" s="176">
        <v>120.621002</v>
      </c>
    </row>
    <row r="3683" spans="2:5" x14ac:dyDescent="0.25">
      <c r="B3683" s="176" t="s">
        <v>9107</v>
      </c>
      <c r="C3683" s="176" t="s">
        <v>14798</v>
      </c>
      <c r="D3683" s="176">
        <v>26.224139999999998</v>
      </c>
      <c r="E3683" s="176">
        <v>120.002679</v>
      </c>
    </row>
    <row r="3684" spans="2:5" x14ac:dyDescent="0.25">
      <c r="B3684" s="176" t="s">
        <v>9108</v>
      </c>
      <c r="C3684" s="176" t="s">
        <v>14799</v>
      </c>
      <c r="D3684" s="176">
        <v>22.950399000000001</v>
      </c>
      <c r="E3684" s="176">
        <v>120.206001</v>
      </c>
    </row>
    <row r="3685" spans="2:5" x14ac:dyDescent="0.25">
      <c r="B3685" s="176" t="s">
        <v>9109</v>
      </c>
      <c r="C3685" s="176" t="s">
        <v>14800</v>
      </c>
      <c r="D3685" s="176">
        <v>24.818000793500001</v>
      </c>
      <c r="E3685" s="176">
        <v>120.939002991</v>
      </c>
    </row>
    <row r="3686" spans="2:5" x14ac:dyDescent="0.25">
      <c r="B3686" s="176" t="s">
        <v>9110</v>
      </c>
      <c r="C3686" s="176" t="s">
        <v>14801</v>
      </c>
      <c r="D3686" s="176">
        <v>23.568701000000001</v>
      </c>
      <c r="E3686" s="176">
        <v>119.62799800000001</v>
      </c>
    </row>
    <row r="3687" spans="2:5" x14ac:dyDescent="0.25">
      <c r="B3687" s="176" t="s">
        <v>9111</v>
      </c>
      <c r="C3687" s="176" t="s">
        <v>14802</v>
      </c>
      <c r="D3687" s="176">
        <v>22.793099999999999</v>
      </c>
      <c r="E3687" s="176">
        <v>121.181999</v>
      </c>
    </row>
    <row r="3688" spans="2:5" x14ac:dyDescent="0.25">
      <c r="B3688" s="176" t="s">
        <v>9112</v>
      </c>
      <c r="C3688" s="176" t="s">
        <v>11407</v>
      </c>
      <c r="D3688" s="176">
        <v>22.700199000000001</v>
      </c>
      <c r="E3688" s="176">
        <v>120.48200199999999</v>
      </c>
    </row>
    <row r="3689" spans="2:5" x14ac:dyDescent="0.25">
      <c r="B3689" s="176" t="s">
        <v>9113</v>
      </c>
      <c r="C3689" s="176" t="s">
        <v>14803</v>
      </c>
      <c r="D3689" s="176">
        <v>25.067243999999999</v>
      </c>
      <c r="E3689" s="176">
        <v>121.55282200000001</v>
      </c>
    </row>
    <row r="3690" spans="2:5" x14ac:dyDescent="0.25">
      <c r="B3690" s="176" t="s">
        <v>9114</v>
      </c>
      <c r="C3690" s="176" t="s">
        <v>14804</v>
      </c>
      <c r="D3690" s="176">
        <v>25.0777</v>
      </c>
      <c r="E3690" s="176">
        <v>121.233002</v>
      </c>
    </row>
    <row r="3691" spans="2:5" x14ac:dyDescent="0.25">
      <c r="B3691" s="176" t="s">
        <v>9115</v>
      </c>
      <c r="C3691" s="176" t="s">
        <v>14805</v>
      </c>
      <c r="D3691" s="176">
        <v>24.023163</v>
      </c>
      <c r="E3691" s="176">
        <v>121.617991</v>
      </c>
    </row>
    <row r="3692" spans="2:5" x14ac:dyDescent="0.25">
      <c r="B3692" s="176" t="s">
        <v>9116</v>
      </c>
      <c r="C3692" s="176" t="s">
        <v>14806</v>
      </c>
      <c r="D3692" s="176">
        <v>35.76858</v>
      </c>
      <c r="E3692" s="176">
        <v>140.38871399999999</v>
      </c>
    </row>
    <row r="3693" spans="2:5" x14ac:dyDescent="0.25">
      <c r="B3693" s="176" t="s">
        <v>9117</v>
      </c>
      <c r="C3693" s="176" t="s">
        <v>14807</v>
      </c>
      <c r="D3693" s="176">
        <v>36.166801</v>
      </c>
      <c r="E3693" s="176">
        <v>137.92300399999999</v>
      </c>
    </row>
    <row r="3694" spans="2:5" x14ac:dyDescent="0.25">
      <c r="B3694" s="176" t="s">
        <v>9118</v>
      </c>
      <c r="C3694" s="176" t="s">
        <v>14808</v>
      </c>
      <c r="D3694" s="176">
        <v>36.181455999999997</v>
      </c>
      <c r="E3694" s="176">
        <v>140.414434</v>
      </c>
    </row>
    <row r="3695" spans="2:5" x14ac:dyDescent="0.25">
      <c r="B3695" s="176" t="s">
        <v>9119</v>
      </c>
      <c r="C3695" s="176" t="s">
        <v>14809</v>
      </c>
      <c r="D3695" s="176">
        <v>34.369399999999999</v>
      </c>
      <c r="E3695" s="176">
        <v>139.26899700000001</v>
      </c>
    </row>
    <row r="3696" spans="2:5" x14ac:dyDescent="0.25">
      <c r="B3696" s="176" t="s">
        <v>9120</v>
      </c>
      <c r="C3696" s="176" t="s">
        <v>11408</v>
      </c>
      <c r="D3696" s="176">
        <v>24.784153</v>
      </c>
      <c r="E3696" s="176">
        <v>141.32261</v>
      </c>
    </row>
    <row r="3697" spans="2:5" x14ac:dyDescent="0.25">
      <c r="B3697" s="176" t="s">
        <v>9121</v>
      </c>
      <c r="C3697" s="176" t="s">
        <v>14810</v>
      </c>
      <c r="D3697" s="176">
        <v>34.427298999999998</v>
      </c>
      <c r="E3697" s="176">
        <v>135.24400299999999</v>
      </c>
    </row>
    <row r="3698" spans="2:5" x14ac:dyDescent="0.25">
      <c r="B3698" s="176" t="s">
        <v>9122</v>
      </c>
      <c r="C3698" s="176" t="s">
        <v>14811</v>
      </c>
      <c r="D3698" s="176">
        <v>33.662200927699999</v>
      </c>
      <c r="E3698" s="176">
        <v>135.36399841299999</v>
      </c>
    </row>
    <row r="3699" spans="2:5" x14ac:dyDescent="0.25">
      <c r="B3699" s="176" t="s">
        <v>9123</v>
      </c>
      <c r="C3699" s="176" t="s">
        <v>14812</v>
      </c>
      <c r="D3699" s="176">
        <v>34.632801000000001</v>
      </c>
      <c r="E3699" s="176">
        <v>135.22399899999999</v>
      </c>
    </row>
    <row r="3700" spans="2:5" x14ac:dyDescent="0.25">
      <c r="B3700" s="176" t="s">
        <v>9124</v>
      </c>
      <c r="C3700" s="176" t="s">
        <v>14813</v>
      </c>
      <c r="D3700" s="176">
        <v>35.512797999999997</v>
      </c>
      <c r="E3700" s="176">
        <v>134.787003</v>
      </c>
    </row>
    <row r="3701" spans="2:5" x14ac:dyDescent="0.25">
      <c r="B3701" s="176" t="s">
        <v>9125</v>
      </c>
      <c r="C3701" s="176" t="s">
        <v>14814</v>
      </c>
      <c r="D3701" s="176">
        <v>42.733299255399999</v>
      </c>
      <c r="E3701" s="176">
        <v>143.216995239</v>
      </c>
    </row>
    <row r="3702" spans="2:5" x14ac:dyDescent="0.25">
      <c r="B3702" s="176" t="s">
        <v>9126</v>
      </c>
      <c r="C3702" s="176" t="s">
        <v>14815</v>
      </c>
      <c r="D3702" s="176">
        <v>42.774752999999997</v>
      </c>
      <c r="E3702" s="176">
        <v>141.690414</v>
      </c>
    </row>
    <row r="3703" spans="2:5" x14ac:dyDescent="0.25">
      <c r="B3703" s="176" t="s">
        <v>9127</v>
      </c>
      <c r="C3703" s="176" t="s">
        <v>14816</v>
      </c>
      <c r="D3703" s="176">
        <v>41.77</v>
      </c>
      <c r="E3703" s="176">
        <v>140.82200599999999</v>
      </c>
    </row>
    <row r="3704" spans="2:5" x14ac:dyDescent="0.25">
      <c r="B3704" s="176" t="s">
        <v>9128</v>
      </c>
      <c r="C3704" s="176" t="s">
        <v>14817</v>
      </c>
      <c r="D3704" s="176">
        <v>42.794497999999997</v>
      </c>
      <c r="E3704" s="176">
        <v>141.666</v>
      </c>
    </row>
    <row r="3705" spans="2:5" x14ac:dyDescent="0.25">
      <c r="B3705" s="176" t="s">
        <v>9129</v>
      </c>
      <c r="C3705" s="176" t="s">
        <v>14818</v>
      </c>
      <c r="D3705" s="176">
        <v>43.040999999999997</v>
      </c>
      <c r="E3705" s="176">
        <v>144.192993</v>
      </c>
    </row>
    <row r="3706" spans="2:5" x14ac:dyDescent="0.25">
      <c r="B3706" s="176" t="s">
        <v>9130</v>
      </c>
      <c r="C3706" s="176" t="s">
        <v>14819</v>
      </c>
      <c r="D3706" s="176">
        <v>43.880599975599999</v>
      </c>
      <c r="E3706" s="176">
        <v>144.16400146500001</v>
      </c>
    </row>
    <row r="3707" spans="2:5" x14ac:dyDescent="0.25">
      <c r="B3707" s="176" t="s">
        <v>9131</v>
      </c>
      <c r="C3707" s="176" t="s">
        <v>14820</v>
      </c>
      <c r="D3707" s="176">
        <v>43.5774993896</v>
      </c>
      <c r="E3707" s="176">
        <v>144.960006714</v>
      </c>
    </row>
    <row r="3708" spans="2:5" x14ac:dyDescent="0.25">
      <c r="B3708" s="176" t="s">
        <v>9132</v>
      </c>
      <c r="C3708" s="176" t="s">
        <v>14821</v>
      </c>
      <c r="D3708" s="176">
        <v>43.117446999999999</v>
      </c>
      <c r="E3708" s="176">
        <v>141.38133999999999</v>
      </c>
    </row>
    <row r="3709" spans="2:5" x14ac:dyDescent="0.25">
      <c r="B3709" s="176" t="s">
        <v>9133</v>
      </c>
      <c r="C3709" s="176" t="s">
        <v>14822</v>
      </c>
      <c r="D3709" s="176">
        <v>43.425153999999999</v>
      </c>
      <c r="E3709" s="176">
        <v>144.741354</v>
      </c>
    </row>
    <row r="3710" spans="2:5" x14ac:dyDescent="0.25">
      <c r="B3710" s="176" t="s">
        <v>9134</v>
      </c>
      <c r="C3710" s="176" t="s">
        <v>14823</v>
      </c>
      <c r="D3710" s="176">
        <v>42.890498999999998</v>
      </c>
      <c r="E3710" s="176">
        <v>143.158005</v>
      </c>
    </row>
    <row r="3711" spans="2:5" x14ac:dyDescent="0.25">
      <c r="B3711" s="176" t="s">
        <v>9135</v>
      </c>
      <c r="C3711" s="176" t="s">
        <v>14824</v>
      </c>
      <c r="D3711" s="176">
        <v>45.4042015076</v>
      </c>
      <c r="E3711" s="176">
        <v>141.80099487300001</v>
      </c>
    </row>
    <row r="3712" spans="2:5" x14ac:dyDescent="0.25">
      <c r="B3712" s="176" t="s">
        <v>9136</v>
      </c>
      <c r="C3712" s="176" t="s">
        <v>14825</v>
      </c>
      <c r="D3712" s="176">
        <v>32.482498</v>
      </c>
      <c r="E3712" s="176">
        <v>130.158997</v>
      </c>
    </row>
    <row r="3713" spans="2:5" x14ac:dyDescent="0.25">
      <c r="B3713" s="176" t="s">
        <v>9137</v>
      </c>
      <c r="C3713" s="176" t="s">
        <v>14826</v>
      </c>
      <c r="D3713" s="176">
        <v>33.7490005493</v>
      </c>
      <c r="E3713" s="176">
        <v>129.78500366200001</v>
      </c>
    </row>
    <row r="3714" spans="2:5" x14ac:dyDescent="0.25">
      <c r="B3714" s="176" t="s">
        <v>9138</v>
      </c>
      <c r="C3714" s="176" t="s">
        <v>14827</v>
      </c>
      <c r="D3714" s="176">
        <v>33.93</v>
      </c>
      <c r="E3714" s="176">
        <v>131.27900700000001</v>
      </c>
    </row>
    <row r="3715" spans="2:5" x14ac:dyDescent="0.25">
      <c r="B3715" s="176" t="s">
        <v>9139</v>
      </c>
      <c r="C3715" s="176" t="s">
        <v>14828</v>
      </c>
      <c r="D3715" s="176">
        <v>34.2849006653</v>
      </c>
      <c r="E3715" s="176">
        <v>129.33099365199999</v>
      </c>
    </row>
    <row r="3716" spans="2:5" x14ac:dyDescent="0.25">
      <c r="B3716" s="176" t="s">
        <v>9140</v>
      </c>
      <c r="C3716" s="176" t="s">
        <v>14829</v>
      </c>
      <c r="D3716" s="176">
        <v>44.303901672399995</v>
      </c>
      <c r="E3716" s="176">
        <v>143.404006958</v>
      </c>
    </row>
    <row r="3717" spans="2:5" x14ac:dyDescent="0.25">
      <c r="B3717" s="176" t="s">
        <v>9141</v>
      </c>
      <c r="C3717" s="176" t="s">
        <v>14830</v>
      </c>
      <c r="D3717" s="176">
        <v>43.670799000000002</v>
      </c>
      <c r="E3717" s="176">
        <v>142.44700599999999</v>
      </c>
    </row>
    <row r="3718" spans="2:5" x14ac:dyDescent="0.25">
      <c r="B3718" s="176" t="s">
        <v>9142</v>
      </c>
      <c r="C3718" s="176" t="s">
        <v>14831</v>
      </c>
      <c r="D3718" s="176">
        <v>42.071701049799998</v>
      </c>
      <c r="E3718" s="176">
        <v>139.43299865700001</v>
      </c>
    </row>
    <row r="3719" spans="2:5" x14ac:dyDescent="0.25">
      <c r="B3719" s="176" t="s">
        <v>9143</v>
      </c>
      <c r="C3719" s="176" t="s">
        <v>14832</v>
      </c>
      <c r="D3719" s="176">
        <v>45.242000579799999</v>
      </c>
      <c r="E3719" s="176">
        <v>141.186004639</v>
      </c>
    </row>
    <row r="3720" spans="2:5" x14ac:dyDescent="0.25">
      <c r="B3720" s="176" t="s">
        <v>9144</v>
      </c>
      <c r="C3720" s="176" t="s">
        <v>14833</v>
      </c>
      <c r="D3720" s="176">
        <v>33.883099000000001</v>
      </c>
      <c r="E3720" s="176">
        <v>130.65299999999999</v>
      </c>
    </row>
    <row r="3721" spans="2:5" x14ac:dyDescent="0.25">
      <c r="B3721" s="176" t="s">
        <v>9145</v>
      </c>
      <c r="C3721" s="176" t="s">
        <v>14834</v>
      </c>
      <c r="D3721" s="176">
        <v>30.385598999999999</v>
      </c>
      <c r="E3721" s="176">
        <v>130.658997</v>
      </c>
    </row>
    <row r="3722" spans="2:5" x14ac:dyDescent="0.25">
      <c r="B3722" s="176" t="s">
        <v>9146</v>
      </c>
      <c r="C3722" s="176" t="s">
        <v>14835</v>
      </c>
      <c r="D3722" s="176">
        <v>32.666302000000002</v>
      </c>
      <c r="E3722" s="176">
        <v>128.83299299999999</v>
      </c>
    </row>
    <row r="3723" spans="2:5" x14ac:dyDescent="0.25">
      <c r="B3723" s="176" t="s">
        <v>9147</v>
      </c>
      <c r="C3723" s="176" t="s">
        <v>14836</v>
      </c>
      <c r="D3723" s="176">
        <v>33.585899353027344</v>
      </c>
      <c r="E3723" s="176">
        <v>130.45100402832031</v>
      </c>
    </row>
    <row r="3724" spans="2:5" x14ac:dyDescent="0.25">
      <c r="B3724" s="176" t="s">
        <v>9148</v>
      </c>
      <c r="C3724" s="176" t="s">
        <v>14837</v>
      </c>
      <c r="D3724" s="176">
        <v>30.605100631699997</v>
      </c>
      <c r="E3724" s="176">
        <v>130.990997314</v>
      </c>
    </row>
    <row r="3725" spans="2:5" x14ac:dyDescent="0.25">
      <c r="B3725" s="176" t="s">
        <v>9149</v>
      </c>
      <c r="C3725" s="176" t="s">
        <v>14838</v>
      </c>
      <c r="D3725" s="176">
        <v>31.8034</v>
      </c>
      <c r="E3725" s="176">
        <v>130.71899400000001</v>
      </c>
    </row>
    <row r="3726" spans="2:5" x14ac:dyDescent="0.25">
      <c r="B3726" s="176" t="s">
        <v>9150</v>
      </c>
      <c r="C3726" s="176" t="s">
        <v>14839</v>
      </c>
      <c r="D3726" s="176">
        <v>31.877199000000001</v>
      </c>
      <c r="E3726" s="176">
        <v>131.449005</v>
      </c>
    </row>
    <row r="3727" spans="2:5" x14ac:dyDescent="0.25">
      <c r="B3727" s="176" t="s">
        <v>9151</v>
      </c>
      <c r="C3727" s="176" t="s">
        <v>14840</v>
      </c>
      <c r="D3727" s="176">
        <v>33.479400634799994</v>
      </c>
      <c r="E3727" s="176">
        <v>131.73699951200001</v>
      </c>
    </row>
    <row r="3728" spans="2:5" x14ac:dyDescent="0.25">
      <c r="B3728" s="176" t="s">
        <v>9152</v>
      </c>
      <c r="C3728" s="176" t="s">
        <v>14841</v>
      </c>
      <c r="D3728" s="176">
        <v>33.845900999999998</v>
      </c>
      <c r="E3728" s="176">
        <v>131.03500399999999</v>
      </c>
    </row>
    <row r="3729" spans="2:5" x14ac:dyDescent="0.25">
      <c r="B3729" s="176" t="s">
        <v>9153</v>
      </c>
      <c r="C3729" s="176" t="s">
        <v>14842</v>
      </c>
      <c r="D3729" s="176">
        <v>33.149700000000003</v>
      </c>
      <c r="E3729" s="176">
        <v>130.30200199999999</v>
      </c>
    </row>
    <row r="3730" spans="2:5" x14ac:dyDescent="0.25">
      <c r="B3730" s="176" t="s">
        <v>9154</v>
      </c>
      <c r="C3730" s="176" t="s">
        <v>14843</v>
      </c>
      <c r="D3730" s="176">
        <v>32.837299000000002</v>
      </c>
      <c r="E3730" s="176">
        <v>130.854996</v>
      </c>
    </row>
    <row r="3731" spans="2:5" x14ac:dyDescent="0.25">
      <c r="B3731" s="176" t="s">
        <v>9155</v>
      </c>
      <c r="C3731" s="176" t="s">
        <v>14844</v>
      </c>
      <c r="D3731" s="176">
        <v>32.916901000000003</v>
      </c>
      <c r="E3731" s="176">
        <v>129.91400100000001</v>
      </c>
    </row>
    <row r="3732" spans="2:5" x14ac:dyDescent="0.25">
      <c r="B3732" s="176" t="s">
        <v>9156</v>
      </c>
      <c r="C3732" s="176" t="s">
        <v>14845</v>
      </c>
      <c r="D3732" s="176">
        <v>31.366720000000001</v>
      </c>
      <c r="E3732" s="176">
        <v>130.83880500000001</v>
      </c>
    </row>
    <row r="3733" spans="2:5" x14ac:dyDescent="0.25">
      <c r="B3733" s="176" t="s">
        <v>9157</v>
      </c>
      <c r="C3733" s="176" t="s">
        <v>14846</v>
      </c>
      <c r="D3733" s="176">
        <v>33.685001</v>
      </c>
      <c r="E3733" s="176">
        <v>131.03999300000001</v>
      </c>
    </row>
    <row r="3734" spans="2:5" x14ac:dyDescent="0.25">
      <c r="B3734" s="176" t="s">
        <v>9158</v>
      </c>
      <c r="C3734" s="176" t="s">
        <v>14847</v>
      </c>
      <c r="D3734" s="176">
        <v>34.858398000000001</v>
      </c>
      <c r="E3734" s="176">
        <v>136.804993</v>
      </c>
    </row>
    <row r="3735" spans="2:5" x14ac:dyDescent="0.25">
      <c r="B3735" s="176" t="s">
        <v>9159</v>
      </c>
      <c r="C3735" s="176" t="s">
        <v>14848</v>
      </c>
      <c r="D3735" s="176">
        <v>28.430599212646484</v>
      </c>
      <c r="E3735" s="176">
        <v>129.71299743652344</v>
      </c>
    </row>
    <row r="3736" spans="2:5" x14ac:dyDescent="0.25">
      <c r="B3736" s="176" t="s">
        <v>9160</v>
      </c>
      <c r="C3736" s="176" t="s">
        <v>14849</v>
      </c>
      <c r="D3736" s="176">
        <v>27.431604</v>
      </c>
      <c r="E3736" s="176">
        <v>128.70556400000001</v>
      </c>
    </row>
    <row r="3737" spans="2:5" x14ac:dyDescent="0.25">
      <c r="B3737" s="176" t="s">
        <v>9161</v>
      </c>
      <c r="C3737" s="176" t="s">
        <v>14850</v>
      </c>
      <c r="D3737" s="176">
        <v>28.321300506599997</v>
      </c>
      <c r="E3737" s="176">
        <v>129.92799377399999</v>
      </c>
    </row>
    <row r="3738" spans="2:5" x14ac:dyDescent="0.25">
      <c r="B3738" s="176" t="s">
        <v>9162</v>
      </c>
      <c r="C3738" s="176" t="s">
        <v>14851</v>
      </c>
      <c r="D3738" s="176">
        <v>27.836382</v>
      </c>
      <c r="E3738" s="176">
        <v>128.88135600000001</v>
      </c>
    </row>
    <row r="3739" spans="2:5" x14ac:dyDescent="0.25">
      <c r="B3739" s="176" t="s">
        <v>9163</v>
      </c>
      <c r="C3739" s="176" t="s">
        <v>14852</v>
      </c>
      <c r="D3739" s="176">
        <v>35.255758999999998</v>
      </c>
      <c r="E3739" s="176">
        <v>136.92409499999999</v>
      </c>
    </row>
    <row r="3740" spans="2:5" x14ac:dyDescent="0.25">
      <c r="B3740" s="176" t="s">
        <v>9164</v>
      </c>
      <c r="C3740" s="176" t="s">
        <v>14853</v>
      </c>
      <c r="D3740" s="176">
        <v>36.142798999999997</v>
      </c>
      <c r="E3740" s="176">
        <v>136.22399899999999</v>
      </c>
    </row>
    <row r="3741" spans="2:5" x14ac:dyDescent="0.25">
      <c r="B3741" s="176" t="s">
        <v>9165</v>
      </c>
      <c r="C3741" s="176" t="s">
        <v>14854</v>
      </c>
      <c r="D3741" s="176">
        <v>35.394100000000002</v>
      </c>
      <c r="E3741" s="176">
        <v>136.86999499999999</v>
      </c>
    </row>
    <row r="3742" spans="2:5" x14ac:dyDescent="0.25">
      <c r="B3742" s="176" t="s">
        <v>9166</v>
      </c>
      <c r="C3742" s="176" t="s">
        <v>14855</v>
      </c>
      <c r="D3742" s="176">
        <v>34.750197999999997</v>
      </c>
      <c r="E3742" s="176">
        <v>137.703003</v>
      </c>
    </row>
    <row r="3743" spans="2:5" x14ac:dyDescent="0.25">
      <c r="B3743" s="176" t="s">
        <v>9167</v>
      </c>
      <c r="C3743" s="176" t="s">
        <v>14856</v>
      </c>
      <c r="D3743" s="176">
        <v>36.393407000000003</v>
      </c>
      <c r="E3743" s="176">
        <v>136.40689499999999</v>
      </c>
    </row>
    <row r="3744" spans="2:5" x14ac:dyDescent="0.25">
      <c r="B3744" s="176" t="s">
        <v>9168</v>
      </c>
      <c r="C3744" s="176" t="s">
        <v>14857</v>
      </c>
      <c r="D3744" s="176">
        <v>36.178387999999998</v>
      </c>
      <c r="E3744" s="176">
        <v>133.323566</v>
      </c>
    </row>
    <row r="3745" spans="2:5" x14ac:dyDescent="0.25">
      <c r="B3745" s="176" t="s">
        <v>9169</v>
      </c>
      <c r="C3745" s="176" t="s">
        <v>14858</v>
      </c>
      <c r="D3745" s="176">
        <v>34.795022000000003</v>
      </c>
      <c r="E3745" s="176">
        <v>138.19097600000001</v>
      </c>
    </row>
    <row r="3746" spans="2:5" x14ac:dyDescent="0.25">
      <c r="B3746" s="176" t="s">
        <v>9170</v>
      </c>
      <c r="C3746" s="176" t="s">
        <v>14859</v>
      </c>
      <c r="D3746" s="176">
        <v>36.648415999999997</v>
      </c>
      <c r="E3746" s="176">
        <v>137.18735899999999</v>
      </c>
    </row>
    <row r="3747" spans="2:5" x14ac:dyDescent="0.25">
      <c r="B3747" s="176" t="s">
        <v>9171</v>
      </c>
      <c r="C3747" s="176" t="s">
        <v>14860</v>
      </c>
      <c r="D3747" s="176">
        <v>37.293098000000001</v>
      </c>
      <c r="E3747" s="176">
        <v>136.962006</v>
      </c>
    </row>
    <row r="3748" spans="2:5" x14ac:dyDescent="0.25">
      <c r="B3748" s="176" t="s">
        <v>9172</v>
      </c>
      <c r="C3748" s="176" t="s">
        <v>14861</v>
      </c>
      <c r="D3748" s="176">
        <v>34.812801</v>
      </c>
      <c r="E3748" s="176">
        <v>138.29800399999999</v>
      </c>
    </row>
    <row r="3749" spans="2:5" x14ac:dyDescent="0.25">
      <c r="B3749" s="176" t="s">
        <v>9173</v>
      </c>
      <c r="C3749" s="176" t="s">
        <v>14862</v>
      </c>
      <c r="D3749" s="176">
        <v>34.436100000000003</v>
      </c>
      <c r="E3749" s="176">
        <v>132.919006</v>
      </c>
    </row>
    <row r="3750" spans="2:5" x14ac:dyDescent="0.25">
      <c r="B3750" s="176" t="s">
        <v>9174</v>
      </c>
      <c r="C3750" s="176" t="s">
        <v>14863</v>
      </c>
      <c r="D3750" s="176">
        <v>34.756900999999999</v>
      </c>
      <c r="E3750" s="176">
        <v>133.854996</v>
      </c>
    </row>
    <row r="3751" spans="2:5" x14ac:dyDescent="0.25">
      <c r="B3751" s="176" t="s">
        <v>9175</v>
      </c>
      <c r="C3751" s="176" t="s">
        <v>14864</v>
      </c>
      <c r="D3751" s="176">
        <v>35.413601</v>
      </c>
      <c r="E3751" s="176">
        <v>132.88999899999999</v>
      </c>
    </row>
    <row r="3752" spans="2:5" x14ac:dyDescent="0.25">
      <c r="B3752" s="176" t="s">
        <v>9176</v>
      </c>
      <c r="C3752" s="176" t="s">
        <v>14865</v>
      </c>
      <c r="D3752" s="176">
        <v>34.034745999999998</v>
      </c>
      <c r="E3752" s="176">
        <v>131.54871600000001</v>
      </c>
    </row>
    <row r="3753" spans="2:5" x14ac:dyDescent="0.25">
      <c r="B3753" s="176" t="s">
        <v>9177</v>
      </c>
      <c r="C3753" s="176" t="s">
        <v>14866</v>
      </c>
      <c r="D3753" s="176">
        <v>35.492198999999999</v>
      </c>
      <c r="E3753" s="176">
        <v>133.23599200000001</v>
      </c>
    </row>
    <row r="3754" spans="2:5" x14ac:dyDescent="0.25">
      <c r="B3754" s="176" t="s">
        <v>9178</v>
      </c>
      <c r="C3754" s="176" t="s">
        <v>14867</v>
      </c>
      <c r="D3754" s="176">
        <v>34.146332999999998</v>
      </c>
      <c r="E3754" s="176">
        <v>132.24723800000001</v>
      </c>
    </row>
    <row r="3755" spans="2:5" x14ac:dyDescent="0.25">
      <c r="B3755" s="176" t="s">
        <v>9179</v>
      </c>
      <c r="C3755" s="176" t="s">
        <v>14868</v>
      </c>
      <c r="D3755" s="176">
        <v>33.545217000000001</v>
      </c>
      <c r="E3755" s="176">
        <v>133.67016599999999</v>
      </c>
    </row>
    <row r="3756" spans="2:5" x14ac:dyDescent="0.25">
      <c r="B3756" s="176" t="s">
        <v>9180</v>
      </c>
      <c r="C3756" s="176" t="s">
        <v>14869</v>
      </c>
      <c r="D3756" s="176">
        <v>33.826892999999998</v>
      </c>
      <c r="E3756" s="176">
        <v>132.70011400000001</v>
      </c>
    </row>
    <row r="3757" spans="2:5" x14ac:dyDescent="0.25">
      <c r="B3757" s="176" t="s">
        <v>9181</v>
      </c>
      <c r="C3757" s="176" t="s">
        <v>14870</v>
      </c>
      <c r="D3757" s="176">
        <v>34.780853</v>
      </c>
      <c r="E3757" s="176">
        <v>135.44082900000001</v>
      </c>
    </row>
    <row r="3758" spans="2:5" x14ac:dyDescent="0.25">
      <c r="B3758" s="176" t="s">
        <v>9182</v>
      </c>
      <c r="C3758" s="176" t="s">
        <v>14871</v>
      </c>
      <c r="D3758" s="176">
        <v>35.530057999999997</v>
      </c>
      <c r="E3758" s="176">
        <v>134.16502299999999</v>
      </c>
    </row>
    <row r="3759" spans="2:5" x14ac:dyDescent="0.25">
      <c r="B3759" s="176" t="s">
        <v>9183</v>
      </c>
      <c r="C3759" s="176" t="s">
        <v>14872</v>
      </c>
      <c r="D3759" s="176">
        <v>34.132559000000001</v>
      </c>
      <c r="E3759" s="176">
        <v>134.60781600000001</v>
      </c>
    </row>
    <row r="3760" spans="2:5" x14ac:dyDescent="0.25">
      <c r="B3760" s="176" t="s">
        <v>9184</v>
      </c>
      <c r="C3760" s="176" t="s">
        <v>14873</v>
      </c>
      <c r="D3760" s="176">
        <v>34.214962999999997</v>
      </c>
      <c r="E3760" s="176">
        <v>134.01545400000001</v>
      </c>
    </row>
    <row r="3761" spans="2:5" x14ac:dyDescent="0.25">
      <c r="B3761" s="176" t="s">
        <v>9185</v>
      </c>
      <c r="C3761" s="176" t="s">
        <v>14874</v>
      </c>
      <c r="D3761" s="176">
        <v>34.676399230999998</v>
      </c>
      <c r="E3761" s="176">
        <v>131.789993286</v>
      </c>
    </row>
    <row r="3762" spans="2:5" x14ac:dyDescent="0.25">
      <c r="B3762" s="176" t="s">
        <v>9186</v>
      </c>
      <c r="C3762" s="176" t="s">
        <v>14875</v>
      </c>
      <c r="D3762" s="176">
        <v>34.596298217773438</v>
      </c>
      <c r="E3762" s="176">
        <v>135.60299682617188</v>
      </c>
    </row>
    <row r="3763" spans="2:5" x14ac:dyDescent="0.25">
      <c r="B3763" s="176" t="s">
        <v>9187</v>
      </c>
      <c r="C3763" s="176" t="s">
        <v>14876</v>
      </c>
      <c r="D3763" s="176">
        <v>40.733777000000003</v>
      </c>
      <c r="E3763" s="176">
        <v>140.68947700000001</v>
      </c>
    </row>
    <row r="3764" spans="2:5" x14ac:dyDescent="0.25">
      <c r="B3764" s="176" t="s">
        <v>9188</v>
      </c>
      <c r="C3764" s="176" t="s">
        <v>14877</v>
      </c>
      <c r="D3764" s="176">
        <v>38.411900000000003</v>
      </c>
      <c r="E3764" s="176">
        <v>140.371002</v>
      </c>
    </row>
    <row r="3765" spans="2:5" x14ac:dyDescent="0.25">
      <c r="B3765" s="176" t="s">
        <v>9189</v>
      </c>
      <c r="C3765" s="176" t="s">
        <v>14878</v>
      </c>
      <c r="D3765" s="176">
        <v>38.0601997375</v>
      </c>
      <c r="E3765" s="176">
        <v>138.41400146500001</v>
      </c>
    </row>
    <row r="3766" spans="2:5" x14ac:dyDescent="0.25">
      <c r="B3766" s="176" t="s">
        <v>9190</v>
      </c>
      <c r="C3766" s="176" t="s">
        <v>14879</v>
      </c>
      <c r="D3766" s="176">
        <v>37.227401733398438</v>
      </c>
      <c r="E3766" s="176">
        <v>140.43099975585938</v>
      </c>
    </row>
    <row r="3767" spans="2:5" x14ac:dyDescent="0.25">
      <c r="B3767" s="176" t="s">
        <v>9191</v>
      </c>
      <c r="C3767" s="176" t="s">
        <v>14880</v>
      </c>
      <c r="D3767" s="176">
        <v>40.551181</v>
      </c>
      <c r="E3767" s="176">
        <v>141.465428</v>
      </c>
    </row>
    <row r="3768" spans="2:5" x14ac:dyDescent="0.25">
      <c r="B3768" s="176" t="s">
        <v>9192</v>
      </c>
      <c r="C3768" s="176" t="s">
        <v>14881</v>
      </c>
      <c r="D3768" s="176">
        <v>39.428600000000003</v>
      </c>
      <c r="E3768" s="176">
        <v>141.134995</v>
      </c>
    </row>
    <row r="3769" spans="2:5" x14ac:dyDescent="0.25">
      <c r="B3769" s="176" t="s">
        <v>9193</v>
      </c>
      <c r="C3769" s="176" t="s">
        <v>14882</v>
      </c>
      <c r="D3769" s="176">
        <v>39.615600999999998</v>
      </c>
      <c r="E3769" s="176">
        <v>140.21899400000001</v>
      </c>
    </row>
    <row r="3770" spans="2:5" x14ac:dyDescent="0.25">
      <c r="B3770" s="176" t="s">
        <v>9194</v>
      </c>
      <c r="C3770" s="176" t="s">
        <v>14883</v>
      </c>
      <c r="D3770" s="176">
        <v>40.703201</v>
      </c>
      <c r="E3770" s="176">
        <v>141.36799600000001</v>
      </c>
    </row>
    <row r="3771" spans="2:5" x14ac:dyDescent="0.25">
      <c r="B3771" s="176" t="s">
        <v>9195</v>
      </c>
      <c r="C3771" s="176" t="s">
        <v>14884</v>
      </c>
      <c r="D3771" s="176">
        <v>37.954166000000001</v>
      </c>
      <c r="E3771" s="176">
        <v>139.112189</v>
      </c>
    </row>
    <row r="3772" spans="2:5" x14ac:dyDescent="0.25">
      <c r="B3772" s="176" t="s">
        <v>9196</v>
      </c>
      <c r="C3772" s="176" t="s">
        <v>14885</v>
      </c>
      <c r="D3772" s="176">
        <v>40.191898000000002</v>
      </c>
      <c r="E3772" s="176">
        <v>140.371002</v>
      </c>
    </row>
    <row r="3773" spans="2:5" x14ac:dyDescent="0.25">
      <c r="B3773" s="176" t="s">
        <v>9197</v>
      </c>
      <c r="C3773" s="176" t="s">
        <v>14886</v>
      </c>
      <c r="D3773" s="176">
        <v>38.139702</v>
      </c>
      <c r="E3773" s="176">
        <v>140.91700700000001</v>
      </c>
    </row>
    <row r="3774" spans="2:5" x14ac:dyDescent="0.25">
      <c r="B3774" s="176" t="s">
        <v>9198</v>
      </c>
      <c r="C3774" s="176" t="s">
        <v>14887</v>
      </c>
      <c r="D3774" s="176">
        <v>38.404899999999998</v>
      </c>
      <c r="E3774" s="176">
        <v>141.220001</v>
      </c>
    </row>
    <row r="3775" spans="2:5" x14ac:dyDescent="0.25">
      <c r="B3775" s="176" t="s">
        <v>9199</v>
      </c>
      <c r="C3775" s="176" t="s">
        <v>14888</v>
      </c>
      <c r="D3775" s="176">
        <v>38.812199</v>
      </c>
      <c r="E3775" s="176">
        <v>139.787003</v>
      </c>
    </row>
    <row r="3776" spans="2:5" x14ac:dyDescent="0.25">
      <c r="B3776" s="176" t="s">
        <v>9200</v>
      </c>
      <c r="C3776" s="176" t="s">
        <v>11409</v>
      </c>
      <c r="D3776" s="176">
        <v>35.454600999999997</v>
      </c>
      <c r="E3776" s="176">
        <v>139.449997</v>
      </c>
    </row>
    <row r="3777" spans="2:5" x14ac:dyDescent="0.25">
      <c r="B3777" s="176" t="s">
        <v>9201</v>
      </c>
      <c r="C3777" s="176" t="s">
        <v>14889</v>
      </c>
      <c r="D3777" s="176">
        <v>34.987099000000001</v>
      </c>
      <c r="E3777" s="176">
        <v>139.82899499999999</v>
      </c>
    </row>
    <row r="3778" spans="2:5" x14ac:dyDescent="0.25">
      <c r="B3778" s="176" t="s">
        <v>9202</v>
      </c>
      <c r="C3778" s="176" t="s">
        <v>14890</v>
      </c>
      <c r="D3778" s="176">
        <v>35.671700000000001</v>
      </c>
      <c r="E3778" s="176">
        <v>139.52799999999999</v>
      </c>
    </row>
    <row r="3779" spans="2:5" x14ac:dyDescent="0.25">
      <c r="B3779" s="176" t="s">
        <v>9203</v>
      </c>
      <c r="C3779" s="176" t="s">
        <v>14891</v>
      </c>
      <c r="D3779" s="176">
        <v>33.114843</v>
      </c>
      <c r="E3779" s="176">
        <v>139.78564499999999</v>
      </c>
    </row>
    <row r="3780" spans="2:5" x14ac:dyDescent="0.25">
      <c r="B3780" s="176" t="s">
        <v>9204</v>
      </c>
      <c r="C3780" s="176" t="s">
        <v>14892</v>
      </c>
      <c r="D3780" s="176">
        <v>35.841900000000003</v>
      </c>
      <c r="E3780" s="176">
        <v>139.41099500000001</v>
      </c>
    </row>
    <row r="3781" spans="2:5" x14ac:dyDescent="0.25">
      <c r="B3781" s="176" t="s">
        <v>9205</v>
      </c>
      <c r="C3781" s="176" t="s">
        <v>14893</v>
      </c>
      <c r="D3781" s="176">
        <v>35.398299999999999</v>
      </c>
      <c r="E3781" s="176">
        <v>139.91000399999999</v>
      </c>
    </row>
    <row r="3782" spans="2:5" x14ac:dyDescent="0.25">
      <c r="B3782" s="176" t="s">
        <v>9206</v>
      </c>
      <c r="C3782" s="176" t="s">
        <v>14894</v>
      </c>
      <c r="D3782" s="176">
        <v>35.798901000000001</v>
      </c>
      <c r="E3782" s="176">
        <v>140.01100199999999</v>
      </c>
    </row>
    <row r="3783" spans="2:5" x14ac:dyDescent="0.25">
      <c r="B3783" s="176" t="s">
        <v>9207</v>
      </c>
      <c r="C3783" s="176" t="s">
        <v>14895</v>
      </c>
      <c r="D3783" s="176">
        <v>34.782001495399996</v>
      </c>
      <c r="E3783" s="176">
        <v>139.36000060999999</v>
      </c>
    </row>
    <row r="3784" spans="2:5" x14ac:dyDescent="0.25">
      <c r="B3784" s="176" t="s">
        <v>9208</v>
      </c>
      <c r="C3784" s="176" t="s">
        <v>14896</v>
      </c>
      <c r="D3784" s="176">
        <v>34.073600769000002</v>
      </c>
      <c r="E3784" s="176">
        <v>139.55999755900001</v>
      </c>
    </row>
    <row r="3785" spans="2:5" x14ac:dyDescent="0.25">
      <c r="B3785" s="176" t="s">
        <v>9209</v>
      </c>
      <c r="C3785" s="176" t="s">
        <v>14897</v>
      </c>
      <c r="D3785" s="176">
        <v>35.549678</v>
      </c>
      <c r="E3785" s="176">
        <v>139.786958</v>
      </c>
    </row>
    <row r="3786" spans="2:5" x14ac:dyDescent="0.25">
      <c r="B3786" s="176" t="s">
        <v>9210</v>
      </c>
      <c r="C3786" s="176" t="s">
        <v>14898</v>
      </c>
      <c r="D3786" s="176">
        <v>36.514499999999998</v>
      </c>
      <c r="E3786" s="176">
        <v>139.87101000000001</v>
      </c>
    </row>
    <row r="3787" spans="2:5" x14ac:dyDescent="0.25">
      <c r="B3787" s="176" t="s">
        <v>9211</v>
      </c>
      <c r="C3787" s="176" t="s">
        <v>14899</v>
      </c>
      <c r="D3787" s="176">
        <v>35.748500999999997</v>
      </c>
      <c r="E3787" s="176">
        <v>139.348007</v>
      </c>
    </row>
    <row r="3788" spans="2:5" x14ac:dyDescent="0.25">
      <c r="B3788" s="176" t="s">
        <v>9212</v>
      </c>
      <c r="C3788" s="176" t="s">
        <v>14900</v>
      </c>
      <c r="D3788" s="176">
        <v>34.991405999999998</v>
      </c>
      <c r="E3788" s="176">
        <v>126.382814</v>
      </c>
    </row>
    <row r="3789" spans="2:5" x14ac:dyDescent="0.25">
      <c r="B3789" s="176" t="s">
        <v>9213</v>
      </c>
      <c r="C3789" s="176" t="s">
        <v>14901</v>
      </c>
      <c r="D3789" s="176">
        <v>35.123173000000001</v>
      </c>
      <c r="E3789" s="176">
        <v>126.80544399999999</v>
      </c>
    </row>
    <row r="3790" spans="2:5" x14ac:dyDescent="0.25">
      <c r="B3790" s="176" t="s">
        <v>9214</v>
      </c>
      <c r="C3790" s="176" t="s">
        <v>14902</v>
      </c>
      <c r="D3790" s="176">
        <v>35.903801000000001</v>
      </c>
      <c r="E3790" s="176">
        <v>126.61599699999999</v>
      </c>
    </row>
    <row r="3791" spans="2:5" x14ac:dyDescent="0.25">
      <c r="B3791" s="176" t="s">
        <v>9215</v>
      </c>
      <c r="C3791" s="176" t="s">
        <v>14903</v>
      </c>
      <c r="D3791" s="176">
        <v>34.842300415039063</v>
      </c>
      <c r="E3791" s="176">
        <v>127.61699676513672</v>
      </c>
    </row>
    <row r="3792" spans="2:5" x14ac:dyDescent="0.25">
      <c r="B3792" s="176" t="s">
        <v>9216</v>
      </c>
      <c r="C3792" s="176" t="s">
        <v>11410</v>
      </c>
      <c r="D3792" s="176">
        <v>37.753601000000003</v>
      </c>
      <c r="E3792" s="176">
        <v>128.943915</v>
      </c>
    </row>
    <row r="3793" spans="2:5" x14ac:dyDescent="0.25">
      <c r="B3793" s="176" t="s">
        <v>9217</v>
      </c>
      <c r="C3793" s="176" t="s">
        <v>11411</v>
      </c>
      <c r="D3793" s="176">
        <v>37.437112999999997</v>
      </c>
      <c r="E3793" s="176">
        <v>127.96005100000001</v>
      </c>
    </row>
    <row r="3794" spans="2:5" x14ac:dyDescent="0.25">
      <c r="B3794" s="176" t="s">
        <v>9218</v>
      </c>
      <c r="C3794" s="176" t="s">
        <v>14904</v>
      </c>
      <c r="D3794" s="176">
        <v>38.060481000000003</v>
      </c>
      <c r="E3794" s="176">
        <v>128.66982200000001</v>
      </c>
    </row>
    <row r="3795" spans="2:5" x14ac:dyDescent="0.25">
      <c r="B3795" s="176" t="s">
        <v>9219</v>
      </c>
      <c r="C3795" s="176" t="s">
        <v>14905</v>
      </c>
      <c r="D3795" s="176">
        <v>33.512058000000003</v>
      </c>
      <c r="E3795" s="176">
        <v>126.492548</v>
      </c>
    </row>
    <row r="3796" spans="2:5" x14ac:dyDescent="0.25">
      <c r="B3796" s="176" t="s">
        <v>9220</v>
      </c>
      <c r="C3796" s="176" t="s">
        <v>14906</v>
      </c>
      <c r="D3796" s="176">
        <v>33.399600982700001</v>
      </c>
      <c r="E3796" s="176">
        <v>126.711997986</v>
      </c>
    </row>
    <row r="3797" spans="2:5" x14ac:dyDescent="0.25">
      <c r="B3797" s="176" t="s">
        <v>9221</v>
      </c>
      <c r="C3797" s="176" t="s">
        <v>14907</v>
      </c>
      <c r="D3797" s="176">
        <v>35.179501000000002</v>
      </c>
      <c r="E3797" s="176">
        <v>128.93800400000001</v>
      </c>
    </row>
    <row r="3798" spans="2:5" x14ac:dyDescent="0.25">
      <c r="B3798" s="176" t="s">
        <v>9222</v>
      </c>
      <c r="C3798" s="176" t="s">
        <v>14908</v>
      </c>
      <c r="D3798" s="176">
        <v>35.088591000000001</v>
      </c>
      <c r="E3798" s="176">
        <v>128.07174699999999</v>
      </c>
    </row>
    <row r="3799" spans="2:5" x14ac:dyDescent="0.25">
      <c r="B3799" s="176" t="s">
        <v>9223</v>
      </c>
      <c r="C3799" s="176" t="s">
        <v>14909</v>
      </c>
      <c r="D3799" s="176">
        <v>35.593498230000002</v>
      </c>
      <c r="E3799" s="176">
        <v>129.352005005</v>
      </c>
    </row>
    <row r="3800" spans="2:5" x14ac:dyDescent="0.25">
      <c r="B3800" s="176" t="s">
        <v>9224</v>
      </c>
      <c r="C3800" s="176" t="s">
        <v>14910</v>
      </c>
      <c r="D3800" s="176">
        <v>36.962363000000003</v>
      </c>
      <c r="E3800" s="176">
        <v>127.031126</v>
      </c>
    </row>
    <row r="3801" spans="2:5" x14ac:dyDescent="0.25">
      <c r="B3801" s="176" t="s">
        <v>9225</v>
      </c>
      <c r="C3801" s="176" t="s">
        <v>14911</v>
      </c>
      <c r="D3801" s="176">
        <v>37.469101000000002</v>
      </c>
      <c r="E3801" s="176">
        <v>126.450996</v>
      </c>
    </row>
    <row r="3802" spans="2:5" x14ac:dyDescent="0.25">
      <c r="B3802" s="176" t="s">
        <v>9226</v>
      </c>
      <c r="C3802" s="176" t="s">
        <v>11412</v>
      </c>
      <c r="D3802" s="176">
        <v>37.444744</v>
      </c>
      <c r="E3802" s="176">
        <v>127.112718</v>
      </c>
    </row>
    <row r="3803" spans="2:5" x14ac:dyDescent="0.25">
      <c r="B3803" s="176" t="s">
        <v>9227</v>
      </c>
      <c r="C3803" s="176" t="s">
        <v>14912</v>
      </c>
      <c r="D3803" s="176">
        <v>37.091456999999998</v>
      </c>
      <c r="E3803" s="176">
        <v>127.029448</v>
      </c>
    </row>
    <row r="3804" spans="2:5" x14ac:dyDescent="0.25">
      <c r="B3804" s="176" t="s">
        <v>9228</v>
      </c>
      <c r="C3804" s="176" t="s">
        <v>14913</v>
      </c>
      <c r="D3804" s="176">
        <v>37.558300000000003</v>
      </c>
      <c r="E3804" s="176">
        <v>126.791</v>
      </c>
    </row>
    <row r="3805" spans="2:5" x14ac:dyDescent="0.25">
      <c r="B3805" s="176" t="s">
        <v>9229</v>
      </c>
      <c r="C3805" s="176" t="s">
        <v>14914</v>
      </c>
      <c r="D3805" s="176">
        <v>37.239398999999999</v>
      </c>
      <c r="E3805" s="176">
        <v>127.00700399999999</v>
      </c>
    </row>
    <row r="3806" spans="2:5" x14ac:dyDescent="0.25">
      <c r="B3806" s="176" t="s">
        <v>9230</v>
      </c>
      <c r="C3806" s="176" t="s">
        <v>11413</v>
      </c>
      <c r="D3806" s="176">
        <v>35.987954999999999</v>
      </c>
      <c r="E3806" s="176">
        <v>129.42038299999999</v>
      </c>
    </row>
    <row r="3807" spans="2:5" x14ac:dyDescent="0.25">
      <c r="B3807" s="176" t="s">
        <v>9231</v>
      </c>
      <c r="C3807" s="176" t="s">
        <v>14915</v>
      </c>
      <c r="D3807" s="176">
        <v>37.030239999999999</v>
      </c>
      <c r="E3807" s="176">
        <v>127.886353</v>
      </c>
    </row>
    <row r="3808" spans="2:5" x14ac:dyDescent="0.25">
      <c r="B3808" s="176" t="s">
        <v>9232</v>
      </c>
      <c r="C3808" s="176" t="s">
        <v>14916</v>
      </c>
      <c r="D3808" s="176">
        <v>35.894393999999998</v>
      </c>
      <c r="E3808" s="176">
        <v>128.65698900000001</v>
      </c>
    </row>
    <row r="3809" spans="2:5" x14ac:dyDescent="0.25">
      <c r="B3809" s="176" t="s">
        <v>9233</v>
      </c>
      <c r="C3809" s="176" t="s">
        <v>11414</v>
      </c>
      <c r="D3809" s="176">
        <v>36.715560000000004</v>
      </c>
      <c r="E3809" s="176">
        <v>127.500289</v>
      </c>
    </row>
    <row r="3810" spans="2:5" x14ac:dyDescent="0.25">
      <c r="B3810" s="176" t="s">
        <v>9234</v>
      </c>
      <c r="C3810" s="176" t="s">
        <v>11415</v>
      </c>
      <c r="D3810" s="176">
        <v>36.630372999999999</v>
      </c>
      <c r="E3810" s="176">
        <v>128.34970999999999</v>
      </c>
    </row>
    <row r="3811" spans="2:5" x14ac:dyDescent="0.25">
      <c r="B3811" s="176" t="s">
        <v>9235</v>
      </c>
      <c r="C3811" s="176" t="s">
        <v>14917</v>
      </c>
      <c r="D3811" s="176">
        <v>26.192437000000002</v>
      </c>
      <c r="E3811" s="176">
        <v>127.639804</v>
      </c>
    </row>
    <row r="3812" spans="2:5" x14ac:dyDescent="0.25">
      <c r="B3812" s="176" t="s">
        <v>9236</v>
      </c>
      <c r="C3812" s="176" t="s">
        <v>14918</v>
      </c>
      <c r="D3812" s="176">
        <v>26.351666999999999</v>
      </c>
      <c r="E3812" s="176">
        <v>127.76944399999999</v>
      </c>
    </row>
    <row r="3813" spans="2:5" x14ac:dyDescent="0.25">
      <c r="B3813" s="176" t="s">
        <v>9237</v>
      </c>
      <c r="C3813" s="176" t="s">
        <v>14919</v>
      </c>
      <c r="D3813" s="176">
        <v>24.396388999999999</v>
      </c>
      <c r="E3813" s="176">
        <v>124.245</v>
      </c>
    </row>
    <row r="3814" spans="2:5" x14ac:dyDescent="0.25">
      <c r="B3814" s="176" t="s">
        <v>9238</v>
      </c>
      <c r="C3814" s="176" t="s">
        <v>14920</v>
      </c>
      <c r="D3814" s="176">
        <v>26.363444999999999</v>
      </c>
      <c r="E3814" s="176">
        <v>126.71384</v>
      </c>
    </row>
    <row r="3815" spans="2:5" x14ac:dyDescent="0.25">
      <c r="B3815" s="176" t="s">
        <v>9239</v>
      </c>
      <c r="C3815" s="176" t="s">
        <v>14921</v>
      </c>
      <c r="D3815" s="176">
        <v>25.846499999999999</v>
      </c>
      <c r="E3815" s="176">
        <v>131.26300000000001</v>
      </c>
    </row>
    <row r="3816" spans="2:5" x14ac:dyDescent="0.25">
      <c r="B3816" s="176" t="s">
        <v>9240</v>
      </c>
      <c r="C3816" s="176" t="s">
        <v>14922</v>
      </c>
      <c r="D3816" s="176">
        <v>24.782800999999999</v>
      </c>
      <c r="E3816" s="176">
        <v>125.29499800000001</v>
      </c>
    </row>
    <row r="3817" spans="2:5" x14ac:dyDescent="0.25">
      <c r="B3817" s="176" t="s">
        <v>9241</v>
      </c>
      <c r="C3817" s="176" t="s">
        <v>14923</v>
      </c>
      <c r="D3817" s="176">
        <v>26.592755</v>
      </c>
      <c r="E3817" s="176">
        <v>127.240335</v>
      </c>
    </row>
    <row r="3818" spans="2:5" x14ac:dyDescent="0.25">
      <c r="B3818" s="176" t="s">
        <v>9242</v>
      </c>
      <c r="C3818" s="176" t="s">
        <v>14924</v>
      </c>
      <c r="D3818" s="176">
        <v>26.722536999999999</v>
      </c>
      <c r="E3818" s="176">
        <v>127.786801</v>
      </c>
    </row>
    <row r="3819" spans="2:5" x14ac:dyDescent="0.25">
      <c r="B3819" s="176" t="s">
        <v>9243</v>
      </c>
      <c r="C3819" s="176" t="s">
        <v>14925</v>
      </c>
      <c r="D3819" s="176">
        <v>25.944700241100001</v>
      </c>
      <c r="E3819" s="176">
        <v>131.32699585</v>
      </c>
    </row>
    <row r="3820" spans="2:5" x14ac:dyDescent="0.25">
      <c r="B3820" s="176" t="s">
        <v>9244</v>
      </c>
      <c r="C3820" s="176" t="s">
        <v>14926</v>
      </c>
      <c r="D3820" s="176">
        <v>24.826699999999999</v>
      </c>
      <c r="E3820" s="176">
        <v>125.144997</v>
      </c>
    </row>
    <row r="3821" spans="2:5" x14ac:dyDescent="0.25">
      <c r="B3821" s="176" t="s">
        <v>9245</v>
      </c>
      <c r="C3821" s="176" t="s">
        <v>14927</v>
      </c>
      <c r="D3821" s="176">
        <v>24.653793</v>
      </c>
      <c r="E3821" s="176">
        <v>124.675453</v>
      </c>
    </row>
    <row r="3822" spans="2:5" x14ac:dyDescent="0.25">
      <c r="B3822" s="176" t="s">
        <v>9246</v>
      </c>
      <c r="C3822" s="176" t="s">
        <v>14928</v>
      </c>
      <c r="D3822" s="176">
        <v>27.043847</v>
      </c>
      <c r="E3822" s="176">
        <v>128.40164799999999</v>
      </c>
    </row>
    <row r="3823" spans="2:5" x14ac:dyDescent="0.25">
      <c r="B3823" s="176" t="s">
        <v>9247</v>
      </c>
      <c r="C3823" s="176" t="s">
        <v>11416</v>
      </c>
      <c r="D3823" s="176">
        <v>26.2743</v>
      </c>
      <c r="E3823" s="176">
        <v>127.75599699999999</v>
      </c>
    </row>
    <row r="3824" spans="2:5" x14ac:dyDescent="0.25">
      <c r="B3824" s="176" t="s">
        <v>9248</v>
      </c>
      <c r="C3824" s="176" t="s">
        <v>14929</v>
      </c>
      <c r="D3824" s="176">
        <v>24.467298</v>
      </c>
      <c r="E3824" s="176">
        <v>122.979827</v>
      </c>
    </row>
    <row r="3825" spans="2:5" x14ac:dyDescent="0.25">
      <c r="B3825" s="176" t="s">
        <v>9249</v>
      </c>
      <c r="C3825" s="176" t="s">
        <v>14930</v>
      </c>
      <c r="D3825" s="176">
        <v>11.202399</v>
      </c>
      <c r="E3825" s="176">
        <v>119.416087</v>
      </c>
    </row>
    <row r="3826" spans="2:5" x14ac:dyDescent="0.25">
      <c r="B3826" s="176" t="s">
        <v>9250</v>
      </c>
      <c r="C3826" s="176" t="s">
        <v>11417</v>
      </c>
      <c r="D3826" s="176">
        <v>14.794833000000001</v>
      </c>
      <c r="E3826" s="176">
        <v>120.271883</v>
      </c>
    </row>
    <row r="3827" spans="2:5" x14ac:dyDescent="0.25">
      <c r="B3827" s="176" t="s">
        <v>9251</v>
      </c>
      <c r="C3827" s="176" t="s">
        <v>14931</v>
      </c>
      <c r="D3827" s="176">
        <v>15.186</v>
      </c>
      <c r="E3827" s="176">
        <v>120.55999799999999</v>
      </c>
    </row>
    <row r="3828" spans="2:5" x14ac:dyDescent="0.25">
      <c r="B3828" s="176" t="s">
        <v>9252</v>
      </c>
      <c r="C3828" s="176" t="s">
        <v>14932</v>
      </c>
      <c r="D3828" s="176">
        <v>18.182388</v>
      </c>
      <c r="E3828" s="176">
        <v>121.746223</v>
      </c>
    </row>
    <row r="3829" spans="2:5" x14ac:dyDescent="0.25">
      <c r="B3829" s="176" t="s">
        <v>9253</v>
      </c>
      <c r="C3829" s="176" t="s">
        <v>14933</v>
      </c>
      <c r="D3829" s="176">
        <v>18.175089</v>
      </c>
      <c r="E3829" s="176">
        <v>120.531006</v>
      </c>
    </row>
    <row r="3830" spans="2:5" x14ac:dyDescent="0.25">
      <c r="B3830" s="176" t="s">
        <v>9254</v>
      </c>
      <c r="C3830" s="176" t="s">
        <v>14934</v>
      </c>
      <c r="D3830" s="176">
        <v>13.111915</v>
      </c>
      <c r="E3830" s="176">
        <v>123.676829</v>
      </c>
    </row>
    <row r="3831" spans="2:5" x14ac:dyDescent="0.25">
      <c r="B3831" s="176" t="s">
        <v>9255</v>
      </c>
      <c r="C3831" s="176" t="s">
        <v>14935</v>
      </c>
      <c r="D3831" s="176">
        <v>14.508599999999999</v>
      </c>
      <c r="E3831" s="176">
        <v>121.019997</v>
      </c>
    </row>
    <row r="3832" spans="2:5" x14ac:dyDescent="0.25">
      <c r="B3832" s="176" t="s">
        <v>9256</v>
      </c>
      <c r="C3832" s="176" t="s">
        <v>14936</v>
      </c>
      <c r="D3832" s="176">
        <v>17.065667000000001</v>
      </c>
      <c r="E3832" s="176">
        <v>122.427671</v>
      </c>
    </row>
    <row r="3833" spans="2:5" x14ac:dyDescent="0.25">
      <c r="B3833" s="176" t="s">
        <v>9257</v>
      </c>
      <c r="C3833" s="176" t="s">
        <v>14937</v>
      </c>
      <c r="D3833" s="176">
        <v>10.8581</v>
      </c>
      <c r="E3833" s="176">
        <v>121.069</v>
      </c>
    </row>
    <row r="3834" spans="2:5" x14ac:dyDescent="0.25">
      <c r="B3834" s="176" t="s">
        <v>9258</v>
      </c>
      <c r="C3834" s="176" t="s">
        <v>14938</v>
      </c>
      <c r="D3834" s="176">
        <v>14.4954</v>
      </c>
      <c r="E3834" s="176">
        <v>120.903999</v>
      </c>
    </row>
    <row r="3835" spans="2:5" x14ac:dyDescent="0.25">
      <c r="B3835" s="176" t="s">
        <v>9259</v>
      </c>
      <c r="C3835" s="176" t="s">
        <v>14939</v>
      </c>
      <c r="D3835" s="176">
        <v>20.722521</v>
      </c>
      <c r="E3835" s="176">
        <v>121.809969</v>
      </c>
    </row>
    <row r="3836" spans="2:5" x14ac:dyDescent="0.25">
      <c r="B3836" s="176" t="s">
        <v>9260</v>
      </c>
      <c r="C3836" s="176" t="s">
        <v>14940</v>
      </c>
      <c r="D3836" s="176">
        <v>13.855399999999999</v>
      </c>
      <c r="E3836" s="176">
        <v>120.105003</v>
      </c>
    </row>
    <row r="3837" spans="2:5" x14ac:dyDescent="0.25">
      <c r="B3837" s="176" t="s">
        <v>9261</v>
      </c>
      <c r="C3837" s="176" t="s">
        <v>14941</v>
      </c>
      <c r="D3837" s="176">
        <v>6.3679030000000001</v>
      </c>
      <c r="E3837" s="176">
        <v>124.752431</v>
      </c>
    </row>
    <row r="3838" spans="2:5" x14ac:dyDescent="0.25">
      <c r="B3838" s="176" t="s">
        <v>9262</v>
      </c>
      <c r="C3838" s="176" t="s">
        <v>14942</v>
      </c>
      <c r="D3838" s="176">
        <v>6.1054760000000003</v>
      </c>
      <c r="E3838" s="176">
        <v>125.234882</v>
      </c>
    </row>
    <row r="3839" spans="2:5" x14ac:dyDescent="0.25">
      <c r="B3839" s="176" t="s">
        <v>9263</v>
      </c>
      <c r="C3839" s="176" t="s">
        <v>14943</v>
      </c>
      <c r="D3839" s="176">
        <v>7.1647530000000001</v>
      </c>
      <c r="E3839" s="176">
        <v>124.20993799999999</v>
      </c>
    </row>
    <row r="3840" spans="2:5" x14ac:dyDescent="0.25">
      <c r="B3840" s="176" t="s">
        <v>9264</v>
      </c>
      <c r="C3840" s="176" t="s">
        <v>14944</v>
      </c>
      <c r="D3840" s="176">
        <v>7.1255199999999999</v>
      </c>
      <c r="E3840" s="176">
        <v>125.646004</v>
      </c>
    </row>
    <row r="3841" spans="2:5" x14ac:dyDescent="0.25">
      <c r="B3841" s="176" t="s">
        <v>9265</v>
      </c>
      <c r="C3841" s="176" t="s">
        <v>14945</v>
      </c>
      <c r="D3841" s="176">
        <v>8.9514999999999993</v>
      </c>
      <c r="E3841" s="176">
        <v>125.47880000000001</v>
      </c>
    </row>
    <row r="3842" spans="2:5" x14ac:dyDescent="0.25">
      <c r="B3842" s="176" t="s">
        <v>9266</v>
      </c>
      <c r="C3842" s="176" t="s">
        <v>14946</v>
      </c>
      <c r="D3842" s="176">
        <v>8.1950520000000004</v>
      </c>
      <c r="E3842" s="176">
        <v>126.321015</v>
      </c>
    </row>
    <row r="3843" spans="2:5" x14ac:dyDescent="0.25">
      <c r="B3843" s="176" t="s">
        <v>9267</v>
      </c>
      <c r="C3843" s="176" t="s">
        <v>14947</v>
      </c>
      <c r="D3843" s="176">
        <v>8.6019830000000006</v>
      </c>
      <c r="E3843" s="176">
        <v>123.341875</v>
      </c>
    </row>
    <row r="3844" spans="2:5" x14ac:dyDescent="0.25">
      <c r="B3844" s="176" t="s">
        <v>9268</v>
      </c>
      <c r="C3844" s="176" t="s">
        <v>14948</v>
      </c>
      <c r="D3844" s="176">
        <v>9.2538940000000007</v>
      </c>
      <c r="E3844" s="176">
        <v>124.709115</v>
      </c>
    </row>
    <row r="3845" spans="2:5" x14ac:dyDescent="0.25">
      <c r="B3845" s="176" t="s">
        <v>9269</v>
      </c>
      <c r="C3845" s="176" t="s">
        <v>14949</v>
      </c>
      <c r="D3845" s="176">
        <v>6.0536700000000003</v>
      </c>
      <c r="E3845" s="176">
        <v>121.011002</v>
      </c>
    </row>
    <row r="3846" spans="2:5" x14ac:dyDescent="0.25">
      <c r="B3846" s="176" t="s">
        <v>9270</v>
      </c>
      <c r="C3846" s="176" t="s">
        <v>14950</v>
      </c>
      <c r="D3846" s="176">
        <v>5.0481959999999999</v>
      </c>
      <c r="E3846" s="176">
        <v>119.74333799999999</v>
      </c>
    </row>
    <row r="3847" spans="2:5" x14ac:dyDescent="0.25">
      <c r="B3847" s="176" t="s">
        <v>9271</v>
      </c>
      <c r="C3847" s="176" t="s">
        <v>14951</v>
      </c>
      <c r="D3847" s="176">
        <v>8.1785099999999993</v>
      </c>
      <c r="E3847" s="176">
        <v>123.84200300000001</v>
      </c>
    </row>
    <row r="3848" spans="2:5" x14ac:dyDescent="0.25">
      <c r="B3848" s="176" t="s">
        <v>9272</v>
      </c>
      <c r="C3848" s="176" t="s">
        <v>14952</v>
      </c>
      <c r="D3848" s="176">
        <v>7.8256319999999997</v>
      </c>
      <c r="E3848" s="176">
        <v>123.45963500000001</v>
      </c>
    </row>
    <row r="3849" spans="2:5" x14ac:dyDescent="0.25">
      <c r="B3849" s="176" t="s">
        <v>9273</v>
      </c>
      <c r="C3849" s="176" t="s">
        <v>14953</v>
      </c>
      <c r="D3849" s="176">
        <v>6.9490910000000001</v>
      </c>
      <c r="E3849" s="176">
        <v>126.27368</v>
      </c>
    </row>
    <row r="3850" spans="2:5" x14ac:dyDescent="0.25">
      <c r="B3850" s="176" t="s">
        <v>9274</v>
      </c>
      <c r="C3850" s="176" t="s">
        <v>14954</v>
      </c>
      <c r="D3850" s="176">
        <v>6.0572080000000001</v>
      </c>
      <c r="E3850" s="176">
        <v>125.096243</v>
      </c>
    </row>
    <row r="3851" spans="2:5" x14ac:dyDescent="0.25">
      <c r="B3851" s="176" t="s">
        <v>9275</v>
      </c>
      <c r="C3851" s="176" t="s">
        <v>14955</v>
      </c>
      <c r="D3851" s="176">
        <v>9.7558383256299983</v>
      </c>
      <c r="E3851" s="176">
        <v>125.480947495</v>
      </c>
    </row>
    <row r="3852" spans="2:5" x14ac:dyDescent="0.25">
      <c r="B3852" s="176" t="s">
        <v>9276</v>
      </c>
      <c r="C3852" s="176" t="s">
        <v>14956</v>
      </c>
      <c r="D3852" s="176">
        <v>9.0720019999999995</v>
      </c>
      <c r="E3852" s="176">
        <v>126.17131999999999</v>
      </c>
    </row>
    <row r="3853" spans="2:5" x14ac:dyDescent="0.25">
      <c r="B3853" s="176" t="s">
        <v>9277</v>
      </c>
      <c r="C3853" s="176" t="s">
        <v>14957</v>
      </c>
      <c r="D3853" s="176">
        <v>8.6122029999999992</v>
      </c>
      <c r="E3853" s="176">
        <v>124.456496</v>
      </c>
    </row>
    <row r="3854" spans="2:5" x14ac:dyDescent="0.25">
      <c r="B3854" s="176" t="s">
        <v>9278</v>
      </c>
      <c r="C3854" s="176" t="s">
        <v>14958</v>
      </c>
      <c r="D3854" s="176">
        <v>6.9224199999999998</v>
      </c>
      <c r="E3854" s="176">
        <v>122.05999799999999</v>
      </c>
    </row>
    <row r="3855" spans="2:5" x14ac:dyDescent="0.25">
      <c r="B3855" s="176" t="s">
        <v>9279</v>
      </c>
      <c r="C3855" s="176" t="s">
        <v>14959</v>
      </c>
      <c r="D3855" s="176">
        <v>9.8590999999999998</v>
      </c>
      <c r="E3855" s="176">
        <v>126.014</v>
      </c>
    </row>
    <row r="3856" spans="2:5" x14ac:dyDescent="0.25">
      <c r="B3856" s="176" t="s">
        <v>9280</v>
      </c>
      <c r="C3856" s="176" t="s">
        <v>14960</v>
      </c>
      <c r="D3856" s="176">
        <v>9.5730450000000005</v>
      </c>
      <c r="E3856" s="176">
        <v>123.770143</v>
      </c>
    </row>
    <row r="3857" spans="2:5" x14ac:dyDescent="0.25">
      <c r="B3857" s="176" t="s">
        <v>9281</v>
      </c>
      <c r="C3857" s="176" t="s">
        <v>14961</v>
      </c>
      <c r="D3857" s="176">
        <v>10.524298</v>
      </c>
      <c r="E3857" s="176">
        <v>119.272899</v>
      </c>
    </row>
    <row r="3858" spans="2:5" x14ac:dyDescent="0.25">
      <c r="B3858" s="176" t="s">
        <v>9282</v>
      </c>
      <c r="C3858" s="176" t="s">
        <v>14962</v>
      </c>
      <c r="D3858" s="176">
        <v>16.375033999999999</v>
      </c>
      <c r="E3858" s="176">
        <v>120.61994900000001</v>
      </c>
    </row>
    <row r="3859" spans="2:5" x14ac:dyDescent="0.25">
      <c r="B3859" s="176" t="s">
        <v>9283</v>
      </c>
      <c r="C3859" s="176" t="s">
        <v>14963</v>
      </c>
      <c r="D3859" s="176">
        <v>14.129200000000001</v>
      </c>
      <c r="E3859" s="176">
        <v>122.980003</v>
      </c>
    </row>
    <row r="3860" spans="2:5" x14ac:dyDescent="0.25">
      <c r="B3860" s="176" t="s">
        <v>9284</v>
      </c>
      <c r="C3860" s="176" t="s">
        <v>14964</v>
      </c>
      <c r="D3860" s="176">
        <v>12.361499786399998</v>
      </c>
      <c r="E3860" s="176">
        <v>121.04699707</v>
      </c>
    </row>
    <row r="3861" spans="2:5" x14ac:dyDescent="0.25">
      <c r="B3861" s="176" t="s">
        <v>9285</v>
      </c>
      <c r="C3861" s="176" t="s">
        <v>14965</v>
      </c>
      <c r="D3861" s="176">
        <v>13.208048</v>
      </c>
      <c r="E3861" s="176">
        <v>120.605457</v>
      </c>
    </row>
    <row r="3862" spans="2:5" x14ac:dyDescent="0.25">
      <c r="B3862" s="176" t="s">
        <v>9286</v>
      </c>
      <c r="C3862" s="176" t="s">
        <v>14966</v>
      </c>
      <c r="D3862" s="176">
        <v>13.58489990234375</v>
      </c>
      <c r="E3862" s="176">
        <v>123.26999664306641</v>
      </c>
    </row>
    <row r="3863" spans="2:5" x14ac:dyDescent="0.25">
      <c r="B3863" s="176" t="s">
        <v>9287</v>
      </c>
      <c r="C3863" s="176" t="s">
        <v>14967</v>
      </c>
      <c r="D3863" s="176">
        <v>20.4513</v>
      </c>
      <c r="E3863" s="176">
        <v>121.980003</v>
      </c>
    </row>
    <row r="3864" spans="2:5" x14ac:dyDescent="0.25">
      <c r="B3864" s="176" t="s">
        <v>9288</v>
      </c>
      <c r="C3864" s="176" t="s">
        <v>14968</v>
      </c>
      <c r="D3864" s="176">
        <v>15.729309000000001</v>
      </c>
      <c r="E3864" s="176">
        <v>121.500034</v>
      </c>
    </row>
    <row r="3865" spans="2:5" x14ac:dyDescent="0.25">
      <c r="B3865" s="176" t="s">
        <v>9289</v>
      </c>
      <c r="C3865" s="176" t="s">
        <v>14969</v>
      </c>
      <c r="D3865" s="176">
        <v>16.595600000000001</v>
      </c>
      <c r="E3865" s="176">
        <v>120.30300099999999</v>
      </c>
    </row>
    <row r="3866" spans="2:5" x14ac:dyDescent="0.25">
      <c r="B3866" s="176" t="s">
        <v>9290</v>
      </c>
      <c r="C3866" s="176" t="s">
        <v>14970</v>
      </c>
      <c r="D3866" s="176">
        <v>17.643367682299999</v>
      </c>
      <c r="E3866" s="176">
        <v>121.733150482</v>
      </c>
    </row>
    <row r="3867" spans="2:5" x14ac:dyDescent="0.25">
      <c r="B3867" s="176" t="s">
        <v>9291</v>
      </c>
      <c r="C3867" s="176" t="s">
        <v>14971</v>
      </c>
      <c r="D3867" s="176">
        <v>13.576399803161621</v>
      </c>
      <c r="E3867" s="176">
        <v>124.20600128173828</v>
      </c>
    </row>
    <row r="3868" spans="2:5" x14ac:dyDescent="0.25">
      <c r="B3868" s="176" t="s">
        <v>9292</v>
      </c>
      <c r="C3868" s="176" t="s">
        <v>14972</v>
      </c>
      <c r="D3868" s="176">
        <v>13.361000061035156</v>
      </c>
      <c r="E3868" s="176">
        <v>121.82599639892578</v>
      </c>
    </row>
    <row r="3869" spans="2:5" x14ac:dyDescent="0.25">
      <c r="B3869" s="176" t="s">
        <v>9293</v>
      </c>
      <c r="C3869" s="176" t="s">
        <v>14973</v>
      </c>
      <c r="D3869" s="176">
        <v>16.929899215700001</v>
      </c>
      <c r="E3869" s="176">
        <v>121.75299835200001</v>
      </c>
    </row>
    <row r="3870" spans="2:5" x14ac:dyDescent="0.25">
      <c r="B3870" s="176" t="s">
        <v>9294</v>
      </c>
      <c r="C3870" s="176" t="s">
        <v>14974</v>
      </c>
      <c r="D3870" s="176">
        <v>11.227760999999999</v>
      </c>
      <c r="E3870" s="176">
        <v>125.027783</v>
      </c>
    </row>
    <row r="3871" spans="2:5" x14ac:dyDescent="0.25">
      <c r="B3871" s="176" t="s">
        <v>9295</v>
      </c>
      <c r="C3871" s="176" t="s">
        <v>14975</v>
      </c>
      <c r="D3871" s="176">
        <v>10.776237</v>
      </c>
      <c r="E3871" s="176">
        <v>123.018879</v>
      </c>
    </row>
    <row r="3872" spans="2:5" x14ac:dyDescent="0.25">
      <c r="B3872" s="176" t="s">
        <v>9296</v>
      </c>
      <c r="C3872" s="176" t="s">
        <v>14976</v>
      </c>
      <c r="D3872" s="176">
        <v>12.072573999999999</v>
      </c>
      <c r="E3872" s="176">
        <v>124.54508</v>
      </c>
    </row>
    <row r="3873" spans="2:5" x14ac:dyDescent="0.25">
      <c r="B3873" s="176" t="s">
        <v>9297</v>
      </c>
      <c r="C3873" s="176" t="s">
        <v>14977</v>
      </c>
      <c r="D3873" s="176">
        <v>9.3341829999999995</v>
      </c>
      <c r="E3873" s="176">
        <v>123.30191000000001</v>
      </c>
    </row>
    <row r="3874" spans="2:5" x14ac:dyDescent="0.25">
      <c r="B3874" s="176" t="s">
        <v>9298</v>
      </c>
      <c r="C3874" s="176" t="s">
        <v>14978</v>
      </c>
      <c r="D3874" s="176">
        <v>11.9245</v>
      </c>
      <c r="E3874" s="176">
        <v>121.954002</v>
      </c>
    </row>
    <row r="3875" spans="2:5" x14ac:dyDescent="0.25">
      <c r="B3875" s="176" t="s">
        <v>9299</v>
      </c>
      <c r="C3875" s="176" t="s">
        <v>14979</v>
      </c>
      <c r="D3875" s="176">
        <v>12.501609999999999</v>
      </c>
      <c r="E3875" s="176">
        <v>124.63525799999999</v>
      </c>
    </row>
    <row r="3876" spans="2:5" x14ac:dyDescent="0.25">
      <c r="B3876" s="176" t="s">
        <v>9300</v>
      </c>
      <c r="C3876" s="176" t="s">
        <v>14980</v>
      </c>
      <c r="D3876" s="176">
        <v>10.833017</v>
      </c>
      <c r="E3876" s="176">
        <v>122.493358</v>
      </c>
    </row>
    <row r="3877" spans="2:5" x14ac:dyDescent="0.25">
      <c r="B3877" s="176" t="s">
        <v>9301</v>
      </c>
      <c r="C3877" s="176" t="s">
        <v>14981</v>
      </c>
      <c r="D3877" s="176">
        <v>12.369681999999999</v>
      </c>
      <c r="E3877" s="176">
        <v>123.630095</v>
      </c>
    </row>
    <row r="3878" spans="2:5" x14ac:dyDescent="0.25">
      <c r="B3878" s="176" t="s">
        <v>9302</v>
      </c>
      <c r="C3878" s="176" t="s">
        <v>14982</v>
      </c>
      <c r="D3878" s="176">
        <v>11.679399999999999</v>
      </c>
      <c r="E3878" s="176">
        <v>122.37599899999999</v>
      </c>
    </row>
    <row r="3879" spans="2:5" x14ac:dyDescent="0.25">
      <c r="B3879" s="176" t="s">
        <v>9303</v>
      </c>
      <c r="C3879" s="176" t="s">
        <v>14983</v>
      </c>
      <c r="D3879" s="176">
        <v>10.309260999999999</v>
      </c>
      <c r="E3879" s="176">
        <v>123.97974000000001</v>
      </c>
    </row>
    <row r="3880" spans="2:5" x14ac:dyDescent="0.25">
      <c r="B3880" s="176" t="s">
        <v>9304</v>
      </c>
      <c r="C3880" s="176" t="s">
        <v>14984</v>
      </c>
      <c r="D3880" s="176">
        <v>11.057715</v>
      </c>
      <c r="E3880" s="176">
        <v>124.565622</v>
      </c>
    </row>
    <row r="3881" spans="2:5" x14ac:dyDescent="0.25">
      <c r="B3881" s="176" t="s">
        <v>9305</v>
      </c>
      <c r="C3881" s="176" t="s">
        <v>14985</v>
      </c>
      <c r="D3881" s="176">
        <v>9.7420439999999999</v>
      </c>
      <c r="E3881" s="176">
        <v>118.75911000000001</v>
      </c>
    </row>
    <row r="3882" spans="2:5" x14ac:dyDescent="0.25">
      <c r="B3882" s="176" t="s">
        <v>9306</v>
      </c>
      <c r="C3882" s="176" t="s">
        <v>14986</v>
      </c>
      <c r="D3882" s="176">
        <v>11.597700119018555</v>
      </c>
      <c r="E3882" s="176">
        <v>122.75199890136719</v>
      </c>
    </row>
    <row r="3883" spans="2:5" x14ac:dyDescent="0.25">
      <c r="B3883" s="176" t="s">
        <v>9307</v>
      </c>
      <c r="C3883" s="176" t="s">
        <v>14987</v>
      </c>
      <c r="D3883" s="176">
        <v>10.766643999999999</v>
      </c>
      <c r="E3883" s="176">
        <v>121.932506</v>
      </c>
    </row>
    <row r="3884" spans="2:5" x14ac:dyDescent="0.25">
      <c r="B3884" s="176" t="s">
        <v>9308</v>
      </c>
      <c r="C3884" s="176" t="s">
        <v>14988</v>
      </c>
      <c r="D3884" s="176">
        <v>12.3109998703</v>
      </c>
      <c r="E3884" s="176">
        <v>122.084999084</v>
      </c>
    </row>
    <row r="3885" spans="2:5" x14ac:dyDescent="0.25">
      <c r="B3885" s="176" t="s">
        <v>9309</v>
      </c>
      <c r="C3885" s="176" t="s">
        <v>14989</v>
      </c>
      <c r="D3885" s="176">
        <v>12.121865</v>
      </c>
      <c r="E3885" s="176">
        <v>120.100801</v>
      </c>
    </row>
    <row r="3886" spans="2:5" x14ac:dyDescent="0.25">
      <c r="B3886" s="176" t="s">
        <v>9310</v>
      </c>
      <c r="C3886" s="176" t="s">
        <v>11418</v>
      </c>
      <c r="D3886" s="176">
        <v>-26.2959</v>
      </c>
      <c r="E3886" s="176">
        <v>-59.535299999999999</v>
      </c>
    </row>
    <row r="3887" spans="2:5" x14ac:dyDescent="0.25">
      <c r="B3887" s="176" t="s">
        <v>9311</v>
      </c>
      <c r="C3887" s="176" t="s">
        <v>14990</v>
      </c>
      <c r="D3887" s="176">
        <v>-31.296900000000001</v>
      </c>
      <c r="E3887" s="176">
        <v>-57.996600000000001</v>
      </c>
    </row>
    <row r="3888" spans="2:5" x14ac:dyDescent="0.25">
      <c r="B3888" s="176" t="s">
        <v>9312</v>
      </c>
      <c r="C3888" s="176" t="s">
        <v>14991</v>
      </c>
      <c r="D3888" s="176">
        <v>-33.005566999999999</v>
      </c>
      <c r="E3888" s="176">
        <v>-58.612833000000002</v>
      </c>
    </row>
    <row r="3889" spans="2:5" x14ac:dyDescent="0.25">
      <c r="B3889" s="176" t="s">
        <v>9313</v>
      </c>
      <c r="C3889" s="176" t="s">
        <v>14992</v>
      </c>
      <c r="D3889" s="176">
        <v>-31.794799999999999</v>
      </c>
      <c r="E3889" s="176">
        <v>-60.480400000000003</v>
      </c>
    </row>
    <row r="3890" spans="2:5" x14ac:dyDescent="0.25">
      <c r="B3890" s="176" t="s">
        <v>9314</v>
      </c>
      <c r="C3890" s="176" t="s">
        <v>14993</v>
      </c>
      <c r="D3890" s="176">
        <v>-32.903599999999997</v>
      </c>
      <c r="E3890" s="176">
        <v>-60.784999999999997</v>
      </c>
    </row>
    <row r="3891" spans="2:5" x14ac:dyDescent="0.25">
      <c r="B3891" s="176" t="s">
        <v>9315</v>
      </c>
      <c r="C3891" s="176" t="s">
        <v>14994</v>
      </c>
      <c r="D3891" s="176">
        <v>-31.7117</v>
      </c>
      <c r="E3891" s="176">
        <v>-60.811700000000002</v>
      </c>
    </row>
    <row r="3892" spans="2:5" x14ac:dyDescent="0.25">
      <c r="B3892" s="176" t="s">
        <v>9316</v>
      </c>
      <c r="C3892" s="176" t="s">
        <v>11419</v>
      </c>
      <c r="D3892" s="176">
        <v>-34.559418999999998</v>
      </c>
      <c r="E3892" s="176">
        <v>-58.415536000000003</v>
      </c>
    </row>
    <row r="3893" spans="2:5" x14ac:dyDescent="0.25">
      <c r="B3893" s="176" t="s">
        <v>9317</v>
      </c>
      <c r="C3893" s="176" t="s">
        <v>14995</v>
      </c>
      <c r="D3893" s="176">
        <v>-31.312346000000002</v>
      </c>
      <c r="E3893" s="176">
        <v>-64.208329000000006</v>
      </c>
    </row>
    <row r="3894" spans="2:5" x14ac:dyDescent="0.25">
      <c r="B3894" s="176" t="s">
        <v>9318</v>
      </c>
      <c r="C3894" s="176" t="s">
        <v>14996</v>
      </c>
      <c r="D3894" s="176">
        <v>-30.345303000000001</v>
      </c>
      <c r="E3894" s="176">
        <v>-66.294072</v>
      </c>
    </row>
    <row r="3895" spans="2:5" x14ac:dyDescent="0.25">
      <c r="B3895" s="176" t="s">
        <v>9319</v>
      </c>
      <c r="C3895" s="176" t="s">
        <v>14969</v>
      </c>
      <c r="D3895" s="176">
        <v>-34.453200000000002</v>
      </c>
      <c r="E3895" s="176">
        <v>-58.589599999999997</v>
      </c>
    </row>
    <row r="3896" spans="2:5" x14ac:dyDescent="0.25">
      <c r="B3896" s="176" t="s">
        <v>9320</v>
      </c>
      <c r="C3896" s="176" t="s">
        <v>14997</v>
      </c>
      <c r="D3896" s="176">
        <v>-34.972200000000001</v>
      </c>
      <c r="E3896" s="176">
        <v>-57.8947</v>
      </c>
    </row>
    <row r="3897" spans="2:5" x14ac:dyDescent="0.25">
      <c r="B3897" s="176" t="s">
        <v>9321</v>
      </c>
      <c r="C3897" s="176" t="s">
        <v>14998</v>
      </c>
      <c r="D3897" s="176">
        <v>-34.609900000000003</v>
      </c>
      <c r="E3897" s="176">
        <v>-58.6126</v>
      </c>
    </row>
    <row r="3898" spans="2:5" x14ac:dyDescent="0.25">
      <c r="B3898" s="176" t="s">
        <v>9322</v>
      </c>
      <c r="C3898" s="176" t="s">
        <v>11420</v>
      </c>
      <c r="D3898" s="176">
        <v>-34.822200000000002</v>
      </c>
      <c r="E3898" s="176">
        <v>-58.535800000000002</v>
      </c>
    </row>
    <row r="3899" spans="2:5" x14ac:dyDescent="0.25">
      <c r="B3899" s="176" t="s">
        <v>9323</v>
      </c>
      <c r="C3899" s="176" t="s">
        <v>14999</v>
      </c>
      <c r="D3899" s="176">
        <v>-37.390597999999997</v>
      </c>
      <c r="E3899" s="176">
        <v>-68.904197999999994</v>
      </c>
    </row>
    <row r="3900" spans="2:5" x14ac:dyDescent="0.25">
      <c r="B3900" s="176" t="s">
        <v>9324</v>
      </c>
      <c r="C3900" s="176" t="s">
        <v>15000</v>
      </c>
      <c r="D3900" s="176">
        <v>-38.975498000000002</v>
      </c>
      <c r="E3900" s="176">
        <v>-70.113602</v>
      </c>
    </row>
    <row r="3901" spans="2:5" x14ac:dyDescent="0.25">
      <c r="B3901" s="176" t="s">
        <v>9325</v>
      </c>
      <c r="C3901" s="176" t="s">
        <v>15001</v>
      </c>
      <c r="D3901" s="176">
        <v>-32.831699</v>
      </c>
      <c r="E3901" s="176">
        <v>-68.792900000000003</v>
      </c>
    </row>
    <row r="3902" spans="2:5" x14ac:dyDescent="0.25">
      <c r="B3902" s="176" t="s">
        <v>9326</v>
      </c>
      <c r="C3902" s="176" t="s">
        <v>15002</v>
      </c>
      <c r="D3902" s="176">
        <v>-35.493599000000003</v>
      </c>
      <c r="E3902" s="176">
        <v>-69.574303</v>
      </c>
    </row>
    <row r="3903" spans="2:5" x14ac:dyDescent="0.25">
      <c r="B3903" s="176" t="s">
        <v>9327</v>
      </c>
      <c r="C3903" s="176" t="s">
        <v>15003</v>
      </c>
      <c r="D3903" s="176">
        <v>-34.588298999999999</v>
      </c>
      <c r="E3903" s="176">
        <v>-68.403899999999993</v>
      </c>
    </row>
    <row r="3904" spans="2:5" x14ac:dyDescent="0.25">
      <c r="B3904" s="176" t="s">
        <v>9328</v>
      </c>
      <c r="C3904" s="176" t="s">
        <v>15004</v>
      </c>
      <c r="D3904" s="176">
        <v>-28.593116999999999</v>
      </c>
      <c r="E3904" s="176">
        <v>-65.751199999999997</v>
      </c>
    </row>
    <row r="3905" spans="2:5" x14ac:dyDescent="0.25">
      <c r="B3905" s="176" t="s">
        <v>9329</v>
      </c>
      <c r="C3905" s="176" t="s">
        <v>15005</v>
      </c>
      <c r="D3905" s="176">
        <v>-27.765556335399996</v>
      </c>
      <c r="E3905" s="176">
        <v>-64.309997558600003</v>
      </c>
    </row>
    <row r="3906" spans="2:5" x14ac:dyDescent="0.25">
      <c r="B3906" s="176" t="s">
        <v>9330</v>
      </c>
      <c r="C3906" s="176" t="s">
        <v>15006</v>
      </c>
      <c r="D3906" s="176">
        <v>-29.381599000000001</v>
      </c>
      <c r="E3906" s="176">
        <v>-66.795799000000002</v>
      </c>
    </row>
    <row r="3907" spans="2:5" x14ac:dyDescent="0.25">
      <c r="B3907" s="176" t="s">
        <v>9331</v>
      </c>
      <c r="C3907" s="176" t="s">
        <v>15007</v>
      </c>
      <c r="D3907" s="176">
        <v>-27.496600000000001</v>
      </c>
      <c r="E3907" s="176">
        <v>-64.935950000000005</v>
      </c>
    </row>
    <row r="3908" spans="2:5" x14ac:dyDescent="0.25">
      <c r="B3908" s="176" t="s">
        <v>9332</v>
      </c>
      <c r="C3908" s="176" t="s">
        <v>15008</v>
      </c>
      <c r="D3908" s="176">
        <v>-26.837396999999999</v>
      </c>
      <c r="E3908" s="176">
        <v>-65.104195000000004</v>
      </c>
    </row>
    <row r="3909" spans="2:5" x14ac:dyDescent="0.25">
      <c r="B3909" s="176" t="s">
        <v>9333</v>
      </c>
      <c r="C3909" s="176" t="s">
        <v>15009</v>
      </c>
      <c r="D3909" s="176">
        <v>-31.571501000000001</v>
      </c>
      <c r="E3909" s="176">
        <v>-68.418198000000004</v>
      </c>
    </row>
    <row r="3910" spans="2:5" x14ac:dyDescent="0.25">
      <c r="B3910" s="176" t="s">
        <v>9334</v>
      </c>
      <c r="C3910" s="176" t="s">
        <v>15010</v>
      </c>
      <c r="D3910" s="176">
        <v>-33.085098000000002</v>
      </c>
      <c r="E3910" s="176">
        <v>-64.261298999999994</v>
      </c>
    </row>
    <row r="3911" spans="2:5" x14ac:dyDescent="0.25">
      <c r="B3911" s="176" t="s">
        <v>9335</v>
      </c>
      <c r="C3911" s="176" t="s">
        <v>15011</v>
      </c>
      <c r="D3911" s="176">
        <v>-31.9452</v>
      </c>
      <c r="E3911" s="176">
        <v>-65.146300999999994</v>
      </c>
    </row>
    <row r="3912" spans="2:5" x14ac:dyDescent="0.25">
      <c r="B3912" s="176" t="s">
        <v>9336</v>
      </c>
      <c r="C3912" s="176" t="s">
        <v>15012</v>
      </c>
      <c r="D3912" s="176">
        <v>-33.729900360099997</v>
      </c>
      <c r="E3912" s="176">
        <v>-65.387397766099994</v>
      </c>
    </row>
    <row r="3913" spans="2:5" x14ac:dyDescent="0.25">
      <c r="B3913" s="176" t="s">
        <v>9337</v>
      </c>
      <c r="C3913" s="176" t="s">
        <v>15013</v>
      </c>
      <c r="D3913" s="176">
        <v>-33.273201</v>
      </c>
      <c r="E3913" s="176">
        <v>-66.356399999999994</v>
      </c>
    </row>
    <row r="3914" spans="2:5" x14ac:dyDescent="0.25">
      <c r="B3914" s="176" t="s">
        <v>9338</v>
      </c>
      <c r="C3914" s="176" t="s">
        <v>15014</v>
      </c>
      <c r="D3914" s="176">
        <v>-32.320099999999996</v>
      </c>
      <c r="E3914" s="176">
        <v>-63.22663</v>
      </c>
    </row>
    <row r="3915" spans="2:5" x14ac:dyDescent="0.25">
      <c r="B3915" s="176" t="s">
        <v>9339</v>
      </c>
      <c r="C3915" s="176" t="s">
        <v>15015</v>
      </c>
      <c r="D3915" s="176">
        <v>-27.445499999999999</v>
      </c>
      <c r="E3915" s="176">
        <v>-58.761899999999997</v>
      </c>
    </row>
    <row r="3916" spans="2:5" x14ac:dyDescent="0.25">
      <c r="B3916" s="176" t="s">
        <v>9340</v>
      </c>
      <c r="C3916" s="176" t="s">
        <v>15016</v>
      </c>
      <c r="D3916" s="176">
        <v>-27.449909999999999</v>
      </c>
      <c r="E3916" s="176">
        <v>-59.056125000000002</v>
      </c>
    </row>
    <row r="3917" spans="2:5" x14ac:dyDescent="0.25">
      <c r="B3917" s="176" t="s">
        <v>9341</v>
      </c>
      <c r="C3917" s="176" t="s">
        <v>15017</v>
      </c>
      <c r="D3917" s="176">
        <v>-26.212700000000002</v>
      </c>
      <c r="E3917" s="176">
        <v>-58.228099999999998</v>
      </c>
    </row>
    <row r="3918" spans="2:5" x14ac:dyDescent="0.25">
      <c r="B3918" s="176" t="s">
        <v>9342</v>
      </c>
      <c r="C3918" s="176" t="s">
        <v>15018</v>
      </c>
      <c r="D3918" s="176">
        <v>-25.737300999999999</v>
      </c>
      <c r="E3918" s="176">
        <v>-54.473399999999998</v>
      </c>
    </row>
    <row r="3919" spans="2:5" x14ac:dyDescent="0.25">
      <c r="B3919" s="176" t="s">
        <v>9343</v>
      </c>
      <c r="C3919" s="176" t="s">
        <v>15019</v>
      </c>
      <c r="D3919" s="176">
        <v>-29.689399999999999</v>
      </c>
      <c r="E3919" s="176">
        <v>-57.152099999999997</v>
      </c>
    </row>
    <row r="3920" spans="2:5" x14ac:dyDescent="0.25">
      <c r="B3920" s="176" t="s">
        <v>9344</v>
      </c>
      <c r="C3920" s="176" t="s">
        <v>15020</v>
      </c>
      <c r="D3920" s="176">
        <v>-30.271899999999999</v>
      </c>
      <c r="E3920" s="176">
        <v>-57.6402</v>
      </c>
    </row>
    <row r="3921" spans="2:5" x14ac:dyDescent="0.25">
      <c r="B3921" s="176" t="s">
        <v>9345</v>
      </c>
      <c r="C3921" s="176" t="s">
        <v>15021</v>
      </c>
      <c r="D3921" s="176">
        <v>-27.3858</v>
      </c>
      <c r="E3921" s="176">
        <v>-55.970700000000001</v>
      </c>
    </row>
    <row r="3922" spans="2:5" x14ac:dyDescent="0.25">
      <c r="B3922" s="176" t="s">
        <v>9346</v>
      </c>
      <c r="C3922" s="176" t="s">
        <v>15022</v>
      </c>
      <c r="D3922" s="176">
        <v>-24.856000999999999</v>
      </c>
      <c r="E3922" s="176">
        <v>-65.486198000000002</v>
      </c>
    </row>
    <row r="3923" spans="2:5" x14ac:dyDescent="0.25">
      <c r="B3923" s="176" t="s">
        <v>9347</v>
      </c>
      <c r="C3923" s="176" t="s">
        <v>15023</v>
      </c>
      <c r="D3923" s="176">
        <v>-24.392799</v>
      </c>
      <c r="E3923" s="176">
        <v>-65.097801000000004</v>
      </c>
    </row>
    <row r="3924" spans="2:5" x14ac:dyDescent="0.25">
      <c r="B3924" s="176" t="s">
        <v>9348</v>
      </c>
      <c r="C3924" s="176" t="s">
        <v>15024</v>
      </c>
      <c r="D3924" s="176">
        <v>-23.152799999999999</v>
      </c>
      <c r="E3924" s="176">
        <v>-64.329200999999998</v>
      </c>
    </row>
    <row r="3925" spans="2:5" x14ac:dyDescent="0.25">
      <c r="B3925" s="176" t="s">
        <v>9349</v>
      </c>
      <c r="C3925" s="176" t="s">
        <v>15025</v>
      </c>
      <c r="D3925" s="176">
        <v>-22.616876999999999</v>
      </c>
      <c r="E3925" s="176">
        <v>-63.793014999999997</v>
      </c>
    </row>
    <row r="3926" spans="2:5" x14ac:dyDescent="0.25">
      <c r="B3926" s="176" t="s">
        <v>9350</v>
      </c>
      <c r="C3926" s="176" t="s">
        <v>15026</v>
      </c>
      <c r="D3926" s="176">
        <v>-29.105799999999999</v>
      </c>
      <c r="E3926" s="176">
        <v>-59.218899999999998</v>
      </c>
    </row>
    <row r="3927" spans="2:5" x14ac:dyDescent="0.25">
      <c r="B3927" s="176" t="s">
        <v>9351</v>
      </c>
      <c r="C3927" s="176" t="s">
        <v>15027</v>
      </c>
      <c r="D3927" s="176">
        <v>-29.210277999999999</v>
      </c>
      <c r="E3927" s="176">
        <v>-59.683332999999998</v>
      </c>
    </row>
    <row r="3928" spans="2:5" x14ac:dyDescent="0.25">
      <c r="B3928" s="176" t="s">
        <v>9352</v>
      </c>
      <c r="C3928" s="176" t="s">
        <v>15028</v>
      </c>
      <c r="D3928" s="176">
        <v>-29.770600000000002</v>
      </c>
      <c r="E3928" s="176">
        <v>-57.978900000000003</v>
      </c>
    </row>
    <row r="3929" spans="2:5" x14ac:dyDescent="0.25">
      <c r="B3929" s="176" t="s">
        <v>9353</v>
      </c>
      <c r="C3929" s="176" t="s">
        <v>15029</v>
      </c>
      <c r="D3929" s="176">
        <v>-41.943199</v>
      </c>
      <c r="E3929" s="176">
        <v>-71.532302999999999</v>
      </c>
    </row>
    <row r="3930" spans="2:5" x14ac:dyDescent="0.25">
      <c r="B3930" s="176" t="s">
        <v>9354</v>
      </c>
      <c r="C3930" s="176" t="s">
        <v>15025</v>
      </c>
      <c r="D3930" s="176">
        <v>-45.786940999999999</v>
      </c>
      <c r="E3930" s="176">
        <v>-67.463355000000007</v>
      </c>
    </row>
    <row r="3931" spans="2:5" x14ac:dyDescent="0.25">
      <c r="B3931" s="176" t="s">
        <v>9355</v>
      </c>
      <c r="C3931" s="176" t="s">
        <v>15030</v>
      </c>
      <c r="D3931" s="176">
        <v>-42.908000999999999</v>
      </c>
      <c r="E3931" s="176">
        <v>-71.139503000000005</v>
      </c>
    </row>
    <row r="3932" spans="2:5" x14ac:dyDescent="0.25">
      <c r="B3932" s="176" t="s">
        <v>9356</v>
      </c>
      <c r="C3932" s="176" t="s">
        <v>15031</v>
      </c>
      <c r="D3932" s="176">
        <v>-46.538516999999999</v>
      </c>
      <c r="E3932" s="176">
        <v>-68.965322999999998</v>
      </c>
    </row>
    <row r="3933" spans="2:5" x14ac:dyDescent="0.25">
      <c r="B3933" s="176" t="s">
        <v>9357</v>
      </c>
      <c r="C3933" s="176" t="s">
        <v>15032</v>
      </c>
      <c r="D3933" s="176">
        <v>-40.751199999999997</v>
      </c>
      <c r="E3933" s="176">
        <v>-65.034300000000002</v>
      </c>
    </row>
    <row r="3934" spans="2:5" x14ac:dyDescent="0.25">
      <c r="B3934" s="176" t="s">
        <v>9358</v>
      </c>
      <c r="C3934" s="176" t="s">
        <v>15033</v>
      </c>
      <c r="D3934" s="176">
        <v>-43.210500000000003</v>
      </c>
      <c r="E3934" s="176">
        <v>-65.270300000000006</v>
      </c>
    </row>
    <row r="3935" spans="2:5" x14ac:dyDescent="0.25">
      <c r="B3935" s="176" t="s">
        <v>9359</v>
      </c>
      <c r="C3935" s="176" t="s">
        <v>15034</v>
      </c>
      <c r="D3935" s="176">
        <v>-40.869199999999999</v>
      </c>
      <c r="E3935" s="176">
        <v>-63.000399999999999</v>
      </c>
    </row>
    <row r="3936" spans="2:5" x14ac:dyDescent="0.25">
      <c r="B3936" s="176" t="s">
        <v>9360</v>
      </c>
      <c r="C3936" s="176" t="s">
        <v>15035</v>
      </c>
      <c r="D3936" s="176">
        <v>-42.7592</v>
      </c>
      <c r="E3936" s="176">
        <v>-65.102699999999999</v>
      </c>
    </row>
    <row r="3937" spans="2:5" x14ac:dyDescent="0.25">
      <c r="B3937" s="176" t="s">
        <v>9361</v>
      </c>
      <c r="C3937" s="176" t="s">
        <v>15036</v>
      </c>
      <c r="D3937" s="176">
        <v>-50.280267000000002</v>
      </c>
      <c r="E3937" s="176">
        <v>-72.053400999999994</v>
      </c>
    </row>
    <row r="3938" spans="2:5" x14ac:dyDescent="0.25">
      <c r="B3938" s="176" t="s">
        <v>9362</v>
      </c>
      <c r="C3938" s="176" t="s">
        <v>15037</v>
      </c>
      <c r="D3938" s="176">
        <v>-47.735300000000002</v>
      </c>
      <c r="E3938" s="176">
        <v>-65.9041</v>
      </c>
    </row>
    <row r="3939" spans="2:5" x14ac:dyDescent="0.25">
      <c r="B3939" s="176" t="s">
        <v>9363</v>
      </c>
      <c r="C3939" s="176" t="s">
        <v>15038</v>
      </c>
      <c r="D3939" s="176">
        <v>-53.777700000000003</v>
      </c>
      <c r="E3939" s="176">
        <v>-67.749399999999994</v>
      </c>
    </row>
    <row r="3940" spans="2:5" x14ac:dyDescent="0.25">
      <c r="B3940" s="176" t="s">
        <v>9364</v>
      </c>
      <c r="C3940" s="176" t="s">
        <v>15039</v>
      </c>
      <c r="D3940" s="176">
        <v>-51.608790999999997</v>
      </c>
      <c r="E3940" s="176">
        <v>-69.308948000000001</v>
      </c>
    </row>
    <row r="3941" spans="2:5" x14ac:dyDescent="0.25">
      <c r="B3941" s="176" t="s">
        <v>9365</v>
      </c>
      <c r="C3941" s="176" t="s">
        <v>15040</v>
      </c>
      <c r="D3941" s="176">
        <v>-54.843299999999999</v>
      </c>
      <c r="E3941" s="176">
        <v>-68.2958</v>
      </c>
    </row>
    <row r="3942" spans="2:5" x14ac:dyDescent="0.25">
      <c r="B3942" s="176" t="s">
        <v>9366</v>
      </c>
      <c r="C3942" s="176" t="s">
        <v>15041</v>
      </c>
      <c r="D3942" s="176">
        <v>-49.306815999999998</v>
      </c>
      <c r="E3942" s="176">
        <v>-67.802595999999994</v>
      </c>
    </row>
    <row r="3943" spans="2:5" x14ac:dyDescent="0.25">
      <c r="B3943" s="176" t="s">
        <v>9367</v>
      </c>
      <c r="C3943" s="176" t="s">
        <v>15042</v>
      </c>
      <c r="D3943" s="176">
        <v>-46.537899000000003</v>
      </c>
      <c r="E3943" s="176">
        <v>-70.978699000000006</v>
      </c>
    </row>
    <row r="3944" spans="2:5" x14ac:dyDescent="0.25">
      <c r="B3944" s="176" t="s">
        <v>9368</v>
      </c>
      <c r="C3944" s="176" t="s">
        <v>15043</v>
      </c>
      <c r="D3944" s="176">
        <v>-48.783099999999997</v>
      </c>
      <c r="E3944" s="176">
        <v>-70.150002000000001</v>
      </c>
    </row>
    <row r="3945" spans="2:5" x14ac:dyDescent="0.25">
      <c r="B3945" s="176" t="s">
        <v>9369</v>
      </c>
      <c r="C3945" s="176" t="s">
        <v>15044</v>
      </c>
      <c r="D3945" s="176">
        <v>-51.604999999999997</v>
      </c>
      <c r="E3945" s="176">
        <v>-72.220299999999995</v>
      </c>
    </row>
    <row r="3946" spans="2:5" x14ac:dyDescent="0.25">
      <c r="B3946" s="176" t="s">
        <v>9370</v>
      </c>
      <c r="C3946" s="176" t="s">
        <v>15045</v>
      </c>
      <c r="D3946" s="176">
        <v>-50.016500000000001</v>
      </c>
      <c r="E3946" s="176">
        <v>-68.5792</v>
      </c>
    </row>
    <row r="3947" spans="2:5" x14ac:dyDescent="0.25">
      <c r="B3947" s="176" t="s">
        <v>9371</v>
      </c>
      <c r="C3947" s="176" t="s">
        <v>15046</v>
      </c>
      <c r="D3947" s="176">
        <v>-38.725000000000001</v>
      </c>
      <c r="E3947" s="176">
        <v>-62.1693</v>
      </c>
    </row>
    <row r="3948" spans="2:5" x14ac:dyDescent="0.25">
      <c r="B3948" s="176" t="s">
        <v>9372</v>
      </c>
      <c r="C3948" s="176" t="s">
        <v>15047</v>
      </c>
      <c r="D3948" s="176">
        <v>-35.696201000000002</v>
      </c>
      <c r="E3948" s="176">
        <v>-63.758301000000003</v>
      </c>
    </row>
    <row r="3949" spans="2:5" x14ac:dyDescent="0.25">
      <c r="B3949" s="176" t="s">
        <v>9373</v>
      </c>
      <c r="C3949" s="176" t="s">
        <v>15048</v>
      </c>
      <c r="D3949" s="176">
        <v>-38.386899999999997</v>
      </c>
      <c r="E3949" s="176">
        <v>-60.329700000000003</v>
      </c>
    </row>
    <row r="3950" spans="2:5" x14ac:dyDescent="0.25">
      <c r="B3950" s="176" t="s">
        <v>9374</v>
      </c>
      <c r="C3950" s="176" t="s">
        <v>15049</v>
      </c>
      <c r="D3950" s="176">
        <v>-36.542299999999997</v>
      </c>
      <c r="E3950" s="176">
        <v>-56.721800000000002</v>
      </c>
    </row>
    <row r="3951" spans="2:5" x14ac:dyDescent="0.25">
      <c r="B3951" s="176" t="s">
        <v>9375</v>
      </c>
      <c r="C3951" s="176" t="s">
        <v>15050</v>
      </c>
      <c r="D3951" s="176">
        <v>-37.934199999999997</v>
      </c>
      <c r="E3951" s="176">
        <v>-57.573300000000003</v>
      </c>
    </row>
    <row r="3952" spans="2:5" x14ac:dyDescent="0.25">
      <c r="B3952" s="176" t="s">
        <v>9376</v>
      </c>
      <c r="C3952" s="176" t="s">
        <v>15051</v>
      </c>
      <c r="D3952" s="176">
        <v>-38.949001000000003</v>
      </c>
      <c r="E3952" s="176">
        <v>-68.155700999999993</v>
      </c>
    </row>
    <row r="3953" spans="2:5" x14ac:dyDescent="0.25">
      <c r="B3953" s="176" t="s">
        <v>9377</v>
      </c>
      <c r="C3953" s="176" t="s">
        <v>15052</v>
      </c>
      <c r="D3953" s="176">
        <v>-38.490746000000001</v>
      </c>
      <c r="E3953" s="176">
        <v>-58.816336999999997</v>
      </c>
    </row>
    <row r="3954" spans="2:5" x14ac:dyDescent="0.25">
      <c r="B3954" s="176" t="s">
        <v>9378</v>
      </c>
      <c r="C3954" s="176" t="s">
        <v>15053</v>
      </c>
      <c r="D3954" s="176">
        <v>-35.8446</v>
      </c>
      <c r="E3954" s="176">
        <v>-61.857599999999998</v>
      </c>
    </row>
    <row r="3955" spans="2:5" x14ac:dyDescent="0.25">
      <c r="B3955" s="176" t="s">
        <v>9379</v>
      </c>
      <c r="C3955" s="176" t="s">
        <v>15054</v>
      </c>
      <c r="D3955" s="176">
        <v>-36.588298999999999</v>
      </c>
      <c r="E3955" s="176">
        <v>-64.275702999999993</v>
      </c>
    </row>
    <row r="3956" spans="2:5" x14ac:dyDescent="0.25">
      <c r="B3956" s="176" t="s">
        <v>9380</v>
      </c>
      <c r="C3956" s="176" t="s">
        <v>15055</v>
      </c>
      <c r="D3956" s="176">
        <v>-41.151198999999998</v>
      </c>
      <c r="E3956" s="176">
        <v>-71.157500999999996</v>
      </c>
    </row>
    <row r="3957" spans="2:5" x14ac:dyDescent="0.25">
      <c r="B3957" s="176" t="s">
        <v>9381</v>
      </c>
      <c r="C3957" s="176" t="s">
        <v>15056</v>
      </c>
      <c r="D3957" s="176">
        <v>-37.234634</v>
      </c>
      <c r="E3957" s="176">
        <v>-59.228647000000002</v>
      </c>
    </row>
    <row r="3958" spans="2:5" x14ac:dyDescent="0.25">
      <c r="B3958" s="176" t="s">
        <v>9382</v>
      </c>
      <c r="C3958" s="176" t="s">
        <v>15057</v>
      </c>
      <c r="D3958" s="176">
        <v>-37.235399999999998</v>
      </c>
      <c r="E3958" s="176">
        <v>-57.029200000000003</v>
      </c>
    </row>
    <row r="3959" spans="2:5" x14ac:dyDescent="0.25">
      <c r="B3959" s="176" t="s">
        <v>9383</v>
      </c>
      <c r="C3959" s="176" t="s">
        <v>15058</v>
      </c>
      <c r="D3959" s="176">
        <v>-38.939700999999999</v>
      </c>
      <c r="E3959" s="176">
        <v>-69.264602999999994</v>
      </c>
    </row>
    <row r="3960" spans="2:5" x14ac:dyDescent="0.25">
      <c r="B3960" s="176" t="s">
        <v>9384</v>
      </c>
      <c r="C3960" s="176" t="s">
        <v>15059</v>
      </c>
      <c r="D3960" s="176">
        <v>-40.075400999999999</v>
      </c>
      <c r="E3960" s="176">
        <v>-71.137298999999999</v>
      </c>
    </row>
    <row r="3961" spans="2:5" x14ac:dyDescent="0.25">
      <c r="B3961" s="176" t="s">
        <v>9385</v>
      </c>
      <c r="C3961" s="176" t="s">
        <v>15060</v>
      </c>
      <c r="D3961" s="176">
        <v>-8.3483499999999999</v>
      </c>
      <c r="E3961" s="176">
        <v>-49.301498000000002</v>
      </c>
    </row>
    <row r="3962" spans="2:5" x14ac:dyDescent="0.25">
      <c r="B3962" s="176" t="s">
        <v>9386</v>
      </c>
      <c r="C3962" s="176" t="s">
        <v>15061</v>
      </c>
      <c r="D3962" s="176">
        <v>-4.5688959999999996</v>
      </c>
      <c r="E3962" s="176">
        <v>-37.805135</v>
      </c>
    </row>
    <row r="3963" spans="2:5" x14ac:dyDescent="0.25">
      <c r="B3963" s="176" t="s">
        <v>9387</v>
      </c>
      <c r="C3963" s="176" t="s">
        <v>15062</v>
      </c>
      <c r="D3963" s="176">
        <v>-22.160755000000002</v>
      </c>
      <c r="E3963" s="176">
        <v>-49.070324999999997</v>
      </c>
    </row>
    <row r="3964" spans="2:5" x14ac:dyDescent="0.25">
      <c r="B3964" s="176" t="s">
        <v>9388</v>
      </c>
      <c r="C3964" s="176" t="s">
        <v>15063</v>
      </c>
      <c r="D3964" s="176">
        <v>-22.875098999999999</v>
      </c>
      <c r="E3964" s="176">
        <v>-43.384701</v>
      </c>
    </row>
    <row r="3965" spans="2:5" x14ac:dyDescent="0.25">
      <c r="B3965" s="176" t="s">
        <v>9389</v>
      </c>
      <c r="C3965" s="176" t="s">
        <v>11421</v>
      </c>
      <c r="D3965" s="176">
        <v>-16.229199999999999</v>
      </c>
      <c r="E3965" s="176">
        <v>-48.964297999999999</v>
      </c>
    </row>
    <row r="3966" spans="2:5" x14ac:dyDescent="0.25">
      <c r="B3966" s="176" t="s">
        <v>9390</v>
      </c>
      <c r="C3966" s="176" t="s">
        <v>15064</v>
      </c>
      <c r="D3966" s="176">
        <v>-21.812000000000001</v>
      </c>
      <c r="E3966" s="176">
        <v>-48.132998999999998</v>
      </c>
    </row>
    <row r="3967" spans="2:5" x14ac:dyDescent="0.25">
      <c r="B3967" s="176" t="s">
        <v>9391</v>
      </c>
      <c r="C3967" s="176" t="s">
        <v>15065</v>
      </c>
      <c r="D3967" s="176">
        <v>-10.98394</v>
      </c>
      <c r="E3967" s="176">
        <v>-37.072873000000001</v>
      </c>
    </row>
    <row r="3968" spans="2:5" x14ac:dyDescent="0.25">
      <c r="B3968" s="176" t="s">
        <v>9392</v>
      </c>
      <c r="C3968" s="176" t="s">
        <v>15066</v>
      </c>
      <c r="D3968" s="176">
        <v>-9.8663889999999999</v>
      </c>
      <c r="E3968" s="176">
        <v>-56.106298000000002</v>
      </c>
    </row>
    <row r="3969" spans="2:5" x14ac:dyDescent="0.25">
      <c r="B3969" s="176" t="s">
        <v>9393</v>
      </c>
      <c r="C3969" s="176" t="s">
        <v>15067</v>
      </c>
      <c r="D3969" s="176">
        <v>-21.141479</v>
      </c>
      <c r="E3969" s="176">
        <v>-50.424574999999997</v>
      </c>
    </row>
    <row r="3970" spans="2:5" x14ac:dyDescent="0.25">
      <c r="B3970" s="176" t="s">
        <v>9394</v>
      </c>
      <c r="C3970" s="176" t="s">
        <v>15068</v>
      </c>
      <c r="D3970" s="176">
        <v>-19.563199999999998</v>
      </c>
      <c r="E3970" s="176">
        <v>-46.9604</v>
      </c>
    </row>
    <row r="3971" spans="2:5" x14ac:dyDescent="0.25">
      <c r="B3971" s="176" t="s">
        <v>9395</v>
      </c>
      <c r="C3971" s="176" t="s">
        <v>15069</v>
      </c>
      <c r="D3971" s="176">
        <v>-1.3792789999999999</v>
      </c>
      <c r="E3971" s="176">
        <v>-48.476207000000002</v>
      </c>
    </row>
    <row r="3972" spans="2:5" x14ac:dyDescent="0.25">
      <c r="B3972" s="176" t="s">
        <v>9396</v>
      </c>
      <c r="C3972" s="176" t="s">
        <v>15070</v>
      </c>
      <c r="D3972" s="176">
        <v>-31.390498999999998</v>
      </c>
      <c r="E3972" s="176">
        <v>-54.112202000000003</v>
      </c>
    </row>
    <row r="3973" spans="2:5" x14ac:dyDescent="0.25">
      <c r="B3973" s="176" t="s">
        <v>9397</v>
      </c>
      <c r="C3973" s="176" t="s">
        <v>15071</v>
      </c>
      <c r="D3973" s="176">
        <v>-19.850739999999998</v>
      </c>
      <c r="E3973" s="176">
        <v>-43.950316000000001</v>
      </c>
    </row>
    <row r="3974" spans="2:5" x14ac:dyDescent="0.25">
      <c r="B3974" s="176" t="s">
        <v>9398</v>
      </c>
      <c r="C3974" s="176" t="s">
        <v>15072</v>
      </c>
      <c r="D3974" s="176">
        <v>-25.405100000000001</v>
      </c>
      <c r="E3974" s="176">
        <v>-49.231997999999997</v>
      </c>
    </row>
    <row r="3975" spans="2:5" x14ac:dyDescent="0.25">
      <c r="B3975" s="176" t="s">
        <v>9399</v>
      </c>
      <c r="C3975" s="176" t="s">
        <v>15073</v>
      </c>
      <c r="D3975" s="176">
        <v>-21.267199999999999</v>
      </c>
      <c r="E3975" s="176">
        <v>-43.761009999999999</v>
      </c>
    </row>
    <row r="3976" spans="2:5" x14ac:dyDescent="0.25">
      <c r="B3976" s="176" t="s">
        <v>9400</v>
      </c>
      <c r="C3976" s="176" t="s">
        <v>15074</v>
      </c>
      <c r="D3976" s="176">
        <v>-15.869166999999999</v>
      </c>
      <c r="E3976" s="176">
        <v>-47.920833999999999</v>
      </c>
    </row>
    <row r="3977" spans="2:5" x14ac:dyDescent="0.25">
      <c r="B3977" s="176" t="s">
        <v>9401</v>
      </c>
      <c r="C3977" s="176" t="s">
        <v>15075</v>
      </c>
      <c r="D3977" s="176">
        <v>2.8461500000000002</v>
      </c>
      <c r="E3977" s="176">
        <v>-60.690648000000003</v>
      </c>
    </row>
    <row r="3978" spans="2:5" x14ac:dyDescent="0.25">
      <c r="B3978" s="176" t="s">
        <v>9402</v>
      </c>
      <c r="C3978" s="176" t="s">
        <v>15076</v>
      </c>
      <c r="D3978" s="176">
        <v>-15.861416999999999</v>
      </c>
      <c r="E3978" s="176">
        <v>-52.389007999999997</v>
      </c>
    </row>
    <row r="3979" spans="2:5" x14ac:dyDescent="0.25">
      <c r="B3979" s="176" t="s">
        <v>9403</v>
      </c>
      <c r="C3979" s="176" t="s">
        <v>15077</v>
      </c>
      <c r="D3979" s="176">
        <v>-25.000323000000002</v>
      </c>
      <c r="E3979" s="176">
        <v>-53.501207999999998</v>
      </c>
    </row>
    <row r="3980" spans="2:5" x14ac:dyDescent="0.25">
      <c r="B3980" s="176" t="s">
        <v>9404</v>
      </c>
      <c r="C3980" s="176" t="s">
        <v>15078</v>
      </c>
      <c r="D3980" s="176">
        <v>-22.921485000000001</v>
      </c>
      <c r="E3980" s="176">
        <v>-42.071874000000001</v>
      </c>
    </row>
    <row r="3981" spans="2:5" x14ac:dyDescent="0.25">
      <c r="B3981" s="176" t="s">
        <v>9405</v>
      </c>
      <c r="C3981" s="176" t="s">
        <v>11422</v>
      </c>
      <c r="D3981" s="176">
        <v>-9.3339400000000001</v>
      </c>
      <c r="E3981" s="176">
        <v>-54.965401</v>
      </c>
    </row>
    <row r="3982" spans="2:5" x14ac:dyDescent="0.25">
      <c r="B3982" s="176" t="s">
        <v>9406</v>
      </c>
      <c r="C3982" s="176" t="s">
        <v>15079</v>
      </c>
      <c r="D3982" s="176">
        <v>-19.63571</v>
      </c>
      <c r="E3982" s="176">
        <v>-43.966928000000003</v>
      </c>
    </row>
    <row r="3983" spans="2:5" x14ac:dyDescent="0.25">
      <c r="B3983" s="176" t="s">
        <v>9407</v>
      </c>
      <c r="C3983" s="176" t="s">
        <v>15080</v>
      </c>
      <c r="D3983" s="176">
        <v>-20.469998</v>
      </c>
      <c r="E3983" s="176">
        <v>-54.673988000000001</v>
      </c>
    </row>
    <row r="3984" spans="2:5" x14ac:dyDescent="0.25">
      <c r="B3984" s="176" t="s">
        <v>9408</v>
      </c>
      <c r="C3984" s="176" t="s">
        <v>15081</v>
      </c>
      <c r="D3984" s="176">
        <v>-27.134198999999999</v>
      </c>
      <c r="E3984" s="176">
        <v>-52.656601000000002</v>
      </c>
    </row>
    <row r="3985" spans="2:5" x14ac:dyDescent="0.25">
      <c r="B3985" s="176" t="s">
        <v>9409</v>
      </c>
      <c r="C3985" s="176" t="s">
        <v>15082</v>
      </c>
      <c r="D3985" s="176">
        <v>-7.3204399999999996</v>
      </c>
      <c r="E3985" s="176">
        <v>-47.458697999999998</v>
      </c>
    </row>
    <row r="3986" spans="2:5" x14ac:dyDescent="0.25">
      <c r="B3986" s="176" t="s">
        <v>9410</v>
      </c>
      <c r="C3986" s="176" t="s">
        <v>15083</v>
      </c>
      <c r="D3986" s="176">
        <v>-6.1178410000000003</v>
      </c>
      <c r="E3986" s="176">
        <v>-50.003371999999999</v>
      </c>
    </row>
    <row r="3987" spans="2:5" x14ac:dyDescent="0.25">
      <c r="B3987" s="176" t="s">
        <v>9411</v>
      </c>
      <c r="C3987" s="176" t="s">
        <v>15084</v>
      </c>
      <c r="D3987" s="176">
        <v>-17.725096000000001</v>
      </c>
      <c r="E3987" s="176">
        <v>-48.606324000000001</v>
      </c>
    </row>
    <row r="3988" spans="2:5" x14ac:dyDescent="0.25">
      <c r="B3988" s="176" t="s">
        <v>9412</v>
      </c>
      <c r="C3988" s="176" t="s">
        <v>11423</v>
      </c>
      <c r="D3988" s="176">
        <v>-29.945927999999999</v>
      </c>
      <c r="E3988" s="176">
        <v>-51.144413</v>
      </c>
    </row>
    <row r="3989" spans="2:5" x14ac:dyDescent="0.25">
      <c r="B3989" s="176" t="s">
        <v>9413</v>
      </c>
      <c r="C3989" s="176" t="s">
        <v>15085</v>
      </c>
      <c r="D3989" s="176">
        <v>-21.698298999999999</v>
      </c>
      <c r="E3989" s="176">
        <v>-41.301701000000001</v>
      </c>
    </row>
    <row r="3990" spans="2:5" x14ac:dyDescent="0.25">
      <c r="B3990" s="176" t="s">
        <v>9414</v>
      </c>
      <c r="C3990" s="176" t="s">
        <v>15086</v>
      </c>
      <c r="D3990" s="176">
        <v>-19.01193</v>
      </c>
      <c r="E3990" s="176">
        <v>-57.672772000000002</v>
      </c>
    </row>
    <row r="3991" spans="2:5" x14ac:dyDescent="0.25">
      <c r="B3991" s="176" t="s">
        <v>9415</v>
      </c>
      <c r="C3991" s="176" t="s">
        <v>15087</v>
      </c>
      <c r="D3991" s="176">
        <v>-25.528500000000001</v>
      </c>
      <c r="E3991" s="176">
        <v>-49.175800000000002</v>
      </c>
    </row>
    <row r="3992" spans="2:5" x14ac:dyDescent="0.25">
      <c r="B3992" s="176" t="s">
        <v>9416</v>
      </c>
      <c r="C3992" s="176" t="s">
        <v>15088</v>
      </c>
      <c r="D3992" s="176">
        <v>-29.197182999999999</v>
      </c>
      <c r="E3992" s="176">
        <v>-51.187646999999998</v>
      </c>
    </row>
    <row r="3993" spans="2:5" x14ac:dyDescent="0.25">
      <c r="B3993" s="176" t="s">
        <v>9417</v>
      </c>
      <c r="C3993" s="176" t="s">
        <v>15089</v>
      </c>
      <c r="D3993" s="176">
        <v>-15.652900000000001</v>
      </c>
      <c r="E3993" s="176">
        <v>-56.116698999999997</v>
      </c>
    </row>
    <row r="3994" spans="2:5" x14ac:dyDescent="0.25">
      <c r="B3994" s="176" t="s">
        <v>9418</v>
      </c>
      <c r="C3994" s="176" t="s">
        <v>15090</v>
      </c>
      <c r="D3994" s="176">
        <v>-7.5999100000000004</v>
      </c>
      <c r="E3994" s="176">
        <v>-72.769501000000005</v>
      </c>
    </row>
    <row r="3995" spans="2:5" x14ac:dyDescent="0.25">
      <c r="B3995" s="176" t="s">
        <v>9419</v>
      </c>
      <c r="C3995" s="176" t="s">
        <v>15091</v>
      </c>
      <c r="D3995" s="176">
        <v>-21.247299999999999</v>
      </c>
      <c r="E3995" s="176">
        <v>-56.452399</v>
      </c>
    </row>
    <row r="3996" spans="2:5" x14ac:dyDescent="0.25">
      <c r="B3996" s="176" t="s">
        <v>9420</v>
      </c>
      <c r="C3996" s="176" t="s">
        <v>15092</v>
      </c>
      <c r="D3996" s="176">
        <v>-22.1751</v>
      </c>
      <c r="E3996" s="176">
        <v>-51.424599000000001</v>
      </c>
    </row>
    <row r="3997" spans="2:5" x14ac:dyDescent="0.25">
      <c r="B3997" s="176" t="s">
        <v>9421</v>
      </c>
      <c r="C3997" s="176" t="s">
        <v>15093</v>
      </c>
      <c r="D3997" s="176">
        <v>-3.0386099999999998</v>
      </c>
      <c r="E3997" s="176">
        <v>-60.049702000000003</v>
      </c>
    </row>
    <row r="3998" spans="2:5" x14ac:dyDescent="0.25">
      <c r="B3998" s="176" t="s">
        <v>9422</v>
      </c>
      <c r="C3998" s="176" t="s">
        <v>15094</v>
      </c>
      <c r="D3998" s="176">
        <v>-6.2331599999999998</v>
      </c>
      <c r="E3998" s="176">
        <v>-57.776901000000002</v>
      </c>
    </row>
    <row r="3999" spans="2:5" x14ac:dyDescent="0.25">
      <c r="B3999" s="176" t="s">
        <v>9423</v>
      </c>
      <c r="C3999" s="176" t="s">
        <v>15095</v>
      </c>
      <c r="D3999" s="176">
        <v>-25.594166999999999</v>
      </c>
      <c r="E3999" s="176">
        <v>-54.489443999999999</v>
      </c>
    </row>
    <row r="4000" spans="2:5" x14ac:dyDescent="0.25">
      <c r="B4000" s="176" t="s">
        <v>9424</v>
      </c>
      <c r="C4000" s="176" t="s">
        <v>15096</v>
      </c>
      <c r="D4000" s="176">
        <v>-27.670279000000001</v>
      </c>
      <c r="E4000" s="176">
        <v>-48.552501999999997</v>
      </c>
    </row>
    <row r="4001" spans="2:5" x14ac:dyDescent="0.25">
      <c r="B4001" s="176" t="s">
        <v>9425</v>
      </c>
      <c r="C4001" s="176" t="s">
        <v>15097</v>
      </c>
      <c r="D4001" s="176">
        <v>-3.8545340000000001</v>
      </c>
      <c r="E4001" s="176">
        <v>-32.423017000000002</v>
      </c>
    </row>
    <row r="4002" spans="2:5" x14ac:dyDescent="0.25">
      <c r="B4002" s="176" t="s">
        <v>9426</v>
      </c>
      <c r="C4002" s="176" t="s">
        <v>15098</v>
      </c>
      <c r="D4002" s="176">
        <v>-3.775833</v>
      </c>
      <c r="E4002" s="176">
        <v>-38.532221999999997</v>
      </c>
    </row>
    <row r="4003" spans="2:5" x14ac:dyDescent="0.25">
      <c r="B4003" s="176" t="s">
        <v>9427</v>
      </c>
      <c r="C4003" s="176" t="s">
        <v>15099</v>
      </c>
      <c r="D4003" s="176">
        <v>-22.809999000000001</v>
      </c>
      <c r="E4003" s="176">
        <v>-43.250557000000001</v>
      </c>
    </row>
    <row r="4004" spans="2:5" x14ac:dyDescent="0.25">
      <c r="B4004" s="176" t="s">
        <v>9428</v>
      </c>
      <c r="C4004" s="176" t="s">
        <v>15100</v>
      </c>
      <c r="D4004" s="176">
        <v>-10.78641</v>
      </c>
      <c r="E4004" s="176">
        <v>-65.284859999999995</v>
      </c>
    </row>
    <row r="4005" spans="2:5" x14ac:dyDescent="0.25">
      <c r="B4005" s="176" t="s">
        <v>9429</v>
      </c>
      <c r="C4005" s="176" t="s">
        <v>15101</v>
      </c>
      <c r="D4005" s="176">
        <v>-16.632000000000001</v>
      </c>
      <c r="E4005" s="176">
        <v>-49.220699000000003</v>
      </c>
    </row>
    <row r="4006" spans="2:5" x14ac:dyDescent="0.25">
      <c r="B4006" s="176" t="s">
        <v>9430</v>
      </c>
      <c r="C4006" s="176" t="s">
        <v>15102</v>
      </c>
      <c r="D4006" s="176">
        <v>-23.431273999999998</v>
      </c>
      <c r="E4006" s="176">
        <v>-46.469954000000001</v>
      </c>
    </row>
    <row r="4007" spans="2:5" x14ac:dyDescent="0.25">
      <c r="B4007" s="176" t="s">
        <v>9431</v>
      </c>
      <c r="C4007" s="176" t="s">
        <v>15103</v>
      </c>
      <c r="D4007" s="176">
        <v>-18.895882</v>
      </c>
      <c r="E4007" s="176">
        <v>-41.982869000000001</v>
      </c>
    </row>
    <row r="4008" spans="2:5" x14ac:dyDescent="0.25">
      <c r="B4008" s="176" t="s">
        <v>9432</v>
      </c>
      <c r="C4008" s="176" t="s">
        <v>11424</v>
      </c>
      <c r="D4008" s="176">
        <v>-22.791599000000001</v>
      </c>
      <c r="E4008" s="176">
        <v>-45.204799999999999</v>
      </c>
    </row>
    <row r="4009" spans="2:5" x14ac:dyDescent="0.25">
      <c r="B4009" s="176" t="s">
        <v>9433</v>
      </c>
      <c r="C4009" s="176" t="s">
        <v>15104</v>
      </c>
      <c r="D4009" s="176">
        <v>-3.2531439999999998</v>
      </c>
      <c r="E4009" s="176">
        <v>-52.253937999999998</v>
      </c>
    </row>
    <row r="4010" spans="2:5" x14ac:dyDescent="0.25">
      <c r="B4010" s="176" t="s">
        <v>9434</v>
      </c>
      <c r="C4010" s="176" t="s">
        <v>15105</v>
      </c>
      <c r="D4010" s="176">
        <v>-3.1265390000000002</v>
      </c>
      <c r="E4010" s="176">
        <v>-58.481667999999999</v>
      </c>
    </row>
    <row r="4011" spans="2:5" x14ac:dyDescent="0.25">
      <c r="B4011" s="176" t="s">
        <v>9435</v>
      </c>
      <c r="C4011" s="176" t="s">
        <v>15106</v>
      </c>
      <c r="D4011" s="176">
        <v>-4.2421309999999997</v>
      </c>
      <c r="E4011" s="176">
        <v>-56.000650999999998</v>
      </c>
    </row>
    <row r="4012" spans="2:5" x14ac:dyDescent="0.25">
      <c r="B4012" s="176" t="s">
        <v>9436</v>
      </c>
      <c r="C4012" s="176" t="s">
        <v>15107</v>
      </c>
      <c r="D4012" s="176">
        <v>-14.815929000000001</v>
      </c>
      <c r="E4012" s="176">
        <v>-39.033458000000003</v>
      </c>
    </row>
    <row r="4013" spans="2:5" x14ac:dyDescent="0.25">
      <c r="B4013" s="176" t="s">
        <v>9437</v>
      </c>
      <c r="C4013" s="176" t="s">
        <v>15108</v>
      </c>
      <c r="D4013" s="176">
        <v>-19.470699</v>
      </c>
      <c r="E4013" s="176">
        <v>-42.487597999999998</v>
      </c>
    </row>
    <row r="4014" spans="2:5" x14ac:dyDescent="0.25">
      <c r="B4014" s="176" t="s">
        <v>9438</v>
      </c>
      <c r="C4014" s="176" t="s">
        <v>15109</v>
      </c>
      <c r="D4014" s="176">
        <v>-5.5312900000000003</v>
      </c>
      <c r="E4014" s="176">
        <v>-47.459999000000003</v>
      </c>
    </row>
    <row r="4015" spans="2:5" x14ac:dyDescent="0.25">
      <c r="B4015" s="176" t="s">
        <v>9439</v>
      </c>
      <c r="C4015" s="176" t="s">
        <v>15110</v>
      </c>
      <c r="D4015" s="176">
        <v>-28.6753</v>
      </c>
      <c r="E4015" s="176">
        <v>-49.059600000000003</v>
      </c>
    </row>
    <row r="4016" spans="2:5" x14ac:dyDescent="0.25">
      <c r="B4016" s="176" t="s">
        <v>9440</v>
      </c>
      <c r="C4016" s="176" t="s">
        <v>15111</v>
      </c>
      <c r="D4016" s="176">
        <v>-2.906425</v>
      </c>
      <c r="E4016" s="176">
        <v>-40.357337999999999</v>
      </c>
    </row>
    <row r="4017" spans="2:5" x14ac:dyDescent="0.25">
      <c r="B4017" s="176" t="s">
        <v>9441</v>
      </c>
      <c r="C4017" s="176" t="s">
        <v>15112</v>
      </c>
      <c r="D4017" s="176">
        <v>-21.791481999999998</v>
      </c>
      <c r="E4017" s="176">
        <v>-43.386071999999999</v>
      </c>
    </row>
    <row r="4018" spans="2:5" x14ac:dyDescent="0.25">
      <c r="B4018" s="176" t="s">
        <v>9442</v>
      </c>
      <c r="C4018" s="176" t="s">
        <v>15113</v>
      </c>
      <c r="D4018" s="176">
        <v>-23.426886</v>
      </c>
      <c r="E4018" s="176">
        <v>-47.165658000000001</v>
      </c>
    </row>
    <row r="4019" spans="2:5" x14ac:dyDescent="0.25">
      <c r="B4019" s="176" t="s">
        <v>9443</v>
      </c>
      <c r="C4019" s="176" t="s">
        <v>15114</v>
      </c>
      <c r="D4019" s="176">
        <v>-10.870742999999999</v>
      </c>
      <c r="E4019" s="176">
        <v>-61.846674999999998</v>
      </c>
    </row>
    <row r="4020" spans="2:5" x14ac:dyDescent="0.25">
      <c r="B4020" s="176" t="s">
        <v>9444</v>
      </c>
      <c r="C4020" s="176" t="s">
        <v>15115</v>
      </c>
      <c r="D4020" s="176">
        <v>-7.1486910000000004</v>
      </c>
      <c r="E4020" s="176">
        <v>-34.950553999999997</v>
      </c>
    </row>
    <row r="4021" spans="2:5" x14ac:dyDescent="0.25">
      <c r="B4021" s="176" t="s">
        <v>9445</v>
      </c>
      <c r="C4021" s="176" t="s">
        <v>15116</v>
      </c>
      <c r="D4021" s="176">
        <v>-22.986772999999999</v>
      </c>
      <c r="E4021" s="176">
        <v>-43.372194</v>
      </c>
    </row>
    <row r="4022" spans="2:5" x14ac:dyDescent="0.25">
      <c r="B4022" s="176" t="s">
        <v>9446</v>
      </c>
      <c r="C4022" s="176" t="s">
        <v>15117</v>
      </c>
      <c r="D4022" s="176">
        <v>-7.2193199999999997</v>
      </c>
      <c r="E4022" s="176">
        <v>-39.269095999999998</v>
      </c>
    </row>
    <row r="4023" spans="2:5" x14ac:dyDescent="0.25">
      <c r="B4023" s="176" t="s">
        <v>9447</v>
      </c>
      <c r="C4023" s="176" t="s">
        <v>15118</v>
      </c>
      <c r="D4023" s="176">
        <v>-26.224501</v>
      </c>
      <c r="E4023" s="176">
        <v>-48.797401000000001</v>
      </c>
    </row>
    <row r="4024" spans="2:5" x14ac:dyDescent="0.25">
      <c r="B4024" s="176" t="s">
        <v>9448</v>
      </c>
      <c r="C4024" s="176" t="s">
        <v>15119</v>
      </c>
      <c r="D4024" s="176">
        <v>-7.2696620000000003</v>
      </c>
      <c r="E4024" s="176">
        <v>-35.896056999999999</v>
      </c>
    </row>
    <row r="4025" spans="2:5" x14ac:dyDescent="0.25">
      <c r="B4025" s="176" t="s">
        <v>9449</v>
      </c>
      <c r="C4025" s="176" t="s">
        <v>15120</v>
      </c>
      <c r="D4025" s="176">
        <v>-23.007404000000001</v>
      </c>
      <c r="E4025" s="176">
        <v>-47.134501999999998</v>
      </c>
    </row>
    <row r="4026" spans="2:5" x14ac:dyDescent="0.25">
      <c r="B4026" s="176" t="s">
        <v>9450</v>
      </c>
      <c r="C4026" s="176" t="s">
        <v>15121</v>
      </c>
      <c r="D4026" s="176">
        <v>-12.4823</v>
      </c>
      <c r="E4026" s="176">
        <v>-41.277000000000001</v>
      </c>
    </row>
    <row r="4027" spans="2:5" x14ac:dyDescent="0.25">
      <c r="B4027" s="176" t="s">
        <v>9451</v>
      </c>
      <c r="C4027" s="176" t="s">
        <v>15122</v>
      </c>
      <c r="D4027" s="176">
        <v>-27.782101000000001</v>
      </c>
      <c r="E4027" s="176">
        <v>-50.281502000000003</v>
      </c>
    </row>
    <row r="4028" spans="2:5" x14ac:dyDescent="0.25">
      <c r="B4028" s="176" t="s">
        <v>9452</v>
      </c>
      <c r="C4028" s="176" t="s">
        <v>15123</v>
      </c>
      <c r="D4028" s="176">
        <v>-23.334375000000001</v>
      </c>
      <c r="E4028" s="176">
        <v>-51.128365000000002</v>
      </c>
    </row>
    <row r="4029" spans="2:5" x14ac:dyDescent="0.25">
      <c r="B4029" s="176" t="s">
        <v>9453</v>
      </c>
      <c r="C4029" s="176" t="s">
        <v>15124</v>
      </c>
      <c r="D4029" s="176">
        <v>-13.2621</v>
      </c>
      <c r="E4029" s="176">
        <v>-43.408099999999997</v>
      </c>
    </row>
    <row r="4030" spans="2:5" x14ac:dyDescent="0.25">
      <c r="B4030" s="176" t="s">
        <v>9454</v>
      </c>
      <c r="C4030" s="176" t="s">
        <v>15125</v>
      </c>
      <c r="D4030" s="176">
        <v>-5.3685900000000002</v>
      </c>
      <c r="E4030" s="176">
        <v>-49.137999999999998</v>
      </c>
    </row>
    <row r="4031" spans="2:5" x14ac:dyDescent="0.25">
      <c r="B4031" s="176" t="s">
        <v>9455</v>
      </c>
      <c r="C4031" s="176" t="s">
        <v>15126</v>
      </c>
      <c r="D4031" s="176">
        <v>-0.88983900000000005</v>
      </c>
      <c r="E4031" s="176">
        <v>-52.602200000000003</v>
      </c>
    </row>
    <row r="4032" spans="2:5" x14ac:dyDescent="0.25">
      <c r="B4032" s="176" t="s">
        <v>9456</v>
      </c>
      <c r="C4032" s="176" t="s">
        <v>15127</v>
      </c>
      <c r="D4032" s="176">
        <v>-22.343</v>
      </c>
      <c r="E4032" s="176">
        <v>-41.765999000000001</v>
      </c>
    </row>
    <row r="4033" spans="2:5" x14ac:dyDescent="0.25">
      <c r="B4033" s="176" t="s">
        <v>9457</v>
      </c>
      <c r="C4033" s="176" t="s">
        <v>15128</v>
      </c>
      <c r="D4033" s="176">
        <v>-23.47606</v>
      </c>
      <c r="E4033" s="176">
        <v>-52.016187000000002</v>
      </c>
    </row>
    <row r="4034" spans="2:5" x14ac:dyDescent="0.25">
      <c r="B4034" s="176" t="s">
        <v>9458</v>
      </c>
      <c r="C4034" s="176" t="s">
        <v>15129</v>
      </c>
      <c r="D4034" s="176">
        <v>-16.706918999999999</v>
      </c>
      <c r="E4034" s="176">
        <v>-43.818900999999997</v>
      </c>
    </row>
    <row r="4035" spans="2:5" x14ac:dyDescent="0.25">
      <c r="B4035" s="176" t="s">
        <v>9459</v>
      </c>
      <c r="C4035" s="176" t="s">
        <v>15130</v>
      </c>
      <c r="D4035" s="176">
        <v>-22.196898999999998</v>
      </c>
      <c r="E4035" s="176">
        <v>-49.926485</v>
      </c>
    </row>
    <row r="4036" spans="2:5" x14ac:dyDescent="0.25">
      <c r="B4036" s="176" t="s">
        <v>9460</v>
      </c>
      <c r="C4036" s="176" t="s">
        <v>15131</v>
      </c>
      <c r="D4036" s="176">
        <v>-3.1460400000000002</v>
      </c>
      <c r="E4036" s="176">
        <v>-59.986300999999997</v>
      </c>
    </row>
    <row r="4037" spans="2:5" x14ac:dyDescent="0.25">
      <c r="B4037" s="176" t="s">
        <v>9461</v>
      </c>
      <c r="C4037" s="176" t="s">
        <v>15132</v>
      </c>
      <c r="D4037" s="176">
        <v>-9.5125589999999995</v>
      </c>
      <c r="E4037" s="176">
        <v>-35.791839000000003</v>
      </c>
    </row>
    <row r="4038" spans="2:5" x14ac:dyDescent="0.25">
      <c r="B4038" s="176" t="s">
        <v>9462</v>
      </c>
      <c r="C4038" s="176" t="s">
        <v>15133</v>
      </c>
      <c r="D4038" s="176">
        <v>5.0664000000000001E-2</v>
      </c>
      <c r="E4038" s="176">
        <v>-51.072201</v>
      </c>
    </row>
    <row r="4039" spans="2:5" x14ac:dyDescent="0.25">
      <c r="B4039" s="176" t="s">
        <v>9463</v>
      </c>
      <c r="C4039" s="176" t="s">
        <v>15134</v>
      </c>
      <c r="D4039" s="176">
        <v>-5.2019200000000003</v>
      </c>
      <c r="E4039" s="176">
        <v>-37.3643</v>
      </c>
    </row>
    <row r="4040" spans="2:5" x14ac:dyDescent="0.25">
      <c r="B4040" s="176" t="s">
        <v>9464</v>
      </c>
      <c r="C4040" s="176" t="s">
        <v>15135</v>
      </c>
      <c r="D4040" s="176">
        <v>-23.5091</v>
      </c>
      <c r="E4040" s="176">
        <v>-46.637797999999997</v>
      </c>
    </row>
    <row r="4041" spans="2:5" x14ac:dyDescent="0.25">
      <c r="B4041" s="176" t="s">
        <v>9465</v>
      </c>
      <c r="C4041" s="176" t="s">
        <v>15136</v>
      </c>
      <c r="D4041" s="176">
        <v>-5.8113799999999998</v>
      </c>
      <c r="E4041" s="176">
        <v>-61.278300999999999</v>
      </c>
    </row>
    <row r="4042" spans="2:5" x14ac:dyDescent="0.25">
      <c r="B4042" s="176" t="s">
        <v>9466</v>
      </c>
      <c r="C4042" s="176" t="s">
        <v>15137</v>
      </c>
      <c r="D4042" s="176">
        <v>-26.879431</v>
      </c>
      <c r="E4042" s="176">
        <v>-48.650979</v>
      </c>
    </row>
    <row r="4043" spans="2:5" x14ac:dyDescent="0.25">
      <c r="B4043" s="176" t="s">
        <v>9467</v>
      </c>
      <c r="C4043" s="176" t="s">
        <v>15138</v>
      </c>
      <c r="D4043" s="176">
        <v>-28.282502999999998</v>
      </c>
      <c r="E4043" s="176">
        <v>-54.169623000000001</v>
      </c>
    </row>
    <row r="4044" spans="2:5" x14ac:dyDescent="0.25">
      <c r="B4044" s="176" t="s">
        <v>9468</v>
      </c>
      <c r="C4044" s="176" t="s">
        <v>11425</v>
      </c>
      <c r="D4044" s="176">
        <v>-5.9114199999999997</v>
      </c>
      <c r="E4044" s="176">
        <v>-35.247700000000002</v>
      </c>
    </row>
    <row r="4045" spans="2:5" x14ac:dyDescent="0.25">
      <c r="B4045" s="176" t="s">
        <v>9469</v>
      </c>
      <c r="C4045" s="176" t="s">
        <v>15139</v>
      </c>
      <c r="D4045" s="176">
        <v>3.85412</v>
      </c>
      <c r="E4045" s="176">
        <v>-51.797055999999998</v>
      </c>
    </row>
    <row r="4046" spans="2:5" x14ac:dyDescent="0.25">
      <c r="B4046" s="176" t="s">
        <v>9470</v>
      </c>
      <c r="C4046" s="176" t="s">
        <v>15140</v>
      </c>
      <c r="D4046" s="176">
        <v>-29.993984000000001</v>
      </c>
      <c r="E4046" s="176">
        <v>-51.167482</v>
      </c>
    </row>
    <row r="4047" spans="2:5" x14ac:dyDescent="0.25">
      <c r="B4047" s="176" t="s">
        <v>9471</v>
      </c>
      <c r="C4047" s="176" t="s">
        <v>15141</v>
      </c>
      <c r="D4047" s="176">
        <v>-2.8937499999999998</v>
      </c>
      <c r="E4047" s="176">
        <v>-41.731997999999997</v>
      </c>
    </row>
    <row r="4048" spans="2:5" x14ac:dyDescent="0.25">
      <c r="B4048" s="176" t="s">
        <v>9472</v>
      </c>
      <c r="C4048" s="176" t="s">
        <v>15142</v>
      </c>
      <c r="D4048" s="176">
        <v>-21.842528999999999</v>
      </c>
      <c r="E4048" s="176">
        <v>-46.569768000000003</v>
      </c>
    </row>
    <row r="4049" spans="2:5" x14ac:dyDescent="0.25">
      <c r="B4049" s="176" t="s">
        <v>9473</v>
      </c>
      <c r="C4049" s="176" t="s">
        <v>15143</v>
      </c>
      <c r="D4049" s="176">
        <v>-28.243976</v>
      </c>
      <c r="E4049" s="176">
        <v>-52.327770000000001</v>
      </c>
    </row>
    <row r="4050" spans="2:5" x14ac:dyDescent="0.25">
      <c r="B4050" s="176" t="s">
        <v>9474</v>
      </c>
      <c r="C4050" s="176" t="s">
        <v>11426</v>
      </c>
      <c r="D4050" s="176">
        <v>-25.184476</v>
      </c>
      <c r="E4050" s="176">
        <v>-50.143822</v>
      </c>
    </row>
    <row r="4051" spans="2:5" x14ac:dyDescent="0.25">
      <c r="B4051" s="176" t="s">
        <v>9475</v>
      </c>
      <c r="C4051" s="176" t="s">
        <v>15144</v>
      </c>
      <c r="D4051" s="176">
        <v>-10.291499999999999</v>
      </c>
      <c r="E4051" s="176">
        <v>-48.356997999999997</v>
      </c>
    </row>
    <row r="4052" spans="2:5" x14ac:dyDescent="0.25">
      <c r="B4052" s="176" t="s">
        <v>9476</v>
      </c>
      <c r="C4052" s="176" t="s">
        <v>15145</v>
      </c>
      <c r="D4052" s="176">
        <v>-31.717189000000001</v>
      </c>
      <c r="E4052" s="176">
        <v>-52.327795999999999</v>
      </c>
    </row>
    <row r="4053" spans="2:5" x14ac:dyDescent="0.25">
      <c r="B4053" s="176" t="s">
        <v>9477</v>
      </c>
      <c r="C4053" s="176" t="s">
        <v>15146</v>
      </c>
      <c r="D4053" s="176">
        <v>-9.3624220000000005</v>
      </c>
      <c r="E4053" s="176">
        <v>-40.569097999999997</v>
      </c>
    </row>
    <row r="4054" spans="2:5" x14ac:dyDescent="0.25">
      <c r="B4054" s="176" t="s">
        <v>9478</v>
      </c>
      <c r="C4054" s="176" t="s">
        <v>15147</v>
      </c>
      <c r="D4054" s="176">
        <v>-26.217184</v>
      </c>
      <c r="E4054" s="176">
        <v>-52.694462999999999</v>
      </c>
    </row>
    <row r="4055" spans="2:5" x14ac:dyDescent="0.25">
      <c r="B4055" s="176" t="s">
        <v>9479</v>
      </c>
      <c r="C4055" s="176" t="s">
        <v>15148</v>
      </c>
      <c r="D4055" s="176">
        <v>-22.549600999999999</v>
      </c>
      <c r="E4055" s="176">
        <v>-55.702598999999999</v>
      </c>
    </row>
    <row r="4056" spans="2:5" x14ac:dyDescent="0.25">
      <c r="B4056" s="176" t="s">
        <v>9480</v>
      </c>
      <c r="C4056" s="176" t="s">
        <v>15149</v>
      </c>
      <c r="D4056" s="176">
        <v>-16.438426</v>
      </c>
      <c r="E4056" s="176">
        <v>-39.080584000000002</v>
      </c>
    </row>
    <row r="4057" spans="2:5" x14ac:dyDescent="0.25">
      <c r="B4057" s="176" t="s">
        <v>9481</v>
      </c>
      <c r="C4057" s="176" t="s">
        <v>15150</v>
      </c>
      <c r="D4057" s="176">
        <v>-8.7084910000000004</v>
      </c>
      <c r="E4057" s="176">
        <v>-63.902338</v>
      </c>
    </row>
    <row r="4058" spans="2:5" x14ac:dyDescent="0.25">
      <c r="B4058" s="176" t="s">
        <v>9482</v>
      </c>
      <c r="C4058" s="176" t="s">
        <v>15151</v>
      </c>
      <c r="D4058" s="176">
        <v>-9.8690309999999997</v>
      </c>
      <c r="E4058" s="176">
        <v>-67.893984000000003</v>
      </c>
    </row>
    <row r="4059" spans="2:5" x14ac:dyDescent="0.25">
      <c r="B4059" s="176" t="s">
        <v>9483</v>
      </c>
      <c r="C4059" s="176" t="s">
        <v>15152</v>
      </c>
      <c r="D4059" s="176">
        <v>-16.584292000000001</v>
      </c>
      <c r="E4059" s="176">
        <v>-54.724803000000001</v>
      </c>
    </row>
    <row r="4060" spans="2:5" x14ac:dyDescent="0.25">
      <c r="B4060" s="176" t="s">
        <v>9484</v>
      </c>
      <c r="C4060" s="176" t="s">
        <v>15153</v>
      </c>
      <c r="D4060" s="176">
        <v>-8.1274700000000006</v>
      </c>
      <c r="E4060" s="176">
        <v>-34.922961000000001</v>
      </c>
    </row>
    <row r="4061" spans="2:5" x14ac:dyDescent="0.25">
      <c r="B4061" s="176" t="s">
        <v>9485</v>
      </c>
      <c r="C4061" s="176" t="s">
        <v>15154</v>
      </c>
      <c r="D4061" s="176">
        <v>-22.910397</v>
      </c>
      <c r="E4061" s="176">
        <v>-43.162820000000004</v>
      </c>
    </row>
    <row r="4062" spans="2:5" x14ac:dyDescent="0.25">
      <c r="B4062" s="176" t="s">
        <v>9486</v>
      </c>
      <c r="C4062" s="176" t="s">
        <v>15155</v>
      </c>
      <c r="D4062" s="176">
        <v>-21.134314</v>
      </c>
      <c r="E4062" s="176">
        <v>-47.774053000000002</v>
      </c>
    </row>
    <row r="4063" spans="2:5" x14ac:dyDescent="0.25">
      <c r="B4063" s="176" t="s">
        <v>9487</v>
      </c>
      <c r="C4063" s="176" t="s">
        <v>11427</v>
      </c>
      <c r="D4063" s="176">
        <v>-22.932400000000001</v>
      </c>
      <c r="E4063" s="176">
        <v>-43.719101000000002</v>
      </c>
    </row>
    <row r="4064" spans="2:5" x14ac:dyDescent="0.25">
      <c r="B4064" s="176" t="s">
        <v>9488</v>
      </c>
      <c r="C4064" s="176" t="s">
        <v>15156</v>
      </c>
      <c r="D4064" s="176">
        <v>-5.7698219999999996</v>
      </c>
      <c r="E4064" s="176">
        <v>-35.366610000000001</v>
      </c>
    </row>
    <row r="4065" spans="2:5" x14ac:dyDescent="0.25">
      <c r="B4065" s="176" t="s">
        <v>9489</v>
      </c>
      <c r="C4065" s="176" t="s">
        <v>15157</v>
      </c>
      <c r="D4065" s="176">
        <v>-11.885001000000001</v>
      </c>
      <c r="E4065" s="176">
        <v>-55.586109</v>
      </c>
    </row>
    <row r="4066" spans="2:5" x14ac:dyDescent="0.25">
      <c r="B4066" s="176" t="s">
        <v>9490</v>
      </c>
      <c r="C4066" s="176" t="s">
        <v>15158</v>
      </c>
      <c r="D4066" s="176">
        <v>-23.229199999999999</v>
      </c>
      <c r="E4066" s="176">
        <v>-45.861499999999999</v>
      </c>
    </row>
    <row r="4067" spans="2:5" x14ac:dyDescent="0.25">
      <c r="B4067" s="176" t="s">
        <v>9491</v>
      </c>
      <c r="C4067" s="176" t="s">
        <v>15159</v>
      </c>
      <c r="D4067" s="176">
        <v>-2.5863860000000001</v>
      </c>
      <c r="E4067" s="176">
        <v>-44.235008000000001</v>
      </c>
    </row>
    <row r="4068" spans="2:5" x14ac:dyDescent="0.25">
      <c r="B4068" s="176" t="s">
        <v>9492</v>
      </c>
      <c r="C4068" s="176" t="s">
        <v>13845</v>
      </c>
      <c r="D4068" s="176">
        <v>-29.711399</v>
      </c>
      <c r="E4068" s="176">
        <v>-53.688201999999997</v>
      </c>
    </row>
    <row r="4069" spans="2:5" x14ac:dyDescent="0.25">
      <c r="B4069" s="176" t="s">
        <v>9493</v>
      </c>
      <c r="C4069" s="176" t="s">
        <v>15160</v>
      </c>
      <c r="D4069" s="176">
        <v>-2.4224230000000002</v>
      </c>
      <c r="E4069" s="176">
        <v>-54.793059999999997</v>
      </c>
    </row>
    <row r="4070" spans="2:5" x14ac:dyDescent="0.25">
      <c r="B4070" s="176" t="s">
        <v>9494</v>
      </c>
      <c r="C4070" s="176" t="s">
        <v>15161</v>
      </c>
      <c r="D4070" s="176">
        <v>-12.479177</v>
      </c>
      <c r="E4070" s="176">
        <v>-55.672341000000003</v>
      </c>
    </row>
    <row r="4071" spans="2:5" x14ac:dyDescent="0.25">
      <c r="B4071" s="176" t="s">
        <v>9495</v>
      </c>
      <c r="C4071" s="176" t="s">
        <v>15162</v>
      </c>
      <c r="D4071" s="176">
        <v>-23.627656999999999</v>
      </c>
      <c r="E4071" s="176">
        <v>-46.654601</v>
      </c>
    </row>
    <row r="4072" spans="2:5" x14ac:dyDescent="0.25">
      <c r="B4072" s="176" t="s">
        <v>9496</v>
      </c>
      <c r="C4072" s="176" t="s">
        <v>15163</v>
      </c>
      <c r="D4072" s="176">
        <v>-20.817112999999999</v>
      </c>
      <c r="E4072" s="176">
        <v>-49.406962999999998</v>
      </c>
    </row>
    <row r="4073" spans="2:5" x14ac:dyDescent="0.25">
      <c r="B4073" s="176" t="s">
        <v>9497</v>
      </c>
      <c r="C4073" s="176" t="s">
        <v>15164</v>
      </c>
      <c r="D4073" s="176">
        <v>-23.928191999999999</v>
      </c>
      <c r="E4073" s="176">
        <v>-46.300195000000002</v>
      </c>
    </row>
    <row r="4074" spans="2:5" x14ac:dyDescent="0.25">
      <c r="B4074" s="176" t="s">
        <v>9498</v>
      </c>
      <c r="C4074" s="176" t="s">
        <v>15165</v>
      </c>
      <c r="D4074" s="176">
        <v>-12.908611000000001</v>
      </c>
      <c r="E4074" s="176">
        <v>-38.322498000000003</v>
      </c>
    </row>
    <row r="4075" spans="2:5" x14ac:dyDescent="0.25">
      <c r="B4075" s="176" t="s">
        <v>9499</v>
      </c>
      <c r="C4075" s="176" t="s">
        <v>11428</v>
      </c>
      <c r="D4075" s="176">
        <v>-23.040099999999999</v>
      </c>
      <c r="E4075" s="176">
        <v>-45.516150000000003</v>
      </c>
    </row>
    <row r="4076" spans="2:5" x14ac:dyDescent="0.25">
      <c r="B4076" s="176" t="s">
        <v>9500</v>
      </c>
      <c r="C4076" s="176" t="s">
        <v>15166</v>
      </c>
      <c r="D4076" s="176">
        <v>-1.4896</v>
      </c>
      <c r="E4076" s="176">
        <v>-56.396801000000004</v>
      </c>
    </row>
    <row r="4077" spans="2:5" x14ac:dyDescent="0.25">
      <c r="B4077" s="176" t="s">
        <v>9501</v>
      </c>
      <c r="C4077" s="176" t="s">
        <v>15167</v>
      </c>
      <c r="D4077" s="176">
        <v>-15.354358</v>
      </c>
      <c r="E4077" s="176">
        <v>-38.998728999999997</v>
      </c>
    </row>
    <row r="4078" spans="2:5" x14ac:dyDescent="0.25">
      <c r="B4078" s="176" t="s">
        <v>9502</v>
      </c>
      <c r="C4078" s="176" t="s">
        <v>15168</v>
      </c>
      <c r="D4078" s="176">
        <v>-24.686299999999999</v>
      </c>
      <c r="E4078" s="176">
        <v>-53.697498000000003</v>
      </c>
    </row>
    <row r="4079" spans="2:5" x14ac:dyDescent="0.25">
      <c r="B4079" s="176" t="s">
        <v>9503</v>
      </c>
      <c r="C4079" s="176" t="s">
        <v>15169</v>
      </c>
      <c r="D4079" s="176">
        <v>-5.0602499999999999</v>
      </c>
      <c r="E4079" s="176">
        <v>-42.823712</v>
      </c>
    </row>
    <row r="4080" spans="2:5" x14ac:dyDescent="0.25">
      <c r="B4080" s="176" t="s">
        <v>9504</v>
      </c>
      <c r="C4080" s="176" t="s">
        <v>15170</v>
      </c>
      <c r="D4080" s="176">
        <v>-3.3829400000000001</v>
      </c>
      <c r="E4080" s="176">
        <v>-64.724097999999998</v>
      </c>
    </row>
    <row r="4081" spans="2:5" x14ac:dyDescent="0.25">
      <c r="B4081" s="176" t="s">
        <v>9505</v>
      </c>
      <c r="C4081" s="176" t="s">
        <v>15171</v>
      </c>
      <c r="D4081" s="176">
        <v>-20.752642999999999</v>
      </c>
      <c r="E4081" s="176">
        <v>-51.682026</v>
      </c>
    </row>
    <row r="4082" spans="2:5" x14ac:dyDescent="0.25">
      <c r="B4082" s="176" t="s">
        <v>9506</v>
      </c>
      <c r="C4082" s="176" t="s">
        <v>15172</v>
      </c>
      <c r="D4082" s="176">
        <v>-8.1555339999999994</v>
      </c>
      <c r="E4082" s="176">
        <v>-70.782984999999996</v>
      </c>
    </row>
    <row r="4083" spans="2:5" x14ac:dyDescent="0.25">
      <c r="B4083" s="176" t="s">
        <v>9507</v>
      </c>
      <c r="C4083" s="176" t="s">
        <v>15173</v>
      </c>
      <c r="D4083" s="176">
        <v>2.2245370000000002</v>
      </c>
      <c r="E4083" s="176">
        <v>-55.944710999999998</v>
      </c>
    </row>
    <row r="4084" spans="2:5" x14ac:dyDescent="0.25">
      <c r="B4084" s="176" t="s">
        <v>9508</v>
      </c>
      <c r="C4084" s="176" t="s">
        <v>15174</v>
      </c>
      <c r="D4084" s="176">
        <v>-4.2556700000000003</v>
      </c>
      <c r="E4084" s="176">
        <v>-69.935799000000003</v>
      </c>
    </row>
    <row r="4085" spans="2:5" x14ac:dyDescent="0.25">
      <c r="B4085" s="176" t="s">
        <v>9509</v>
      </c>
      <c r="C4085" s="176" t="s">
        <v>15175</v>
      </c>
      <c r="D4085" s="176">
        <v>-3.7860100000000001</v>
      </c>
      <c r="E4085" s="176">
        <v>-49.720298999999997</v>
      </c>
    </row>
    <row r="4086" spans="2:5" x14ac:dyDescent="0.25">
      <c r="B4086" s="176" t="s">
        <v>9510</v>
      </c>
      <c r="C4086" s="176" t="s">
        <v>15176</v>
      </c>
      <c r="D4086" s="176">
        <v>-0.14835000000000001</v>
      </c>
      <c r="E4086" s="176">
        <v>-66.985500000000002</v>
      </c>
    </row>
    <row r="4087" spans="2:5" x14ac:dyDescent="0.25">
      <c r="B4087" s="176" t="s">
        <v>9511</v>
      </c>
      <c r="C4087" s="176" t="s">
        <v>15177</v>
      </c>
      <c r="D4087" s="176">
        <v>-9.4008800000000008</v>
      </c>
      <c r="E4087" s="176">
        <v>-38.250599000000001</v>
      </c>
    </row>
    <row r="4088" spans="2:5" x14ac:dyDescent="0.25">
      <c r="B4088" s="176" t="s">
        <v>9512</v>
      </c>
      <c r="C4088" s="176" t="s">
        <v>15178</v>
      </c>
      <c r="D4088" s="176">
        <v>-29.7822</v>
      </c>
      <c r="E4088" s="176">
        <v>-57.038200000000003</v>
      </c>
    </row>
    <row r="4089" spans="2:5" x14ac:dyDescent="0.25">
      <c r="B4089" s="176" t="s">
        <v>9513</v>
      </c>
      <c r="C4089" s="176" t="s">
        <v>15179</v>
      </c>
      <c r="D4089" s="176">
        <v>-18.883579000000001</v>
      </c>
      <c r="E4089" s="176">
        <v>-48.225935999999997</v>
      </c>
    </row>
    <row r="4090" spans="2:5" x14ac:dyDescent="0.25">
      <c r="B4090" s="176" t="s">
        <v>9514</v>
      </c>
      <c r="C4090" s="176" t="s">
        <v>15180</v>
      </c>
      <c r="D4090" s="176">
        <v>-19.765035999999998</v>
      </c>
      <c r="E4090" s="176">
        <v>-47.964804999999998</v>
      </c>
    </row>
    <row r="4091" spans="2:5" x14ac:dyDescent="0.25">
      <c r="B4091" s="176" t="s">
        <v>9515</v>
      </c>
      <c r="C4091" s="176" t="s">
        <v>15181</v>
      </c>
      <c r="D4091" s="176">
        <v>-14.907885</v>
      </c>
      <c r="E4091" s="176">
        <v>-40.914803999999997</v>
      </c>
    </row>
    <row r="4092" spans="2:5" x14ac:dyDescent="0.25">
      <c r="B4092" s="176" t="s">
        <v>9516</v>
      </c>
      <c r="C4092" s="176" t="s">
        <v>15182</v>
      </c>
      <c r="D4092" s="176">
        <v>-21.591374999999999</v>
      </c>
      <c r="E4092" s="176">
        <v>-45.474116000000002</v>
      </c>
    </row>
    <row r="4093" spans="2:5" x14ac:dyDescent="0.25">
      <c r="B4093" s="176" t="s">
        <v>9517</v>
      </c>
      <c r="C4093" s="176" t="s">
        <v>15183</v>
      </c>
      <c r="D4093" s="176">
        <v>-12.6944</v>
      </c>
      <c r="E4093" s="176">
        <v>-60.098300999999999</v>
      </c>
    </row>
    <row r="4094" spans="2:5" x14ac:dyDescent="0.25">
      <c r="B4094" s="176" t="s">
        <v>9518</v>
      </c>
      <c r="C4094" s="176" t="s">
        <v>15184</v>
      </c>
      <c r="D4094" s="176">
        <v>-20.257999999999999</v>
      </c>
      <c r="E4094" s="176">
        <v>-40.284999999999997</v>
      </c>
    </row>
    <row r="4095" spans="2:5" x14ac:dyDescent="0.25">
      <c r="B4095" s="176" t="s">
        <v>9519</v>
      </c>
      <c r="C4095" s="176" t="s">
        <v>11429</v>
      </c>
      <c r="D4095" s="176">
        <v>-21.984691999999999</v>
      </c>
      <c r="E4095" s="176">
        <v>-47.341206999999997</v>
      </c>
    </row>
    <row r="4096" spans="2:5" x14ac:dyDescent="0.25">
      <c r="B4096" s="176" t="s">
        <v>9520</v>
      </c>
      <c r="C4096" s="176" t="s">
        <v>15185</v>
      </c>
      <c r="D4096" s="176">
        <v>-21.513086000000001</v>
      </c>
      <c r="E4096" s="176">
        <v>-43.173068999999998</v>
      </c>
    </row>
    <row r="4097" spans="2:5" x14ac:dyDescent="0.25">
      <c r="B4097" s="176" t="s">
        <v>9521</v>
      </c>
      <c r="C4097" s="176" t="s">
        <v>15186</v>
      </c>
      <c r="D4097" s="176">
        <v>-18.348499</v>
      </c>
      <c r="E4097" s="176">
        <v>-70.338699000000005</v>
      </c>
    </row>
    <row r="4098" spans="2:5" x14ac:dyDescent="0.25">
      <c r="B4098" s="176" t="s">
        <v>9522</v>
      </c>
      <c r="C4098" s="176" t="s">
        <v>15187</v>
      </c>
      <c r="D4098" s="176">
        <v>-27.261199999999999</v>
      </c>
      <c r="E4098" s="176">
        <v>-70.779197999999994</v>
      </c>
    </row>
    <row r="4099" spans="2:5" x14ac:dyDescent="0.25">
      <c r="B4099" s="176" t="s">
        <v>9523</v>
      </c>
      <c r="C4099" s="176" t="s">
        <v>15188</v>
      </c>
      <c r="D4099" s="176">
        <v>-45.915967999999999</v>
      </c>
      <c r="E4099" s="176">
        <v>-71.689498999999998</v>
      </c>
    </row>
    <row r="4100" spans="2:5" x14ac:dyDescent="0.25">
      <c r="B4100" s="176" t="s">
        <v>9524</v>
      </c>
      <c r="C4100" s="176" t="s">
        <v>15189</v>
      </c>
      <c r="D4100" s="176">
        <v>-22.141100000000002</v>
      </c>
      <c r="E4100" s="176">
        <v>-70.062897000000007</v>
      </c>
    </row>
    <row r="4101" spans="2:5" x14ac:dyDescent="0.25">
      <c r="B4101" s="176" t="s">
        <v>9525</v>
      </c>
      <c r="C4101" s="176" t="s">
        <v>15190</v>
      </c>
      <c r="D4101" s="176">
        <v>-46.583100000000002</v>
      </c>
      <c r="E4101" s="176">
        <v>-71.686323000000002</v>
      </c>
    </row>
    <row r="4102" spans="2:5" x14ac:dyDescent="0.25">
      <c r="B4102" s="176" t="s">
        <v>9526</v>
      </c>
      <c r="C4102" s="176" t="s">
        <v>15191</v>
      </c>
      <c r="D4102" s="176">
        <v>-22.498199</v>
      </c>
      <c r="E4102" s="176">
        <v>-68.903603000000004</v>
      </c>
    </row>
    <row r="4103" spans="2:5" x14ac:dyDescent="0.25">
      <c r="B4103" s="176" t="s">
        <v>9527</v>
      </c>
      <c r="C4103" s="176" t="s">
        <v>15192</v>
      </c>
      <c r="D4103" s="176">
        <v>-36.582500000000003</v>
      </c>
      <c r="E4103" s="176">
        <v>-72.031402999999997</v>
      </c>
    </row>
    <row r="4104" spans="2:5" x14ac:dyDescent="0.25">
      <c r="B4104" s="176" t="s">
        <v>9528</v>
      </c>
      <c r="C4104" s="176" t="s">
        <v>15193</v>
      </c>
      <c r="D4104" s="176">
        <v>-53.002602000000003</v>
      </c>
      <c r="E4104" s="176">
        <v>-70.854598999999993</v>
      </c>
    </row>
    <row r="4105" spans="2:5" x14ac:dyDescent="0.25">
      <c r="B4105" s="176" t="s">
        <v>9529</v>
      </c>
      <c r="C4105" s="176" t="s">
        <v>15194</v>
      </c>
      <c r="D4105" s="176">
        <v>-45.594200000000001</v>
      </c>
      <c r="E4105" s="176">
        <v>-72.106102000000007</v>
      </c>
    </row>
    <row r="4106" spans="2:5" x14ac:dyDescent="0.25">
      <c r="B4106" s="176" t="s">
        <v>9530</v>
      </c>
      <c r="C4106" s="176" t="s">
        <v>15195</v>
      </c>
      <c r="D4106" s="176">
        <v>-20.536273000000001</v>
      </c>
      <c r="E4106" s="176">
        <v>-70.181372999999994</v>
      </c>
    </row>
    <row r="4107" spans="2:5" x14ac:dyDescent="0.25">
      <c r="B4107" s="176" t="s">
        <v>9531</v>
      </c>
      <c r="C4107" s="176" t="s">
        <v>15196</v>
      </c>
      <c r="D4107" s="176">
        <v>-33.393001556396484</v>
      </c>
      <c r="E4107" s="176">
        <v>-70.785797119140625</v>
      </c>
    </row>
    <row r="4108" spans="2:5" x14ac:dyDescent="0.25">
      <c r="B4108" s="176" t="s">
        <v>9532</v>
      </c>
      <c r="C4108" s="176" t="s">
        <v>15197</v>
      </c>
      <c r="D4108" s="176">
        <v>-26.3111</v>
      </c>
      <c r="E4108" s="176">
        <v>-69.765197999999998</v>
      </c>
    </row>
    <row r="4109" spans="2:5" x14ac:dyDescent="0.25">
      <c r="B4109" s="176" t="s">
        <v>9533</v>
      </c>
      <c r="C4109" s="176" t="s">
        <v>15198</v>
      </c>
      <c r="D4109" s="176">
        <v>-23.445274000000001</v>
      </c>
      <c r="E4109" s="176">
        <v>-70.445232000000004</v>
      </c>
    </row>
    <row r="4110" spans="2:5" x14ac:dyDescent="0.25">
      <c r="B4110" s="176" t="s">
        <v>9534</v>
      </c>
      <c r="C4110" s="176" t="s">
        <v>15199</v>
      </c>
      <c r="D4110" s="176">
        <v>-53.253700000000002</v>
      </c>
      <c r="E4110" s="176">
        <v>-70.319198999999998</v>
      </c>
    </row>
    <row r="4111" spans="2:5" x14ac:dyDescent="0.25">
      <c r="B4111" s="176" t="s">
        <v>9535</v>
      </c>
      <c r="C4111" s="176" t="s">
        <v>15200</v>
      </c>
      <c r="D4111" s="176">
        <v>-54.931099000000003</v>
      </c>
      <c r="E4111" s="176">
        <v>-67.626296999999994</v>
      </c>
    </row>
    <row r="4112" spans="2:5" x14ac:dyDescent="0.25">
      <c r="B4112" s="176" t="s">
        <v>9536</v>
      </c>
      <c r="C4112" s="176" t="s">
        <v>11636</v>
      </c>
      <c r="D4112" s="176">
        <v>-47.243591000000002</v>
      </c>
      <c r="E4112" s="176">
        <v>-72.588149999999999</v>
      </c>
    </row>
    <row r="4113" spans="2:5" x14ac:dyDescent="0.25">
      <c r="B4113" s="176" t="s">
        <v>9537</v>
      </c>
      <c r="C4113" s="176" t="s">
        <v>15201</v>
      </c>
      <c r="D4113" s="176">
        <v>-36.772350000000003</v>
      </c>
      <c r="E4113" s="176">
        <v>-73.062827999999996</v>
      </c>
    </row>
    <row r="4114" spans="2:5" x14ac:dyDescent="0.25">
      <c r="B4114" s="176" t="s">
        <v>9538</v>
      </c>
      <c r="C4114" s="176" t="s">
        <v>15202</v>
      </c>
      <c r="D4114" s="176">
        <v>-27.165410999999999</v>
      </c>
      <c r="E4114" s="176">
        <v>-109.421027</v>
      </c>
    </row>
    <row r="4115" spans="2:5" x14ac:dyDescent="0.25">
      <c r="B4115" s="176" t="s">
        <v>9539</v>
      </c>
      <c r="C4115" s="176" t="s">
        <v>15203</v>
      </c>
      <c r="D4115" s="176">
        <v>-40.611198000000002</v>
      </c>
      <c r="E4115" s="176">
        <v>-73.060997</v>
      </c>
    </row>
    <row r="4116" spans="2:5" x14ac:dyDescent="0.25">
      <c r="B4116" s="176" t="s">
        <v>9540</v>
      </c>
      <c r="C4116" s="176" t="s">
        <v>15204</v>
      </c>
      <c r="D4116" s="176">
        <v>-28.596399000000002</v>
      </c>
      <c r="E4116" s="176">
        <v>-70.755996999999994</v>
      </c>
    </row>
    <row r="4117" spans="2:5" x14ac:dyDescent="0.25">
      <c r="B4117" s="176" t="s">
        <v>9541</v>
      </c>
      <c r="C4117" s="176" t="s">
        <v>15205</v>
      </c>
      <c r="D4117" s="176">
        <v>-51.670670000000001</v>
      </c>
      <c r="E4117" s="176">
        <v>-72.529077999999998</v>
      </c>
    </row>
    <row r="4118" spans="2:5" x14ac:dyDescent="0.25">
      <c r="B4118" s="176" t="s">
        <v>9542</v>
      </c>
      <c r="C4118" s="176" t="s">
        <v>15206</v>
      </c>
      <c r="D4118" s="176">
        <v>-39.292800999999997</v>
      </c>
      <c r="E4118" s="176">
        <v>-71.915901000000005</v>
      </c>
    </row>
    <row r="4119" spans="2:5" x14ac:dyDescent="0.25">
      <c r="B4119" s="176" t="s">
        <v>9543</v>
      </c>
      <c r="C4119" s="176" t="s">
        <v>15207</v>
      </c>
      <c r="D4119" s="176">
        <v>-42.340387999999997</v>
      </c>
      <c r="E4119" s="176">
        <v>-73.715693000000002</v>
      </c>
    </row>
    <row r="4120" spans="2:5" x14ac:dyDescent="0.25">
      <c r="B4120" s="176" t="s">
        <v>9544</v>
      </c>
      <c r="C4120" s="176" t="s">
        <v>15208</v>
      </c>
      <c r="D4120" s="176">
        <v>-38.925899999999999</v>
      </c>
      <c r="E4120" s="176">
        <v>-72.651499999999999</v>
      </c>
    </row>
    <row r="4121" spans="2:5" x14ac:dyDescent="0.25">
      <c r="B4121" s="176" t="s">
        <v>9545</v>
      </c>
      <c r="C4121" s="176" t="s">
        <v>15209</v>
      </c>
      <c r="D4121" s="176">
        <v>-26.3325</v>
      </c>
      <c r="E4121" s="176">
        <v>-70.607299999999995</v>
      </c>
    </row>
    <row r="4122" spans="2:5" x14ac:dyDescent="0.25">
      <c r="B4122" s="176" t="s">
        <v>9546</v>
      </c>
      <c r="C4122" s="176" t="s">
        <v>15210</v>
      </c>
      <c r="D4122" s="176">
        <v>-34.173698000000002</v>
      </c>
      <c r="E4122" s="176">
        <v>-70.775702999999993</v>
      </c>
    </row>
    <row r="4123" spans="2:5" x14ac:dyDescent="0.25">
      <c r="B4123" s="176" t="s">
        <v>9547</v>
      </c>
      <c r="C4123" s="176" t="s">
        <v>15211</v>
      </c>
      <c r="D4123" s="176">
        <v>-62.191026000000001</v>
      </c>
      <c r="E4123" s="176">
        <v>-58.986690000000003</v>
      </c>
    </row>
    <row r="4124" spans="2:5" x14ac:dyDescent="0.25">
      <c r="B4124" s="176" t="s">
        <v>9548</v>
      </c>
      <c r="C4124" s="176" t="s">
        <v>15212</v>
      </c>
      <c r="D4124" s="176">
        <v>-29.916201000000001</v>
      </c>
      <c r="E4124" s="176">
        <v>-71.199500999999998</v>
      </c>
    </row>
    <row r="4125" spans="2:5" x14ac:dyDescent="0.25">
      <c r="B4125" s="176" t="s">
        <v>9549</v>
      </c>
      <c r="C4125" s="176" t="s">
        <v>15213</v>
      </c>
      <c r="D4125" s="176">
        <v>-38.766799926757997</v>
      </c>
      <c r="E4125" s="176">
        <v>-72.637100219727003</v>
      </c>
    </row>
    <row r="4126" spans="2:5" x14ac:dyDescent="0.25">
      <c r="B4126" s="176" t="s">
        <v>9550</v>
      </c>
      <c r="C4126" s="176" t="s">
        <v>15214</v>
      </c>
      <c r="D4126" s="176">
        <v>-41.443092999999998</v>
      </c>
      <c r="E4126" s="176">
        <v>-73.094065000000001</v>
      </c>
    </row>
    <row r="4127" spans="2:5" x14ac:dyDescent="0.25">
      <c r="B4127" s="176" t="s">
        <v>9551</v>
      </c>
      <c r="C4127" s="176" t="s">
        <v>15215</v>
      </c>
      <c r="D4127" s="176">
        <v>-35.377800000000001</v>
      </c>
      <c r="E4127" s="176">
        <v>-71.601699999999994</v>
      </c>
    </row>
    <row r="4128" spans="2:5" x14ac:dyDescent="0.25">
      <c r="B4128" s="176" t="s">
        <v>9552</v>
      </c>
      <c r="C4128" s="176" t="s">
        <v>15216</v>
      </c>
      <c r="D4128" s="176">
        <v>-42.781942999999998</v>
      </c>
      <c r="E4128" s="176">
        <v>-72.834998999999996</v>
      </c>
    </row>
    <row r="4129" spans="2:5" x14ac:dyDescent="0.25">
      <c r="B4129" s="176" t="s">
        <v>9553</v>
      </c>
      <c r="C4129" s="176" t="s">
        <v>11875</v>
      </c>
      <c r="D4129" s="176">
        <v>-38.245601999999998</v>
      </c>
      <c r="E4129" s="176">
        <v>-72.348602</v>
      </c>
    </row>
    <row r="4130" spans="2:5" x14ac:dyDescent="0.25">
      <c r="B4130" s="176" t="s">
        <v>9554</v>
      </c>
      <c r="C4130" s="176" t="s">
        <v>15217</v>
      </c>
      <c r="D4130" s="176">
        <v>-25.564301</v>
      </c>
      <c r="E4130" s="176">
        <v>-70.375900000000001</v>
      </c>
    </row>
    <row r="4131" spans="2:5" x14ac:dyDescent="0.25">
      <c r="B4131" s="176" t="s">
        <v>9555</v>
      </c>
      <c r="C4131" s="176" t="s">
        <v>15218</v>
      </c>
      <c r="D4131" s="176">
        <v>-39.650001525900002</v>
      </c>
      <c r="E4131" s="176">
        <v>-73.086097717300007</v>
      </c>
    </row>
    <row r="4132" spans="2:5" x14ac:dyDescent="0.25">
      <c r="B4132" s="176" t="s">
        <v>9556</v>
      </c>
      <c r="C4132" s="176" t="s">
        <v>15219</v>
      </c>
      <c r="D4132" s="176">
        <v>-39.796902000000003</v>
      </c>
      <c r="E4132" s="176">
        <v>-73.241698999999997</v>
      </c>
    </row>
    <row r="4133" spans="2:5" x14ac:dyDescent="0.25">
      <c r="B4133" s="176" t="s">
        <v>9557</v>
      </c>
      <c r="C4133" s="176" t="s">
        <v>15220</v>
      </c>
      <c r="D4133" s="176">
        <v>-32.949599999999997</v>
      </c>
      <c r="E4133" s="176">
        <v>-71.4786</v>
      </c>
    </row>
    <row r="4134" spans="2:5" x14ac:dyDescent="0.25">
      <c r="B4134" s="176" t="s">
        <v>9558</v>
      </c>
      <c r="C4134" s="176" t="s">
        <v>15221</v>
      </c>
      <c r="D4134" s="176">
        <v>-23.478000999999999</v>
      </c>
      <c r="E4134" s="176">
        <v>-47.490001999999997</v>
      </c>
    </row>
    <row r="4135" spans="2:5" x14ac:dyDescent="0.25">
      <c r="B4135" s="176" t="s">
        <v>9559</v>
      </c>
      <c r="C4135" s="176" t="s">
        <v>15222</v>
      </c>
      <c r="D4135" s="176">
        <v>-13.428781000000001</v>
      </c>
      <c r="E4135" s="176">
        <v>-38.913688999999998</v>
      </c>
    </row>
    <row r="4136" spans="2:5" x14ac:dyDescent="0.25">
      <c r="B4136" s="176" t="s">
        <v>9560</v>
      </c>
      <c r="C4136" s="176" t="s">
        <v>15223</v>
      </c>
      <c r="D4136" s="176">
        <v>-12.200694</v>
      </c>
      <c r="E4136" s="176">
        <v>-38.906163999999997</v>
      </c>
    </row>
    <row r="4137" spans="2:5" x14ac:dyDescent="0.25">
      <c r="B4137" s="176" t="s">
        <v>9561</v>
      </c>
      <c r="C4137" s="176" t="s">
        <v>15224</v>
      </c>
      <c r="D4137" s="176">
        <v>-10.719402000000001</v>
      </c>
      <c r="E4137" s="176">
        <v>-48.399700000000003</v>
      </c>
    </row>
    <row r="4138" spans="2:5" x14ac:dyDescent="0.25">
      <c r="B4138" s="176" t="s">
        <v>9562</v>
      </c>
      <c r="C4138" s="176" t="s">
        <v>15225</v>
      </c>
      <c r="D4138" s="176">
        <v>-23.224043999999999</v>
      </c>
      <c r="E4138" s="176">
        <v>-44.723399999999998</v>
      </c>
    </row>
    <row r="4139" spans="2:5" x14ac:dyDescent="0.25">
      <c r="B4139" s="176" t="s">
        <v>9563</v>
      </c>
      <c r="C4139" s="176" t="s">
        <v>15226</v>
      </c>
      <c r="D4139" s="176">
        <v>-13.240031999999999</v>
      </c>
      <c r="E4139" s="176">
        <v>-39.759292000000002</v>
      </c>
    </row>
    <row r="4140" spans="2:5" x14ac:dyDescent="0.25">
      <c r="B4140" s="176" t="s">
        <v>9564</v>
      </c>
      <c r="C4140" s="176" t="s">
        <v>15227</v>
      </c>
      <c r="D4140" s="176">
        <v>-1.21207</v>
      </c>
      <c r="E4140" s="176">
        <v>-78.574600000000004</v>
      </c>
    </row>
    <row r="4141" spans="2:5" x14ac:dyDescent="0.25">
      <c r="B4141" s="176" t="s">
        <v>9565</v>
      </c>
      <c r="C4141" s="176" t="s">
        <v>15228</v>
      </c>
      <c r="D4141" s="176">
        <v>-3.995606</v>
      </c>
      <c r="E4141" s="176">
        <v>-79.371902000000006</v>
      </c>
    </row>
    <row r="4142" spans="2:5" x14ac:dyDescent="0.25">
      <c r="B4142" s="176" t="s">
        <v>9566</v>
      </c>
      <c r="C4142" s="176" t="s">
        <v>15229</v>
      </c>
      <c r="D4142" s="176">
        <v>-0.46288600000000002</v>
      </c>
      <c r="E4142" s="176">
        <v>-76.986801</v>
      </c>
    </row>
    <row r="4143" spans="2:5" x14ac:dyDescent="0.25">
      <c r="B4143" s="176" t="s">
        <v>9567</v>
      </c>
      <c r="C4143" s="176" t="s">
        <v>15230</v>
      </c>
      <c r="D4143" s="176">
        <v>-2.8894700000000002</v>
      </c>
      <c r="E4143" s="176">
        <v>-78.984397999999999</v>
      </c>
    </row>
    <row r="4144" spans="2:5" x14ac:dyDescent="0.25">
      <c r="B4144" s="176" t="s">
        <v>9568</v>
      </c>
      <c r="C4144" s="176" t="s">
        <v>15231</v>
      </c>
      <c r="D4144" s="176">
        <v>-0.45375799999999999</v>
      </c>
      <c r="E4144" s="176">
        <v>-90.265900000000002</v>
      </c>
    </row>
    <row r="4145" spans="2:5" x14ac:dyDescent="0.25">
      <c r="B4145" s="176" t="s">
        <v>9569</v>
      </c>
      <c r="C4145" s="176" t="s">
        <v>15232</v>
      </c>
      <c r="D4145" s="176">
        <v>-2.1574200000000001</v>
      </c>
      <c r="E4145" s="176">
        <v>-79.883598000000006</v>
      </c>
    </row>
    <row r="4146" spans="2:5" x14ac:dyDescent="0.25">
      <c r="B4146" s="176" t="s">
        <v>9570</v>
      </c>
      <c r="C4146" s="176" t="s">
        <v>15233</v>
      </c>
      <c r="D4146" s="176">
        <v>-0.94262800000000002</v>
      </c>
      <c r="E4146" s="176">
        <v>-90.953002999999995</v>
      </c>
    </row>
    <row r="4147" spans="2:5" x14ac:dyDescent="0.25">
      <c r="B4147" s="176" t="s">
        <v>9571</v>
      </c>
      <c r="C4147" s="176" t="s">
        <v>15234</v>
      </c>
      <c r="D4147" s="176">
        <v>-1.0601849999999999</v>
      </c>
      <c r="E4147" s="176">
        <v>-77.580524999999994</v>
      </c>
    </row>
    <row r="4148" spans="2:5" x14ac:dyDescent="0.25">
      <c r="B4148" s="176" t="s">
        <v>9572</v>
      </c>
      <c r="C4148" s="176" t="s">
        <v>15235</v>
      </c>
      <c r="D4148" s="176">
        <v>-0.906833</v>
      </c>
      <c r="E4148" s="176">
        <v>-78.615798999999996</v>
      </c>
    </row>
    <row r="4149" spans="2:5" x14ac:dyDescent="0.25">
      <c r="B4149" s="176" t="s">
        <v>9573</v>
      </c>
      <c r="C4149" s="176" t="s">
        <v>15236</v>
      </c>
      <c r="D4149" s="176">
        <v>-4.3782300949100001</v>
      </c>
      <c r="E4149" s="176">
        <v>-79.941001892100019</v>
      </c>
    </row>
    <row r="4150" spans="2:5" x14ac:dyDescent="0.25">
      <c r="B4150" s="176" t="s">
        <v>9574</v>
      </c>
      <c r="C4150" s="176" t="s">
        <v>15237</v>
      </c>
      <c r="D4150" s="176">
        <v>-2.2991700172424316</v>
      </c>
      <c r="E4150" s="176">
        <v>-78.120796203613281</v>
      </c>
    </row>
    <row r="4151" spans="2:5" x14ac:dyDescent="0.25">
      <c r="B4151" s="176" t="s">
        <v>9575</v>
      </c>
      <c r="C4151" s="176" t="s">
        <v>15238</v>
      </c>
      <c r="D4151" s="176">
        <v>-0.94607800245285034</v>
      </c>
      <c r="E4151" s="176">
        <v>-80.678802490234375</v>
      </c>
    </row>
    <row r="4152" spans="2:5" x14ac:dyDescent="0.25">
      <c r="B4152" s="176" t="s">
        <v>9576</v>
      </c>
      <c r="C4152" s="176" t="s">
        <v>15239</v>
      </c>
      <c r="D4152" s="176">
        <v>-1.04165</v>
      </c>
      <c r="E4152" s="176">
        <v>-80.472198000000006</v>
      </c>
    </row>
    <row r="4153" spans="2:5" x14ac:dyDescent="0.25">
      <c r="B4153" s="176" t="s">
        <v>9577</v>
      </c>
      <c r="C4153" s="176" t="s">
        <v>15240</v>
      </c>
      <c r="D4153" s="176">
        <v>-0.12539900000000001</v>
      </c>
      <c r="E4153" s="176">
        <v>-78.354305999999994</v>
      </c>
    </row>
    <row r="4154" spans="2:5" x14ac:dyDescent="0.25">
      <c r="B4154" s="176" t="s">
        <v>9578</v>
      </c>
      <c r="C4154" s="176" t="s">
        <v>15241</v>
      </c>
      <c r="D4154" s="176">
        <v>-3.441986</v>
      </c>
      <c r="E4154" s="176">
        <v>-79.996956999999995</v>
      </c>
    </row>
    <row r="4155" spans="2:5" x14ac:dyDescent="0.25">
      <c r="B4155" s="176" t="s">
        <v>9579</v>
      </c>
      <c r="C4155" s="176" t="s">
        <v>15242</v>
      </c>
      <c r="D4155" s="176">
        <v>-2.2100569999999999</v>
      </c>
      <c r="E4155" s="176">
        <v>-80.985067000000001</v>
      </c>
    </row>
    <row r="4156" spans="2:5" x14ac:dyDescent="0.25">
      <c r="B4156" s="176" t="s">
        <v>9580</v>
      </c>
      <c r="C4156" s="176" t="s">
        <v>15243</v>
      </c>
      <c r="D4156" s="176">
        <v>-0.91020599999999996</v>
      </c>
      <c r="E4156" s="176">
        <v>-89.617401000000001</v>
      </c>
    </row>
    <row r="4157" spans="2:5" x14ac:dyDescent="0.25">
      <c r="B4157" s="176" t="s">
        <v>9581</v>
      </c>
      <c r="C4157" s="176" t="s">
        <v>15244</v>
      </c>
      <c r="D4157" s="176">
        <v>0.97851900000000003</v>
      </c>
      <c r="E4157" s="176">
        <v>-79.626602000000005</v>
      </c>
    </row>
    <row r="4158" spans="2:5" x14ac:dyDescent="0.25">
      <c r="B4158" s="176" t="s">
        <v>9582</v>
      </c>
      <c r="C4158" s="176" t="s">
        <v>15245</v>
      </c>
      <c r="D4158" s="176">
        <v>-0.122956</v>
      </c>
      <c r="E4158" s="176">
        <v>-76.337799000000004</v>
      </c>
    </row>
    <row r="4159" spans="2:5" x14ac:dyDescent="0.25">
      <c r="B4159" s="176" t="s">
        <v>9583</v>
      </c>
      <c r="C4159" s="176" t="s">
        <v>15246</v>
      </c>
      <c r="D4159" s="176">
        <v>0.80950599999999995</v>
      </c>
      <c r="E4159" s="176">
        <v>-77.708099000000004</v>
      </c>
    </row>
    <row r="4160" spans="2:5" x14ac:dyDescent="0.25">
      <c r="B4160" s="176" t="s">
        <v>9584</v>
      </c>
      <c r="C4160" s="176" t="s">
        <v>15247</v>
      </c>
      <c r="D4160" s="176">
        <v>-51.685699</v>
      </c>
      <c r="E4160" s="176">
        <v>-57.777599000000002</v>
      </c>
    </row>
    <row r="4161" spans="2:5" x14ac:dyDescent="0.25">
      <c r="B4161" s="176" t="s">
        <v>9585</v>
      </c>
      <c r="C4161" s="176" t="s">
        <v>15248</v>
      </c>
      <c r="D4161" s="176">
        <v>-25.240155999999999</v>
      </c>
      <c r="E4161" s="176">
        <v>-57.519227000000001</v>
      </c>
    </row>
    <row r="4162" spans="2:5" x14ac:dyDescent="0.25">
      <c r="B4162" s="176" t="s">
        <v>9586</v>
      </c>
      <c r="C4162" s="176" t="s">
        <v>11430</v>
      </c>
      <c r="D4162" s="176">
        <v>-27.378378999999999</v>
      </c>
      <c r="E4162" s="176">
        <v>-56.856791000000001</v>
      </c>
    </row>
    <row r="4163" spans="2:5" x14ac:dyDescent="0.25">
      <c r="B4163" s="176" t="s">
        <v>9587</v>
      </c>
      <c r="C4163" s="176" t="s">
        <v>15249</v>
      </c>
      <c r="D4163" s="176">
        <v>-23.441609</v>
      </c>
      <c r="E4163" s="176">
        <v>-57.427039000000001</v>
      </c>
    </row>
    <row r="4164" spans="2:5" x14ac:dyDescent="0.25">
      <c r="B4164" s="176" t="s">
        <v>9588</v>
      </c>
      <c r="C4164" s="176" t="s">
        <v>15250</v>
      </c>
      <c r="D4164" s="176">
        <v>-27.227537000000002</v>
      </c>
      <c r="E4164" s="176">
        <v>-55.837584</v>
      </c>
    </row>
    <row r="4165" spans="2:5" x14ac:dyDescent="0.25">
      <c r="B4165" s="176" t="s">
        <v>9589</v>
      </c>
      <c r="C4165" s="176" t="s">
        <v>15251</v>
      </c>
      <c r="D4165" s="176">
        <v>-25.457186</v>
      </c>
      <c r="E4165" s="176">
        <v>-54.839543999999997</v>
      </c>
    </row>
    <row r="4166" spans="2:5" x14ac:dyDescent="0.25">
      <c r="B4166" s="176" t="s">
        <v>9590</v>
      </c>
      <c r="C4166" s="176" t="s">
        <v>11431</v>
      </c>
      <c r="D4166" s="176">
        <v>-24.032844000000001</v>
      </c>
      <c r="E4166" s="176">
        <v>-54.352670000000003</v>
      </c>
    </row>
    <row r="4167" spans="2:5" x14ac:dyDescent="0.25">
      <c r="B4167" s="176" t="s">
        <v>9591</v>
      </c>
      <c r="C4167" s="176" t="s">
        <v>15252</v>
      </c>
      <c r="D4167" s="176">
        <v>-25.407817999999999</v>
      </c>
      <c r="E4167" s="176">
        <v>-54.619456999999997</v>
      </c>
    </row>
    <row r="4168" spans="2:5" x14ac:dyDescent="0.25">
      <c r="B4168" s="176" t="s">
        <v>9592</v>
      </c>
      <c r="C4168" s="176" t="s">
        <v>15253</v>
      </c>
      <c r="D4168" s="176">
        <v>-22.046499000000001</v>
      </c>
      <c r="E4168" s="176">
        <v>-60.621699999999997</v>
      </c>
    </row>
    <row r="4169" spans="2:5" x14ac:dyDescent="0.25">
      <c r="B4169" s="176" t="s">
        <v>9593</v>
      </c>
      <c r="C4169" s="176" t="s">
        <v>11432</v>
      </c>
      <c r="D4169" s="176">
        <v>-25.517347000000001</v>
      </c>
      <c r="E4169" s="176">
        <v>-56.406554999999997</v>
      </c>
    </row>
    <row r="4170" spans="2:5" x14ac:dyDescent="0.25">
      <c r="B4170" s="176" t="s">
        <v>9594</v>
      </c>
      <c r="C4170" s="176" t="s">
        <v>11433</v>
      </c>
      <c r="D4170" s="176">
        <v>-26.881981</v>
      </c>
      <c r="E4170" s="176">
        <v>-58.319066999999997</v>
      </c>
    </row>
    <row r="4171" spans="2:5" x14ac:dyDescent="0.25">
      <c r="B4171" s="176" t="s">
        <v>9595</v>
      </c>
      <c r="C4171" s="176" t="s">
        <v>11434</v>
      </c>
      <c r="D4171" s="176">
        <v>-22.641427</v>
      </c>
      <c r="E4171" s="176">
        <v>-55.829993000000002</v>
      </c>
    </row>
    <row r="4172" spans="2:5" x14ac:dyDescent="0.25">
      <c r="B4172" s="176" t="s">
        <v>9596</v>
      </c>
      <c r="C4172" s="176" t="s">
        <v>3977</v>
      </c>
      <c r="D4172" s="176">
        <v>-22.622487</v>
      </c>
      <c r="E4172" s="176">
        <v>-56.634393000000003</v>
      </c>
    </row>
    <row r="4173" spans="2:5" x14ac:dyDescent="0.25">
      <c r="B4173" s="176" t="s">
        <v>9597</v>
      </c>
      <c r="C4173" s="176" t="s">
        <v>11435</v>
      </c>
      <c r="D4173" s="176">
        <v>-22.159371</v>
      </c>
      <c r="E4173" s="176">
        <v>-57.942394999999998</v>
      </c>
    </row>
    <row r="4174" spans="2:5" x14ac:dyDescent="0.25">
      <c r="B4174" s="176" t="s">
        <v>9598</v>
      </c>
      <c r="C4174" s="176" t="s">
        <v>15254</v>
      </c>
      <c r="D4174" s="176">
        <v>-13.906082</v>
      </c>
      <c r="E4174" s="176">
        <v>-38.940804</v>
      </c>
    </row>
    <row r="4175" spans="2:5" x14ac:dyDescent="0.25">
      <c r="B4175" s="176" t="s">
        <v>9599</v>
      </c>
      <c r="C4175" s="176" t="s">
        <v>15255</v>
      </c>
      <c r="D4175" s="176">
        <v>-6.8826999999999998</v>
      </c>
      <c r="E4175" s="176">
        <v>-38.615830000000003</v>
      </c>
    </row>
    <row r="4176" spans="2:5" x14ac:dyDescent="0.25">
      <c r="B4176" s="176" t="s">
        <v>9600</v>
      </c>
      <c r="C4176" s="176" t="s">
        <v>15256</v>
      </c>
      <c r="D4176" s="176">
        <v>4.0760699999999996</v>
      </c>
      <c r="E4176" s="176">
        <v>-73.562700000000007</v>
      </c>
    </row>
    <row r="4177" spans="2:5" x14ac:dyDescent="0.25">
      <c r="B4177" s="176" t="s">
        <v>9601</v>
      </c>
      <c r="C4177" s="176" t="s">
        <v>15257</v>
      </c>
      <c r="D4177" s="176">
        <v>4.4527799999999997</v>
      </c>
      <c r="E4177" s="176">
        <v>-75.766400000000004</v>
      </c>
    </row>
    <row r="4178" spans="2:5" x14ac:dyDescent="0.25">
      <c r="B4178" s="176" t="s">
        <v>9602</v>
      </c>
      <c r="C4178" s="176" t="s">
        <v>15258</v>
      </c>
      <c r="D4178" s="176">
        <v>0.50522800000000001</v>
      </c>
      <c r="E4178" s="176">
        <v>-76.500799999999998</v>
      </c>
    </row>
    <row r="4179" spans="2:5" x14ac:dyDescent="0.25">
      <c r="B4179" s="176" t="s">
        <v>9603</v>
      </c>
      <c r="C4179" s="176" t="s">
        <v>15259</v>
      </c>
      <c r="D4179" s="176">
        <v>9.0455400000000008</v>
      </c>
      <c r="E4179" s="176">
        <v>-73.974900000000005</v>
      </c>
    </row>
    <row r="4180" spans="2:5" x14ac:dyDescent="0.25">
      <c r="B4180" s="176" t="s">
        <v>9604</v>
      </c>
      <c r="C4180" s="176" t="s">
        <v>15260</v>
      </c>
      <c r="D4180" s="176">
        <v>7.1265000000000001</v>
      </c>
      <c r="E4180" s="176">
        <v>-73.184799999999996</v>
      </c>
    </row>
    <row r="4181" spans="2:5" x14ac:dyDescent="0.25">
      <c r="B4181" s="176" t="s">
        <v>9605</v>
      </c>
      <c r="C4181" s="176" t="s">
        <v>15261</v>
      </c>
      <c r="D4181" s="176">
        <v>4.7015900000000004</v>
      </c>
      <c r="E4181" s="176">
        <v>-74.146900000000002</v>
      </c>
    </row>
    <row r="4182" spans="2:5" x14ac:dyDescent="0.25">
      <c r="B4182" s="176" t="s">
        <v>9606</v>
      </c>
      <c r="C4182" s="176" t="s">
        <v>15262</v>
      </c>
      <c r="D4182" s="176">
        <v>10.8896</v>
      </c>
      <c r="E4182" s="176">
        <v>-74.780799999999999</v>
      </c>
    </row>
    <row r="4183" spans="2:5" x14ac:dyDescent="0.25">
      <c r="B4183" s="176" t="s">
        <v>9607</v>
      </c>
      <c r="C4183" s="176" t="s">
        <v>15263</v>
      </c>
      <c r="D4183" s="176">
        <v>6.2029199999999998</v>
      </c>
      <c r="E4183" s="176">
        <v>-77.3947</v>
      </c>
    </row>
    <row r="4184" spans="2:5" x14ac:dyDescent="0.25">
      <c r="B4184" s="176" t="s">
        <v>9608</v>
      </c>
      <c r="C4184" s="176" t="s">
        <v>15264</v>
      </c>
      <c r="D4184" s="176">
        <v>3.8196300000000001</v>
      </c>
      <c r="E4184" s="176">
        <v>-76.989800000000002</v>
      </c>
    </row>
    <row r="4185" spans="2:5" x14ac:dyDescent="0.25">
      <c r="B4185" s="176" t="s">
        <v>9609</v>
      </c>
      <c r="C4185" s="176" t="s">
        <v>15265</v>
      </c>
      <c r="D4185" s="176">
        <v>7.9275700000000002</v>
      </c>
      <c r="E4185" s="176">
        <v>-72.511499999999998</v>
      </c>
    </row>
    <row r="4186" spans="2:5" x14ac:dyDescent="0.25">
      <c r="B4186" s="176" t="s">
        <v>9610</v>
      </c>
      <c r="C4186" s="176" t="s">
        <v>15266</v>
      </c>
      <c r="D4186" s="176">
        <v>10.442399999999999</v>
      </c>
      <c r="E4186" s="176">
        <v>-75.513000000000005</v>
      </c>
    </row>
    <row r="4187" spans="2:5" x14ac:dyDescent="0.25">
      <c r="B4187" s="176" t="s">
        <v>9611</v>
      </c>
      <c r="C4187" s="176" t="s">
        <v>15267</v>
      </c>
      <c r="D4187" s="176">
        <v>3.5427170000000001</v>
      </c>
      <c r="E4187" s="176">
        <v>-76.381898000000007</v>
      </c>
    </row>
    <row r="4188" spans="2:5" x14ac:dyDescent="0.25">
      <c r="B4188" s="176" t="s">
        <v>9612</v>
      </c>
      <c r="C4188" s="176" t="s">
        <v>15212</v>
      </c>
      <c r="D4188" s="176">
        <v>1.8144199999999999</v>
      </c>
      <c r="E4188" s="176">
        <v>-78.749200000000002</v>
      </c>
    </row>
    <row r="4189" spans="2:5" x14ac:dyDescent="0.25">
      <c r="B4189" s="176" t="s">
        <v>9613</v>
      </c>
      <c r="C4189" s="176" t="s">
        <v>15268</v>
      </c>
      <c r="D4189" s="176">
        <v>7.9684699999999999</v>
      </c>
      <c r="E4189" s="176">
        <v>-75.198499999999996</v>
      </c>
    </row>
    <row r="4190" spans="2:5" x14ac:dyDescent="0.25">
      <c r="B4190" s="176" t="s">
        <v>9614</v>
      </c>
      <c r="C4190" s="176" t="s">
        <v>15269</v>
      </c>
      <c r="D4190" s="176">
        <v>9.4009199999999993</v>
      </c>
      <c r="E4190" s="176">
        <v>-75.691299999999998</v>
      </c>
    </row>
    <row r="4191" spans="2:5" x14ac:dyDescent="0.25">
      <c r="B4191" s="176" t="s">
        <v>9615</v>
      </c>
      <c r="C4191" s="176" t="s">
        <v>15270</v>
      </c>
      <c r="D4191" s="176">
        <v>9.3327399999999994</v>
      </c>
      <c r="E4191" s="176">
        <v>-75.285600000000002</v>
      </c>
    </row>
    <row r="4192" spans="2:5" x14ac:dyDescent="0.25">
      <c r="B4192" s="176" t="s">
        <v>9616</v>
      </c>
      <c r="C4192" s="176" t="s">
        <v>15271</v>
      </c>
      <c r="D4192" s="176">
        <v>7.5964700000000001</v>
      </c>
      <c r="E4192" s="176">
        <v>-74.808899999999994</v>
      </c>
    </row>
    <row r="4193" spans="2:5" x14ac:dyDescent="0.25">
      <c r="B4193" s="176" t="s">
        <v>9617</v>
      </c>
      <c r="C4193" s="176" t="s">
        <v>15272</v>
      </c>
      <c r="D4193" s="176">
        <v>7.02433</v>
      </c>
      <c r="E4193" s="176">
        <v>-73.806799999999996</v>
      </c>
    </row>
    <row r="4194" spans="2:5" x14ac:dyDescent="0.25">
      <c r="B4194" s="176" t="s">
        <v>9618</v>
      </c>
      <c r="C4194" s="176" t="s">
        <v>15273</v>
      </c>
      <c r="D4194" s="176">
        <v>1.5891900000000001</v>
      </c>
      <c r="E4194" s="176">
        <v>-75.564400000000006</v>
      </c>
    </row>
    <row r="4195" spans="2:5" x14ac:dyDescent="0.25">
      <c r="B4195" s="176" t="s">
        <v>9619</v>
      </c>
      <c r="C4195" s="176" t="s">
        <v>15274</v>
      </c>
      <c r="D4195" s="176">
        <v>4.2762399999999996</v>
      </c>
      <c r="E4195" s="176">
        <v>-74.796700000000001</v>
      </c>
    </row>
    <row r="4196" spans="2:5" x14ac:dyDescent="0.25">
      <c r="B4196" s="176" t="s">
        <v>9620</v>
      </c>
      <c r="C4196" s="176" t="s">
        <v>11493</v>
      </c>
      <c r="D4196" s="176">
        <v>4.7581800000000003</v>
      </c>
      <c r="E4196" s="176">
        <v>-75.955699999999993</v>
      </c>
    </row>
    <row r="4197" spans="2:5" x14ac:dyDescent="0.25">
      <c r="B4197" s="176" t="s">
        <v>9621</v>
      </c>
      <c r="C4197" s="176" t="s">
        <v>15275</v>
      </c>
      <c r="D4197" s="176">
        <v>2.5701299999999998</v>
      </c>
      <c r="E4197" s="176">
        <v>-77.897969000000003</v>
      </c>
    </row>
    <row r="4198" spans="2:5" x14ac:dyDescent="0.25">
      <c r="B4198" s="176" t="s">
        <v>9622</v>
      </c>
      <c r="C4198" s="176" t="s">
        <v>15276</v>
      </c>
      <c r="D4198" s="176">
        <v>2.1463999999999999</v>
      </c>
      <c r="E4198" s="176">
        <v>-75.694400000000002</v>
      </c>
    </row>
    <row r="4199" spans="2:5" x14ac:dyDescent="0.25">
      <c r="B4199" s="176" t="s">
        <v>9623</v>
      </c>
      <c r="C4199" s="176" t="s">
        <v>15277</v>
      </c>
      <c r="D4199" s="176">
        <v>-1.456361</v>
      </c>
      <c r="E4199" s="176">
        <v>-72.801085999999998</v>
      </c>
    </row>
    <row r="4200" spans="2:5" x14ac:dyDescent="0.25">
      <c r="B4200" s="176" t="s">
        <v>9624</v>
      </c>
      <c r="C4200" s="176" t="s">
        <v>15278</v>
      </c>
      <c r="D4200" s="176">
        <v>4.4216100000000003</v>
      </c>
      <c r="E4200" s="176">
        <v>-75.133300000000006</v>
      </c>
    </row>
    <row r="4201" spans="2:5" x14ac:dyDescent="0.25">
      <c r="B4201" s="176" t="s">
        <v>9625</v>
      </c>
      <c r="C4201" s="176" t="s">
        <v>15279</v>
      </c>
      <c r="D4201" s="176">
        <v>0.86194599999999999</v>
      </c>
      <c r="E4201" s="176">
        <v>-77.671783000000005</v>
      </c>
    </row>
    <row r="4202" spans="2:5" x14ac:dyDescent="0.25">
      <c r="B4202" s="176" t="s">
        <v>9626</v>
      </c>
      <c r="C4202" s="176" t="s">
        <v>15280</v>
      </c>
      <c r="D4202" s="176">
        <v>7.81196</v>
      </c>
      <c r="E4202" s="176">
        <v>-76.716399999999993</v>
      </c>
    </row>
    <row r="4203" spans="2:5" x14ac:dyDescent="0.25">
      <c r="B4203" s="176" t="s">
        <v>9627</v>
      </c>
      <c r="C4203" s="176" t="s">
        <v>15281</v>
      </c>
      <c r="D4203" s="176">
        <v>-0.182278</v>
      </c>
      <c r="E4203" s="176">
        <v>-74.770799999999994</v>
      </c>
    </row>
    <row r="4204" spans="2:5" x14ac:dyDescent="0.25">
      <c r="B4204" s="176" t="s">
        <v>9628</v>
      </c>
      <c r="C4204" s="176" t="s">
        <v>15282</v>
      </c>
      <c r="D4204" s="176">
        <v>11.2325</v>
      </c>
      <c r="E4204" s="176">
        <v>-72.490099999999998</v>
      </c>
    </row>
    <row r="4205" spans="2:5" x14ac:dyDescent="0.25">
      <c r="B4205" s="176" t="s">
        <v>9629</v>
      </c>
      <c r="C4205" s="176" t="s">
        <v>15283</v>
      </c>
      <c r="D4205" s="176">
        <v>-1.3248819999999999</v>
      </c>
      <c r="E4205" s="176">
        <v>-69.581294</v>
      </c>
    </row>
    <row r="4206" spans="2:5" x14ac:dyDescent="0.25">
      <c r="B4206" s="176" t="s">
        <v>9630</v>
      </c>
      <c r="C4206" s="176" t="s">
        <v>15284</v>
      </c>
      <c r="D4206" s="176">
        <v>-4.191147</v>
      </c>
      <c r="E4206" s="176">
        <v>-69.942003</v>
      </c>
    </row>
    <row r="4207" spans="2:5" x14ac:dyDescent="0.25">
      <c r="B4207" s="176" t="s">
        <v>9631</v>
      </c>
      <c r="C4207" s="176" t="s">
        <v>15285</v>
      </c>
      <c r="D4207" s="176">
        <v>6.2196860000000003</v>
      </c>
      <c r="E4207" s="176">
        <v>-75.590597000000002</v>
      </c>
    </row>
    <row r="4208" spans="2:5" x14ac:dyDescent="0.25">
      <c r="B4208" s="176" t="s">
        <v>9632</v>
      </c>
      <c r="C4208" s="176" t="s">
        <v>15286</v>
      </c>
      <c r="D4208" s="176">
        <v>9.2847399999999993</v>
      </c>
      <c r="E4208" s="176">
        <v>-74.846100000000007</v>
      </c>
    </row>
    <row r="4209" spans="2:5" x14ac:dyDescent="0.25">
      <c r="B4209" s="176" t="s">
        <v>9633</v>
      </c>
      <c r="C4209" s="176" t="s">
        <v>15287</v>
      </c>
      <c r="D4209" s="176">
        <v>8.8237400000000008</v>
      </c>
      <c r="E4209" s="176">
        <v>-75.825800000000001</v>
      </c>
    </row>
    <row r="4210" spans="2:5" x14ac:dyDescent="0.25">
      <c r="B4210" s="176" t="s">
        <v>9634</v>
      </c>
      <c r="C4210" s="176" t="s">
        <v>15288</v>
      </c>
      <c r="D4210" s="176">
        <v>1.25366</v>
      </c>
      <c r="E4210" s="176">
        <v>-70.233900000000006</v>
      </c>
    </row>
    <row r="4211" spans="2:5" x14ac:dyDescent="0.25">
      <c r="B4211" s="176" t="s">
        <v>9635</v>
      </c>
      <c r="C4211" s="176" t="s">
        <v>15289</v>
      </c>
      <c r="D4211" s="176">
        <v>5.0296000000000003</v>
      </c>
      <c r="E4211" s="176">
        <v>-75.464699999999993</v>
      </c>
    </row>
    <row r="4212" spans="2:5" x14ac:dyDescent="0.25">
      <c r="B4212" s="176" t="s">
        <v>9636</v>
      </c>
      <c r="C4212" s="176" t="s">
        <v>15290</v>
      </c>
      <c r="D4212" s="176">
        <v>2.1756500000000001</v>
      </c>
      <c r="E4212" s="176">
        <v>-73.786739999999995</v>
      </c>
    </row>
    <row r="4213" spans="2:5" x14ac:dyDescent="0.25">
      <c r="B4213" s="176" t="s">
        <v>9637</v>
      </c>
      <c r="C4213" s="176" t="s">
        <v>15291</v>
      </c>
      <c r="D4213" s="176">
        <v>5.7103479999999998</v>
      </c>
      <c r="E4213" s="176">
        <v>-77.261868000000007</v>
      </c>
    </row>
    <row r="4214" spans="2:5" x14ac:dyDescent="0.25">
      <c r="B4214" s="176" t="s">
        <v>9638</v>
      </c>
      <c r="C4214" s="176" t="s">
        <v>15292</v>
      </c>
      <c r="D4214" s="176">
        <v>2.9501499999999998</v>
      </c>
      <c r="E4214" s="176">
        <v>-75.293999999999997</v>
      </c>
    </row>
    <row r="4215" spans="2:5" x14ac:dyDescent="0.25">
      <c r="B4215" s="176" t="s">
        <v>9639</v>
      </c>
      <c r="C4215" s="176" t="s">
        <v>15293</v>
      </c>
      <c r="D4215" s="176">
        <v>8.3150600000000008</v>
      </c>
      <c r="E4215" s="176">
        <v>-73.3583</v>
      </c>
    </row>
    <row r="4216" spans="2:5" x14ac:dyDescent="0.25">
      <c r="B4216" s="176" t="s">
        <v>9640</v>
      </c>
      <c r="C4216" s="176" t="s">
        <v>15294</v>
      </c>
      <c r="D4216" s="176">
        <v>6.1847200000000004</v>
      </c>
      <c r="E4216" s="176">
        <v>-67.493200000000002</v>
      </c>
    </row>
    <row r="4217" spans="2:5" x14ac:dyDescent="0.25">
      <c r="B4217" s="176" t="s">
        <v>9641</v>
      </c>
      <c r="C4217" s="176" t="s">
        <v>15295</v>
      </c>
      <c r="D4217" s="176">
        <v>3.8535300000000001</v>
      </c>
      <c r="E4217" s="176">
        <v>-67.906199999999998</v>
      </c>
    </row>
    <row r="4218" spans="2:5" x14ac:dyDescent="0.25">
      <c r="B4218" s="176" t="s">
        <v>9642</v>
      </c>
      <c r="C4218" s="176" t="s">
        <v>15296</v>
      </c>
      <c r="D4218" s="176">
        <v>4.8126699999999998</v>
      </c>
      <c r="E4218" s="176">
        <v>-75.739500000000007</v>
      </c>
    </row>
    <row r="4219" spans="2:5" x14ac:dyDescent="0.25">
      <c r="B4219" s="176" t="s">
        <v>9643</v>
      </c>
      <c r="C4219" s="176" t="s">
        <v>15297</v>
      </c>
      <c r="D4219" s="176">
        <v>1.8577699999999999</v>
      </c>
      <c r="E4219" s="176">
        <v>-76.085700000000003</v>
      </c>
    </row>
    <row r="4220" spans="2:5" x14ac:dyDescent="0.25">
      <c r="B4220" s="176" t="s">
        <v>9644</v>
      </c>
      <c r="C4220" s="176" t="s">
        <v>15298</v>
      </c>
      <c r="D4220" s="176">
        <v>2.4543590000000002</v>
      </c>
      <c r="E4220" s="176">
        <v>-76.609252999999995</v>
      </c>
    </row>
    <row r="4221" spans="2:5" x14ac:dyDescent="0.25">
      <c r="B4221" s="176" t="s">
        <v>9645</v>
      </c>
      <c r="C4221" s="176" t="s">
        <v>15294</v>
      </c>
      <c r="D4221" s="176">
        <v>5.4836099999999997</v>
      </c>
      <c r="E4221" s="176">
        <v>-74.657399999999996</v>
      </c>
    </row>
    <row r="4222" spans="2:5" x14ac:dyDescent="0.25">
      <c r="B4222" s="176" t="s">
        <v>9646</v>
      </c>
      <c r="C4222" s="176" t="s">
        <v>15299</v>
      </c>
      <c r="D4222" s="176">
        <v>1.396722</v>
      </c>
      <c r="E4222" s="176">
        <v>-77.290930000000003</v>
      </c>
    </row>
    <row r="4223" spans="2:5" x14ac:dyDescent="0.25">
      <c r="B4223" s="176" t="s">
        <v>9647</v>
      </c>
      <c r="C4223" s="176" t="s">
        <v>15300</v>
      </c>
      <c r="D4223" s="176">
        <v>13.357461000000001</v>
      </c>
      <c r="E4223" s="176">
        <v>-81.357977000000005</v>
      </c>
    </row>
    <row r="4224" spans="2:5" x14ac:dyDescent="0.25">
      <c r="B4224" s="176" t="s">
        <v>9648</v>
      </c>
      <c r="C4224" s="176" t="s">
        <v>15301</v>
      </c>
      <c r="D4224" s="176">
        <v>5.8761460000000003</v>
      </c>
      <c r="E4224" s="176">
        <v>-71.886671000000007</v>
      </c>
    </row>
    <row r="4225" spans="2:5" x14ac:dyDescent="0.25">
      <c r="B4225" s="176" t="s">
        <v>9649</v>
      </c>
      <c r="C4225" s="176" t="s">
        <v>15302</v>
      </c>
      <c r="D4225" s="176">
        <v>5.2125599999999999</v>
      </c>
      <c r="E4225" s="176">
        <v>-74.883600000000001</v>
      </c>
    </row>
    <row r="4226" spans="2:5" x14ac:dyDescent="0.25">
      <c r="B4226" s="176" t="s">
        <v>9650</v>
      </c>
      <c r="C4226" s="176" t="s">
        <v>15303</v>
      </c>
      <c r="D4226" s="176">
        <v>-2.8958020000000002</v>
      </c>
      <c r="E4226" s="176">
        <v>-69.749762000000004</v>
      </c>
    </row>
    <row r="4227" spans="2:5" x14ac:dyDescent="0.25">
      <c r="B4227" s="176" t="s">
        <v>9651</v>
      </c>
      <c r="C4227" s="176" t="s">
        <v>15304</v>
      </c>
      <c r="D4227" s="176">
        <v>6.1645399999999997</v>
      </c>
      <c r="E4227" s="176">
        <v>-75.423100000000005</v>
      </c>
    </row>
    <row r="4228" spans="2:5" x14ac:dyDescent="0.25">
      <c r="B4228" s="176" t="s">
        <v>9652</v>
      </c>
      <c r="C4228" s="176" t="s">
        <v>15305</v>
      </c>
      <c r="D4228" s="176">
        <v>11.526199999999999</v>
      </c>
      <c r="E4228" s="176">
        <v>-72.926000000000002</v>
      </c>
    </row>
    <row r="4229" spans="2:5" x14ac:dyDescent="0.25">
      <c r="B4229" s="176" t="s">
        <v>9653</v>
      </c>
      <c r="C4229" s="176" t="s">
        <v>15306</v>
      </c>
      <c r="D4229" s="176">
        <v>6.9518680000000002</v>
      </c>
      <c r="E4229" s="176">
        <v>-71.857179000000002</v>
      </c>
    </row>
    <row r="4230" spans="2:5" x14ac:dyDescent="0.25">
      <c r="B4230" s="176" t="s">
        <v>9654</v>
      </c>
      <c r="C4230" s="176" t="s">
        <v>15307</v>
      </c>
      <c r="D4230" s="176">
        <v>2.5796899999999998</v>
      </c>
      <c r="E4230" s="176">
        <v>-72.639399999999995</v>
      </c>
    </row>
    <row r="4231" spans="2:5" x14ac:dyDescent="0.25">
      <c r="B4231" s="176" t="s">
        <v>9655</v>
      </c>
      <c r="C4231" s="176" t="s">
        <v>15308</v>
      </c>
      <c r="D4231" s="176">
        <v>11.1196</v>
      </c>
      <c r="E4231" s="176">
        <v>-74.230599999999995</v>
      </c>
    </row>
    <row r="4232" spans="2:5" x14ac:dyDescent="0.25">
      <c r="B4232" s="176" t="s">
        <v>9656</v>
      </c>
      <c r="C4232" s="176" t="s">
        <v>15309</v>
      </c>
      <c r="D4232" s="176">
        <v>12.583600000000001</v>
      </c>
      <c r="E4232" s="176">
        <v>-81.711200000000005</v>
      </c>
    </row>
    <row r="4233" spans="2:5" x14ac:dyDescent="0.25">
      <c r="B4233" s="176" t="s">
        <v>9657</v>
      </c>
      <c r="C4233" s="176" t="s">
        <v>15310</v>
      </c>
      <c r="D4233" s="176">
        <v>2.1521699999999999</v>
      </c>
      <c r="E4233" s="176">
        <v>-74.766300000000001</v>
      </c>
    </row>
    <row r="4234" spans="2:5" x14ac:dyDescent="0.25">
      <c r="B4234" s="176" t="s">
        <v>9658</v>
      </c>
      <c r="C4234" s="176" t="s">
        <v>15311</v>
      </c>
      <c r="D4234" s="176">
        <v>5.5413800000000002</v>
      </c>
      <c r="E4234" s="176">
        <v>-73.344499999999996</v>
      </c>
    </row>
    <row r="4235" spans="2:5" x14ac:dyDescent="0.25">
      <c r="B4235" s="176" t="s">
        <v>9659</v>
      </c>
      <c r="C4235" s="176" t="s">
        <v>15312</v>
      </c>
      <c r="D4235" s="176">
        <v>9.5094499999999993</v>
      </c>
      <c r="E4235" s="176">
        <v>-75.585400000000007</v>
      </c>
    </row>
    <row r="4236" spans="2:5" x14ac:dyDescent="0.25">
      <c r="B4236" s="176" t="s">
        <v>9660</v>
      </c>
      <c r="C4236" s="176" t="s">
        <v>15313</v>
      </c>
      <c r="D4236" s="176">
        <v>6.4510800000000001</v>
      </c>
      <c r="E4236" s="176">
        <v>-71.760300000000001</v>
      </c>
    </row>
    <row r="4237" spans="2:5" x14ac:dyDescent="0.25">
      <c r="B4237" s="176" t="s">
        <v>9661</v>
      </c>
      <c r="C4237" s="176" t="s">
        <v>15314</v>
      </c>
      <c r="D4237" s="176">
        <v>0.74590000000000001</v>
      </c>
      <c r="E4237" s="176">
        <v>-75.233999999999995</v>
      </c>
    </row>
    <row r="4238" spans="2:5" x14ac:dyDescent="0.25">
      <c r="B4238" s="176" t="s">
        <v>9662</v>
      </c>
      <c r="C4238" s="176" t="s">
        <v>15315</v>
      </c>
      <c r="D4238" s="176">
        <v>5.5244799999999996</v>
      </c>
      <c r="E4238" s="176">
        <v>-68.685599999999994</v>
      </c>
    </row>
    <row r="4239" spans="2:5" x14ac:dyDescent="0.25">
      <c r="B4239" s="176" t="s">
        <v>9663</v>
      </c>
      <c r="C4239" s="176" t="s">
        <v>15316</v>
      </c>
      <c r="D4239" s="176">
        <v>7.0688800000000001</v>
      </c>
      <c r="E4239" s="176">
        <v>-70.736900000000006</v>
      </c>
    </row>
    <row r="4240" spans="2:5" x14ac:dyDescent="0.25">
      <c r="B4240" s="176" t="s">
        <v>9664</v>
      </c>
      <c r="C4240" s="176" t="s">
        <v>15317</v>
      </c>
      <c r="D4240" s="176">
        <v>5.69076</v>
      </c>
      <c r="E4240" s="176">
        <v>-76.641199999999998</v>
      </c>
    </row>
    <row r="4241" spans="2:5" x14ac:dyDescent="0.25">
      <c r="B4241" s="176" t="s">
        <v>9665</v>
      </c>
      <c r="C4241" s="176" t="s">
        <v>15318</v>
      </c>
      <c r="D4241" s="176">
        <v>4.0883599999999998</v>
      </c>
      <c r="E4241" s="176">
        <v>-76.235100000000003</v>
      </c>
    </row>
    <row r="4242" spans="2:5" x14ac:dyDescent="0.25">
      <c r="B4242" s="176" t="s">
        <v>9666</v>
      </c>
      <c r="C4242" s="176" t="s">
        <v>15319</v>
      </c>
      <c r="D4242" s="176">
        <v>10.435</v>
      </c>
      <c r="E4242" s="176">
        <v>-73.249499999999998</v>
      </c>
    </row>
    <row r="4243" spans="2:5" x14ac:dyDescent="0.25">
      <c r="B4243" s="176" t="s">
        <v>9667</v>
      </c>
      <c r="C4243" s="176" t="s">
        <v>15320</v>
      </c>
      <c r="D4243" s="176">
        <v>4.1678699999999997</v>
      </c>
      <c r="E4243" s="176">
        <v>-73.613799999999998</v>
      </c>
    </row>
    <row r="4244" spans="2:5" x14ac:dyDescent="0.25">
      <c r="B4244" s="176" t="s">
        <v>9668</v>
      </c>
      <c r="C4244" s="176" t="s">
        <v>15321</v>
      </c>
      <c r="D4244" s="176">
        <v>5.3191100000000002</v>
      </c>
      <c r="E4244" s="176">
        <v>-72.384</v>
      </c>
    </row>
    <row r="4245" spans="2:5" x14ac:dyDescent="0.25">
      <c r="B4245" s="176" t="s">
        <v>9669</v>
      </c>
      <c r="C4245" s="176" t="s">
        <v>15322</v>
      </c>
      <c r="D4245" s="176">
        <v>-19.246835000000001</v>
      </c>
      <c r="E4245" s="176">
        <v>-65.149610999999993</v>
      </c>
    </row>
    <row r="4246" spans="2:5" x14ac:dyDescent="0.25">
      <c r="B4246" s="176" t="s">
        <v>9670</v>
      </c>
      <c r="C4246" s="176" t="s">
        <v>15323</v>
      </c>
      <c r="D4246" s="176">
        <v>-22.773300170900001</v>
      </c>
      <c r="E4246" s="176">
        <v>-64.312896728500007</v>
      </c>
    </row>
    <row r="4247" spans="2:5" x14ac:dyDescent="0.25">
      <c r="B4247" s="176" t="s">
        <v>9671</v>
      </c>
      <c r="C4247" s="176" t="s">
        <v>15324</v>
      </c>
      <c r="D4247" s="176">
        <v>-17.421105000000001</v>
      </c>
      <c r="E4247" s="176">
        <v>-66.177102000000005</v>
      </c>
    </row>
    <row r="4248" spans="2:5" x14ac:dyDescent="0.25">
      <c r="B4248" s="176" t="s">
        <v>9672</v>
      </c>
      <c r="C4248" s="176" t="s">
        <v>15325</v>
      </c>
      <c r="D4248" s="176">
        <v>-11.039109</v>
      </c>
      <c r="E4248" s="176">
        <v>-68.782774000000003</v>
      </c>
    </row>
    <row r="4249" spans="2:5" x14ac:dyDescent="0.25">
      <c r="B4249" s="176" t="s">
        <v>9673</v>
      </c>
      <c r="C4249" s="176" t="s">
        <v>15326</v>
      </c>
      <c r="D4249" s="176">
        <v>-17.811599731400001</v>
      </c>
      <c r="E4249" s="176">
        <v>-63.1715011597</v>
      </c>
    </row>
    <row r="4250" spans="2:5" x14ac:dyDescent="0.25">
      <c r="B4250" s="176" t="s">
        <v>9674</v>
      </c>
      <c r="C4250" s="176" t="s">
        <v>15327</v>
      </c>
      <c r="D4250" s="176">
        <v>-10.88856</v>
      </c>
      <c r="E4250" s="176">
        <v>-65.380955</v>
      </c>
    </row>
    <row r="4251" spans="2:5" x14ac:dyDescent="0.25">
      <c r="B4251" s="176" t="s">
        <v>9675</v>
      </c>
      <c r="C4251" s="176" t="s">
        <v>15328</v>
      </c>
      <c r="D4251" s="176">
        <v>-16.976834</v>
      </c>
      <c r="E4251" s="176">
        <v>-65.145567999999997</v>
      </c>
    </row>
    <row r="4252" spans="2:5" x14ac:dyDescent="0.25">
      <c r="B4252" s="176" t="s">
        <v>9676</v>
      </c>
      <c r="C4252" s="176" t="s">
        <v>15329</v>
      </c>
      <c r="D4252" s="176">
        <v>-16.510272000000001</v>
      </c>
      <c r="E4252" s="176">
        <v>-68.189415999999994</v>
      </c>
    </row>
    <row r="4253" spans="2:5" x14ac:dyDescent="0.25">
      <c r="B4253" s="176" t="s">
        <v>9677</v>
      </c>
      <c r="C4253" s="176" t="s">
        <v>15330</v>
      </c>
      <c r="D4253" s="176">
        <v>-17.956150999999998</v>
      </c>
      <c r="E4253" s="176">
        <v>-67.075828999999999</v>
      </c>
    </row>
    <row r="4254" spans="2:5" x14ac:dyDescent="0.25">
      <c r="B4254" s="176" t="s">
        <v>9678</v>
      </c>
      <c r="C4254" s="176" t="s">
        <v>15331</v>
      </c>
      <c r="D4254" s="176">
        <v>-19.543330999999998</v>
      </c>
      <c r="E4254" s="176">
        <v>-65.723733999999993</v>
      </c>
    </row>
    <row r="4255" spans="2:5" x14ac:dyDescent="0.25">
      <c r="B4255" s="176" t="s">
        <v>9679</v>
      </c>
      <c r="C4255" s="176" t="s">
        <v>15332</v>
      </c>
      <c r="D4255" s="176">
        <v>-11.107663000000001</v>
      </c>
      <c r="E4255" s="176">
        <v>-67.551154999999994</v>
      </c>
    </row>
    <row r="4256" spans="2:5" x14ac:dyDescent="0.25">
      <c r="B4256" s="176" t="s">
        <v>9680</v>
      </c>
      <c r="C4256" s="176" t="s">
        <v>15333</v>
      </c>
      <c r="D4256" s="176">
        <v>-18.975301000000002</v>
      </c>
      <c r="E4256" s="176">
        <v>-57.820599000000001</v>
      </c>
    </row>
    <row r="4257" spans="2:5" x14ac:dyDescent="0.25">
      <c r="B4257" s="176" t="s">
        <v>9681</v>
      </c>
      <c r="C4257" s="176" t="s">
        <v>15334</v>
      </c>
      <c r="D4257" s="176">
        <v>-11.009354999999999</v>
      </c>
      <c r="E4257" s="176">
        <v>-66.075468000000001</v>
      </c>
    </row>
    <row r="4258" spans="2:5" x14ac:dyDescent="0.25">
      <c r="B4258" s="176" t="s">
        <v>9682</v>
      </c>
      <c r="C4258" s="176" t="s">
        <v>15335</v>
      </c>
      <c r="D4258" s="176">
        <v>-14.427899999999999</v>
      </c>
      <c r="E4258" s="176">
        <v>-67.496803</v>
      </c>
    </row>
    <row r="4259" spans="2:5" x14ac:dyDescent="0.25">
      <c r="B4259" s="176" t="s">
        <v>9683</v>
      </c>
      <c r="C4259" s="176" t="s">
        <v>15336</v>
      </c>
      <c r="D4259" s="176">
        <v>-13.762200355500001</v>
      </c>
      <c r="E4259" s="176">
        <v>-65.435203552199994</v>
      </c>
    </row>
    <row r="4260" spans="2:5" x14ac:dyDescent="0.25">
      <c r="B4260" s="176" t="s">
        <v>9684</v>
      </c>
      <c r="C4260" s="176" t="s">
        <v>11436</v>
      </c>
      <c r="D4260" s="176">
        <v>-19.007099</v>
      </c>
      <c r="E4260" s="176">
        <v>-65.288696000000002</v>
      </c>
    </row>
    <row r="4261" spans="2:5" x14ac:dyDescent="0.25">
      <c r="B4261" s="176" t="s">
        <v>9685</v>
      </c>
      <c r="C4261" s="176" t="s">
        <v>15337</v>
      </c>
      <c r="D4261" s="176">
        <v>-16.401239</v>
      </c>
      <c r="E4261" s="176">
        <v>-61.045200000000001</v>
      </c>
    </row>
    <row r="4262" spans="2:5" x14ac:dyDescent="0.25">
      <c r="B4262" s="176" t="s">
        <v>9686</v>
      </c>
      <c r="C4262" s="176" t="s">
        <v>15338</v>
      </c>
      <c r="D4262" s="176">
        <v>-21.555700000000002</v>
      </c>
      <c r="E4262" s="176">
        <v>-64.701301999999998</v>
      </c>
    </row>
    <row r="4263" spans="2:5" x14ac:dyDescent="0.25">
      <c r="B4263" s="176" t="s">
        <v>9687</v>
      </c>
      <c r="C4263" s="176" t="s">
        <v>15339</v>
      </c>
      <c r="D4263" s="176">
        <v>-14.8187</v>
      </c>
      <c r="E4263" s="176">
        <v>-64.917998999999995</v>
      </c>
    </row>
    <row r="4264" spans="2:5" x14ac:dyDescent="0.25">
      <c r="B4264" s="176" t="s">
        <v>9688</v>
      </c>
      <c r="C4264" s="176" t="s">
        <v>15340</v>
      </c>
      <c r="D4264" s="176">
        <v>-20.441303999999999</v>
      </c>
      <c r="E4264" s="176">
        <v>-66.857552999999996</v>
      </c>
    </row>
    <row r="4265" spans="2:5" x14ac:dyDescent="0.25">
      <c r="B4265" s="176" t="s">
        <v>9689</v>
      </c>
      <c r="C4265" s="176" t="s">
        <v>15341</v>
      </c>
      <c r="D4265" s="176">
        <v>-21.255199432399998</v>
      </c>
      <c r="E4265" s="176">
        <v>-63.405601501500001</v>
      </c>
    </row>
    <row r="4266" spans="2:5" x14ac:dyDescent="0.25">
      <c r="B4266" s="176" t="s">
        <v>9690</v>
      </c>
      <c r="C4266" s="176" t="s">
        <v>15342</v>
      </c>
      <c r="D4266" s="176">
        <v>-17.6448</v>
      </c>
      <c r="E4266" s="176">
        <v>-63.135399</v>
      </c>
    </row>
    <row r="4267" spans="2:5" x14ac:dyDescent="0.25">
      <c r="B4267" s="176" t="s">
        <v>9691</v>
      </c>
      <c r="C4267" s="176" t="s">
        <v>15343</v>
      </c>
      <c r="D4267" s="176">
        <v>-21.960899353027344</v>
      </c>
      <c r="E4267" s="176">
        <v>-63.651699066162109</v>
      </c>
    </row>
    <row r="4268" spans="2:5" x14ac:dyDescent="0.25">
      <c r="B4268" s="176" t="s">
        <v>9692</v>
      </c>
      <c r="C4268" s="176" t="s">
        <v>15344</v>
      </c>
      <c r="D4268" s="176">
        <v>4.9985049999999998</v>
      </c>
      <c r="E4268" s="176">
        <v>-54.992032999999999</v>
      </c>
    </row>
    <row r="4269" spans="2:5" x14ac:dyDescent="0.25">
      <c r="B4269" s="176" t="s">
        <v>9693</v>
      </c>
      <c r="C4269" s="176" t="s">
        <v>15345</v>
      </c>
      <c r="D4269" s="176">
        <v>3.85216</v>
      </c>
      <c r="E4269" s="176">
        <v>-54.228200999999999</v>
      </c>
    </row>
    <row r="4270" spans="2:5" x14ac:dyDescent="0.25">
      <c r="B4270" s="176" t="s">
        <v>9694</v>
      </c>
      <c r="C4270" s="176" t="s">
        <v>15346</v>
      </c>
      <c r="D4270" s="176">
        <v>4.1113590000000002</v>
      </c>
      <c r="E4270" s="176">
        <v>-54.672766000000003</v>
      </c>
    </row>
    <row r="4271" spans="2:5" x14ac:dyDescent="0.25">
      <c r="B4271" s="176" t="s">
        <v>9695</v>
      </c>
      <c r="C4271" s="176" t="s">
        <v>15347</v>
      </c>
      <c r="D4271" s="176">
        <v>5.8638070000000004</v>
      </c>
      <c r="E4271" s="176">
        <v>-55.189503999999999</v>
      </c>
    </row>
    <row r="4272" spans="2:5" x14ac:dyDescent="0.25">
      <c r="B4272" s="176" t="s">
        <v>9696</v>
      </c>
      <c r="C4272" s="176" t="s">
        <v>15348</v>
      </c>
      <c r="D4272" s="176">
        <v>4.0583</v>
      </c>
      <c r="E4272" s="176">
        <v>-54.786099999999998</v>
      </c>
    </row>
    <row r="4273" spans="2:5" x14ac:dyDescent="0.25">
      <c r="B4273" s="176" t="s">
        <v>9697</v>
      </c>
      <c r="C4273" s="176" t="s">
        <v>15349</v>
      </c>
      <c r="D4273" s="176">
        <v>5.4528299999999996</v>
      </c>
      <c r="E4273" s="176">
        <v>-55.187801</v>
      </c>
    </row>
    <row r="4274" spans="2:5" x14ac:dyDescent="0.25">
      <c r="B4274" s="176" t="s">
        <v>9698</v>
      </c>
      <c r="C4274" s="176" t="s">
        <v>15350</v>
      </c>
      <c r="D4274" s="176">
        <v>5.6075999999999997</v>
      </c>
      <c r="E4274" s="176">
        <v>-54.400300000000001</v>
      </c>
    </row>
    <row r="4275" spans="2:5" x14ac:dyDescent="0.25">
      <c r="B4275" s="176" t="s">
        <v>9699</v>
      </c>
      <c r="C4275" s="176" t="s">
        <v>15351</v>
      </c>
      <c r="D4275" s="176">
        <v>3.6798060000000001</v>
      </c>
      <c r="E4275" s="176">
        <v>-54.085206999999997</v>
      </c>
    </row>
    <row r="4276" spans="2:5" x14ac:dyDescent="0.25">
      <c r="B4276" s="176" t="s">
        <v>9700</v>
      </c>
      <c r="C4276" s="176" t="s">
        <v>15352</v>
      </c>
      <c r="D4276" s="176">
        <v>5.8412519999999999</v>
      </c>
      <c r="E4276" s="176">
        <v>-56.673247000000003</v>
      </c>
    </row>
    <row r="4277" spans="2:5" x14ac:dyDescent="0.25">
      <c r="B4277" s="176" t="s">
        <v>9701</v>
      </c>
      <c r="C4277" s="176" t="s">
        <v>15353</v>
      </c>
      <c r="D4277" s="176">
        <v>5.8112110000000001</v>
      </c>
      <c r="E4277" s="176">
        <v>-55.192298999999998</v>
      </c>
    </row>
    <row r="4278" spans="2:5" x14ac:dyDescent="0.25">
      <c r="B4278" s="176" t="s">
        <v>9702</v>
      </c>
      <c r="C4278" s="176" t="s">
        <v>15354</v>
      </c>
      <c r="D4278" s="176">
        <v>-3.6147689999999999</v>
      </c>
      <c r="E4278" s="176">
        <v>-40.232208</v>
      </c>
    </row>
    <row r="4279" spans="2:5" x14ac:dyDescent="0.25">
      <c r="B4279" s="176" t="s">
        <v>9703</v>
      </c>
      <c r="C4279" s="176" t="s">
        <v>15355</v>
      </c>
      <c r="D4279" s="176">
        <v>-20.584631000000002</v>
      </c>
      <c r="E4279" s="176">
        <v>-48.594124999999998</v>
      </c>
    </row>
    <row r="4280" spans="2:5" x14ac:dyDescent="0.25">
      <c r="B4280" s="176" t="s">
        <v>9704</v>
      </c>
      <c r="C4280" s="176" t="s">
        <v>15356</v>
      </c>
      <c r="D4280" s="176">
        <v>-12.078900000000001</v>
      </c>
      <c r="E4280" s="176">
        <v>-45.008999000000003</v>
      </c>
    </row>
    <row r="4281" spans="2:5" x14ac:dyDescent="0.25">
      <c r="B4281" s="176" t="s">
        <v>9705</v>
      </c>
      <c r="C4281" s="176" t="s">
        <v>15357</v>
      </c>
      <c r="D4281" s="176">
        <v>-27.634128</v>
      </c>
      <c r="E4281" s="176">
        <v>-50.358252999999998</v>
      </c>
    </row>
    <row r="4282" spans="2:5" x14ac:dyDescent="0.25">
      <c r="B4282" s="176" t="s">
        <v>9706</v>
      </c>
      <c r="C4282" s="176" t="s">
        <v>15358</v>
      </c>
      <c r="D4282" s="176">
        <v>-3.0197980000000002</v>
      </c>
      <c r="E4282" s="176">
        <v>-47.316473999999999</v>
      </c>
    </row>
    <row r="4283" spans="2:5" x14ac:dyDescent="0.25">
      <c r="B4283" s="176" t="s">
        <v>9707</v>
      </c>
      <c r="C4283" s="176" t="s">
        <v>15359</v>
      </c>
      <c r="D4283" s="176">
        <v>-20.6465</v>
      </c>
      <c r="E4283" s="176">
        <v>-40.491900999999999</v>
      </c>
    </row>
    <row r="4284" spans="2:5" x14ac:dyDescent="0.25">
      <c r="B4284" s="176" t="s">
        <v>9708</v>
      </c>
      <c r="C4284" s="176" t="s">
        <v>15360</v>
      </c>
      <c r="D4284" s="176">
        <v>-8.0614329999999992</v>
      </c>
      <c r="E4284" s="176">
        <v>-38.328887999999999</v>
      </c>
    </row>
    <row r="4285" spans="2:5" x14ac:dyDescent="0.25">
      <c r="B4285" s="176" t="s">
        <v>9709</v>
      </c>
      <c r="C4285" s="176" t="s">
        <v>15361</v>
      </c>
      <c r="D4285" s="176">
        <v>-18.267161000000002</v>
      </c>
      <c r="E4285" s="176">
        <v>-56.487952</v>
      </c>
    </row>
    <row r="4286" spans="2:5" x14ac:dyDescent="0.25">
      <c r="B4286" s="176" t="s">
        <v>9710</v>
      </c>
      <c r="C4286" s="176" t="s">
        <v>15362</v>
      </c>
      <c r="D4286" s="176">
        <v>-19.355201999999998</v>
      </c>
      <c r="E4286" s="176">
        <v>-40.071280000000002</v>
      </c>
    </row>
    <row r="4287" spans="2:5" x14ac:dyDescent="0.25">
      <c r="B4287" s="176" t="s">
        <v>9711</v>
      </c>
      <c r="C4287" s="176" t="s">
        <v>15363</v>
      </c>
      <c r="D4287" s="176">
        <v>-22.396719000000001</v>
      </c>
      <c r="E4287" s="176">
        <v>-53.680776999999999</v>
      </c>
    </row>
    <row r="4288" spans="2:5" x14ac:dyDescent="0.25">
      <c r="B4288" s="176" t="s">
        <v>9712</v>
      </c>
      <c r="C4288" s="176" t="s">
        <v>15364</v>
      </c>
      <c r="D4288" s="176">
        <v>-4.979006</v>
      </c>
      <c r="E4288" s="176">
        <v>-38.987622000000002</v>
      </c>
    </row>
    <row r="4289" spans="2:5" x14ac:dyDescent="0.25">
      <c r="B4289" s="176" t="s">
        <v>9713</v>
      </c>
      <c r="C4289" s="176" t="s">
        <v>15365</v>
      </c>
      <c r="D4289" s="176">
        <v>-8.2823899999999995</v>
      </c>
      <c r="E4289" s="176">
        <v>-36.013500000000001</v>
      </c>
    </row>
    <row r="4290" spans="2:5" x14ac:dyDescent="0.25">
      <c r="B4290" s="176" t="s">
        <v>9714</v>
      </c>
      <c r="C4290" s="176" t="s">
        <v>15366</v>
      </c>
      <c r="D4290" s="176">
        <v>-0.69611100000000004</v>
      </c>
      <c r="E4290" s="176">
        <v>-47.336111000000002</v>
      </c>
    </row>
    <row r="4291" spans="2:5" x14ac:dyDescent="0.25">
      <c r="B4291" s="176" t="s">
        <v>9715</v>
      </c>
      <c r="C4291" s="176" t="s">
        <v>15367</v>
      </c>
      <c r="D4291" s="176">
        <v>-13.2965</v>
      </c>
      <c r="E4291" s="176">
        <v>-38.992401000000001</v>
      </c>
    </row>
    <row r="4292" spans="2:5" x14ac:dyDescent="0.25">
      <c r="B4292" s="176" t="s">
        <v>9716</v>
      </c>
      <c r="C4292" s="176" t="s">
        <v>15368</v>
      </c>
      <c r="D4292" s="176">
        <v>-1.63653</v>
      </c>
      <c r="E4292" s="176">
        <v>-50.443600000000004</v>
      </c>
    </row>
    <row r="4293" spans="2:5" x14ac:dyDescent="0.25">
      <c r="B4293" s="176" t="s">
        <v>9717</v>
      </c>
      <c r="C4293" s="176" t="s">
        <v>15369</v>
      </c>
      <c r="D4293" s="176">
        <v>-1.4795240000000001</v>
      </c>
      <c r="E4293" s="176">
        <v>-52.578214000000003</v>
      </c>
    </row>
    <row r="4294" spans="2:5" x14ac:dyDescent="0.25">
      <c r="B4294" s="176" t="s">
        <v>9718</v>
      </c>
      <c r="C4294" s="176" t="s">
        <v>15370</v>
      </c>
      <c r="D4294" s="176">
        <v>-17.242598999999998</v>
      </c>
      <c r="E4294" s="176">
        <v>-46.883099000000001</v>
      </c>
    </row>
    <row r="4295" spans="2:5" x14ac:dyDescent="0.25">
      <c r="B4295" s="176" t="s">
        <v>9719</v>
      </c>
      <c r="C4295" s="176" t="s">
        <v>15371</v>
      </c>
      <c r="D4295" s="176">
        <v>4.8199639999999997</v>
      </c>
      <c r="E4295" s="176">
        <v>-52.361325999999998</v>
      </c>
    </row>
    <row r="4296" spans="2:5" x14ac:dyDescent="0.25">
      <c r="B4296" s="176" t="s">
        <v>9720</v>
      </c>
      <c r="C4296" s="176" t="s">
        <v>15372</v>
      </c>
      <c r="D4296" s="176">
        <v>3.655907</v>
      </c>
      <c r="E4296" s="176">
        <v>-54.039431</v>
      </c>
    </row>
    <row r="4297" spans="2:5" x14ac:dyDescent="0.25">
      <c r="B4297" s="176" t="s">
        <v>9721</v>
      </c>
      <c r="C4297" s="176" t="s">
        <v>15373</v>
      </c>
      <c r="D4297" s="176">
        <v>3.8976000000000002</v>
      </c>
      <c r="E4297" s="176">
        <v>-51.804099999999998</v>
      </c>
    </row>
    <row r="4298" spans="2:5" x14ac:dyDescent="0.25">
      <c r="B4298" s="176" t="s">
        <v>9722</v>
      </c>
      <c r="C4298" s="176" t="s">
        <v>15374</v>
      </c>
      <c r="D4298" s="176">
        <v>5.4818910000000001</v>
      </c>
      <c r="E4298" s="176">
        <v>-54.034964000000002</v>
      </c>
    </row>
    <row r="4299" spans="2:5" x14ac:dyDescent="0.25">
      <c r="B4299" s="176" t="s">
        <v>9723</v>
      </c>
      <c r="C4299" s="176" t="s">
        <v>15375</v>
      </c>
      <c r="D4299" s="176">
        <v>-10.729100000000001</v>
      </c>
      <c r="E4299" s="176">
        <v>-73.766502000000003</v>
      </c>
    </row>
    <row r="4300" spans="2:5" x14ac:dyDescent="0.25">
      <c r="B4300" s="176" t="s">
        <v>9724</v>
      </c>
      <c r="C4300" s="176" t="s">
        <v>15376</v>
      </c>
      <c r="D4300" s="176">
        <v>-3.9168601036099999</v>
      </c>
      <c r="E4300" s="176">
        <v>-70.508201599100005</v>
      </c>
    </row>
    <row r="4301" spans="2:5" x14ac:dyDescent="0.25">
      <c r="B4301" s="176" t="s">
        <v>9725</v>
      </c>
      <c r="C4301" s="176" t="s">
        <v>15377</v>
      </c>
      <c r="D4301" s="176">
        <v>-11.4116</v>
      </c>
      <c r="E4301" s="176">
        <v>-69.488701000000006</v>
      </c>
    </row>
    <row r="4302" spans="2:5" x14ac:dyDescent="0.25">
      <c r="B4302" s="176" t="s">
        <v>9726</v>
      </c>
      <c r="C4302" s="176" t="s">
        <v>15378</v>
      </c>
      <c r="D4302" s="176">
        <v>-8.3780640000000002</v>
      </c>
      <c r="E4302" s="176">
        <v>-74.574494999999999</v>
      </c>
    </row>
    <row r="4303" spans="2:5" x14ac:dyDescent="0.25">
      <c r="B4303" s="176" t="s">
        <v>9727</v>
      </c>
      <c r="C4303" s="176" t="s">
        <v>15379</v>
      </c>
      <c r="D4303" s="176">
        <v>-9.1496099999999991</v>
      </c>
      <c r="E4303" s="176">
        <v>-78.523803999999998</v>
      </c>
    </row>
    <row r="4304" spans="2:5" x14ac:dyDescent="0.25">
      <c r="B4304" s="176" t="s">
        <v>9728</v>
      </c>
      <c r="C4304" s="176" t="s">
        <v>15380</v>
      </c>
      <c r="D4304" s="176">
        <v>-6.7892229999999998</v>
      </c>
      <c r="E4304" s="176">
        <v>-79.828254000000001</v>
      </c>
    </row>
    <row r="4305" spans="2:5" x14ac:dyDescent="0.25">
      <c r="B4305" s="176" t="s">
        <v>9729</v>
      </c>
      <c r="C4305" s="176" t="s">
        <v>15381</v>
      </c>
      <c r="D4305" s="176">
        <v>-13.1548</v>
      </c>
      <c r="E4305" s="176">
        <v>-74.204398999999995</v>
      </c>
    </row>
    <row r="4306" spans="2:5" x14ac:dyDescent="0.25">
      <c r="B4306" s="176" t="s">
        <v>9730</v>
      </c>
      <c r="C4306" s="176" t="s">
        <v>15382</v>
      </c>
      <c r="D4306" s="176">
        <v>-12.069899559020996</v>
      </c>
      <c r="E4306" s="176">
        <v>-75.198501586914063</v>
      </c>
    </row>
    <row r="4307" spans="2:5" x14ac:dyDescent="0.25">
      <c r="B4307" s="176" t="s">
        <v>9731</v>
      </c>
      <c r="C4307" s="176" t="s">
        <v>15383</v>
      </c>
      <c r="D4307" s="176">
        <v>-13.706399917602539</v>
      </c>
      <c r="E4307" s="176">
        <v>-73.35040283203125</v>
      </c>
    </row>
    <row r="4308" spans="2:5" x14ac:dyDescent="0.25">
      <c r="B4308" s="176" t="s">
        <v>9732</v>
      </c>
      <c r="C4308" s="176" t="s">
        <v>15384</v>
      </c>
      <c r="D4308" s="176">
        <v>-9.3474397659301758</v>
      </c>
      <c r="E4308" s="176">
        <v>-77.598396301269531</v>
      </c>
    </row>
    <row r="4309" spans="2:5" x14ac:dyDescent="0.25">
      <c r="B4309" s="176" t="s">
        <v>9733</v>
      </c>
      <c r="C4309" s="176" t="s">
        <v>15385</v>
      </c>
      <c r="D4309" s="176">
        <v>-6.0678599999999996</v>
      </c>
      <c r="E4309" s="176">
        <v>-77.160004000000001</v>
      </c>
    </row>
    <row r="4310" spans="2:5" x14ac:dyDescent="0.25">
      <c r="B4310" s="176" t="s">
        <v>9734</v>
      </c>
      <c r="C4310" s="176" t="s">
        <v>15386</v>
      </c>
      <c r="D4310" s="176">
        <v>-12.0219</v>
      </c>
      <c r="E4310" s="176">
        <v>-77.114305000000002</v>
      </c>
    </row>
    <row r="4311" spans="2:5" x14ac:dyDescent="0.25">
      <c r="B4311" s="176" t="s">
        <v>9735</v>
      </c>
      <c r="C4311" s="176" t="s">
        <v>15387</v>
      </c>
      <c r="D4311" s="176">
        <v>-5.5924800000000001</v>
      </c>
      <c r="E4311" s="176">
        <v>-78.774001999999996</v>
      </c>
    </row>
    <row r="4312" spans="2:5" x14ac:dyDescent="0.25">
      <c r="B4312" s="176" t="s">
        <v>9736</v>
      </c>
      <c r="C4312" s="176" t="s">
        <v>15388</v>
      </c>
      <c r="D4312" s="176">
        <v>-7.1691000000000003</v>
      </c>
      <c r="E4312" s="176">
        <v>-76.7286</v>
      </c>
    </row>
    <row r="4313" spans="2:5" x14ac:dyDescent="0.25">
      <c r="B4313" s="176" t="s">
        <v>9737</v>
      </c>
      <c r="C4313" s="176" t="s">
        <v>15389</v>
      </c>
      <c r="D4313" s="176">
        <v>-11.783100128199999</v>
      </c>
      <c r="E4313" s="176">
        <v>-75.473396301300014</v>
      </c>
    </row>
    <row r="4314" spans="2:5" x14ac:dyDescent="0.25">
      <c r="B4314" s="176" t="s">
        <v>9738</v>
      </c>
      <c r="C4314" s="176" t="s">
        <v>15390</v>
      </c>
      <c r="D4314" s="176">
        <v>-15.467689</v>
      </c>
      <c r="E4314" s="176">
        <v>-70.156530000000004</v>
      </c>
    </row>
    <row r="4315" spans="2:5" x14ac:dyDescent="0.25">
      <c r="B4315" s="176" t="s">
        <v>9739</v>
      </c>
      <c r="C4315" s="176" t="s">
        <v>15391</v>
      </c>
      <c r="D4315" s="176">
        <v>-7.1391799999999996</v>
      </c>
      <c r="E4315" s="176">
        <v>-78.489402999999996</v>
      </c>
    </row>
    <row r="4316" spans="2:5" x14ac:dyDescent="0.25">
      <c r="B4316" s="176" t="s">
        <v>9740</v>
      </c>
      <c r="C4316" s="176" t="s">
        <v>15392</v>
      </c>
      <c r="D4316" s="176">
        <v>-17.695</v>
      </c>
      <c r="E4316" s="176">
        <v>-71.344002000000003</v>
      </c>
    </row>
    <row r="4317" spans="2:5" x14ac:dyDescent="0.25">
      <c r="B4317" s="176" t="s">
        <v>9741</v>
      </c>
      <c r="C4317" s="176" t="s">
        <v>15393</v>
      </c>
      <c r="D4317" s="176">
        <v>-3.5520740000000002</v>
      </c>
      <c r="E4317" s="176">
        <v>-80.381085999999996</v>
      </c>
    </row>
    <row r="4318" spans="2:5" x14ac:dyDescent="0.25">
      <c r="B4318" s="176" t="s">
        <v>9742</v>
      </c>
      <c r="C4318" s="176" t="s">
        <v>15394</v>
      </c>
      <c r="D4318" s="176">
        <v>-5.89377</v>
      </c>
      <c r="E4318" s="176">
        <v>-76.118201999999997</v>
      </c>
    </row>
    <row r="4319" spans="2:5" x14ac:dyDescent="0.25">
      <c r="B4319" s="176" t="s">
        <v>9743</v>
      </c>
      <c r="C4319" s="176" t="s">
        <v>15395</v>
      </c>
      <c r="D4319" s="176">
        <v>-9.878809928894043</v>
      </c>
      <c r="E4319" s="176">
        <v>-76.204803466796875</v>
      </c>
    </row>
    <row r="4320" spans="2:5" x14ac:dyDescent="0.25">
      <c r="B4320" s="176" t="s">
        <v>9744</v>
      </c>
      <c r="C4320" s="176" t="s">
        <v>15396</v>
      </c>
      <c r="D4320" s="176">
        <v>-10.070099830627441</v>
      </c>
      <c r="E4320" s="176">
        <v>-75.550003051757813</v>
      </c>
    </row>
    <row r="4321" spans="2:5" x14ac:dyDescent="0.25">
      <c r="B4321" s="176" t="s">
        <v>9745</v>
      </c>
      <c r="C4321" s="176" t="s">
        <v>15397</v>
      </c>
      <c r="D4321" s="176">
        <v>-6.201911</v>
      </c>
      <c r="E4321" s="176">
        <v>-77.856195</v>
      </c>
    </row>
    <row r="4322" spans="2:5" x14ac:dyDescent="0.25">
      <c r="B4322" s="176" t="s">
        <v>9746</v>
      </c>
      <c r="C4322" s="176" t="s">
        <v>15398</v>
      </c>
      <c r="D4322" s="176">
        <v>-3.7847400000000002</v>
      </c>
      <c r="E4322" s="176">
        <v>-73.308800000000005</v>
      </c>
    </row>
    <row r="4323" spans="2:5" x14ac:dyDescent="0.25">
      <c r="B4323" s="176" t="s">
        <v>9747</v>
      </c>
      <c r="C4323" s="176" t="s">
        <v>15399</v>
      </c>
      <c r="D4323" s="176">
        <v>-16.340786000000001</v>
      </c>
      <c r="E4323" s="176">
        <v>-71.569485</v>
      </c>
    </row>
    <row r="4324" spans="2:5" x14ac:dyDescent="0.25">
      <c r="B4324" s="176" t="s">
        <v>9748</v>
      </c>
      <c r="C4324" s="176" t="s">
        <v>15400</v>
      </c>
      <c r="D4324" s="176">
        <v>-8.0823820000000008</v>
      </c>
      <c r="E4324" s="176">
        <v>-79.108821000000006</v>
      </c>
    </row>
    <row r="4325" spans="2:5" x14ac:dyDescent="0.25">
      <c r="B4325" s="176" t="s">
        <v>9749</v>
      </c>
      <c r="C4325" s="176" t="s">
        <v>15401</v>
      </c>
      <c r="D4325" s="176">
        <v>-13.744899999999999</v>
      </c>
      <c r="E4325" s="176">
        <v>-76.220298999999997</v>
      </c>
    </row>
    <row r="4326" spans="2:5" x14ac:dyDescent="0.25">
      <c r="B4326" s="176" t="s">
        <v>9750</v>
      </c>
      <c r="C4326" s="176" t="s">
        <v>15402</v>
      </c>
      <c r="D4326" s="176">
        <v>-6.5087399482727051</v>
      </c>
      <c r="E4326" s="176">
        <v>-76.373199462890625</v>
      </c>
    </row>
    <row r="4327" spans="2:5" x14ac:dyDescent="0.25">
      <c r="B4327" s="176" t="s">
        <v>9751</v>
      </c>
      <c r="C4327" s="176" t="s">
        <v>15403</v>
      </c>
      <c r="D4327" s="176">
        <v>-18.053300857500002</v>
      </c>
      <c r="E4327" s="176">
        <v>-70.275802612299998</v>
      </c>
    </row>
    <row r="4328" spans="2:5" x14ac:dyDescent="0.25">
      <c r="B4328" s="176" t="s">
        <v>9752</v>
      </c>
      <c r="C4328" s="176" t="s">
        <v>15404</v>
      </c>
      <c r="D4328" s="176">
        <v>-12.613599777199999</v>
      </c>
      <c r="E4328" s="176">
        <v>-69.228599548299997</v>
      </c>
    </row>
    <row r="4329" spans="2:5" x14ac:dyDescent="0.25">
      <c r="B4329" s="176" t="s">
        <v>9753</v>
      </c>
      <c r="C4329" s="176" t="s">
        <v>15405</v>
      </c>
      <c r="D4329" s="176">
        <v>-5.2057500000000001</v>
      </c>
      <c r="E4329" s="176">
        <v>-80.616401999999994</v>
      </c>
    </row>
    <row r="4330" spans="2:5" x14ac:dyDescent="0.25">
      <c r="B4330" s="176" t="s">
        <v>9754</v>
      </c>
      <c r="C4330" s="176" t="s">
        <v>15406</v>
      </c>
      <c r="D4330" s="176">
        <v>-4.5766400000000003</v>
      </c>
      <c r="E4330" s="176">
        <v>-81.254097000000002</v>
      </c>
    </row>
    <row r="4331" spans="2:5" x14ac:dyDescent="0.25">
      <c r="B4331" s="176" t="s">
        <v>9755</v>
      </c>
      <c r="C4331" s="176" t="s">
        <v>15407</v>
      </c>
      <c r="D4331" s="176">
        <v>-14.853999999999999</v>
      </c>
      <c r="E4331" s="176">
        <v>-74.961501999999996</v>
      </c>
    </row>
    <row r="4332" spans="2:5" x14ac:dyDescent="0.25">
      <c r="B4332" s="176" t="s">
        <v>9756</v>
      </c>
      <c r="C4332" s="176" t="s">
        <v>15408</v>
      </c>
      <c r="D4332" s="176">
        <v>-13.535699844400002</v>
      </c>
      <c r="E4332" s="176">
        <v>-71.938796997099999</v>
      </c>
    </row>
    <row r="4333" spans="2:5" x14ac:dyDescent="0.25">
      <c r="B4333" s="176" t="s">
        <v>9757</v>
      </c>
      <c r="C4333" s="176" t="s">
        <v>15409</v>
      </c>
      <c r="D4333" s="176">
        <v>-22.770880999999999</v>
      </c>
      <c r="E4333" s="176">
        <v>-41.963079999999998</v>
      </c>
    </row>
    <row r="4334" spans="2:5" x14ac:dyDescent="0.25">
      <c r="B4334" s="176" t="s">
        <v>9758</v>
      </c>
      <c r="C4334" s="176" t="s">
        <v>15410</v>
      </c>
      <c r="D4334" s="176">
        <v>-29.370090999999999</v>
      </c>
      <c r="E4334" s="176">
        <v>-50.831729000000003</v>
      </c>
    </row>
    <row r="4335" spans="2:5" x14ac:dyDescent="0.25">
      <c r="B4335" s="176" t="s">
        <v>9759</v>
      </c>
      <c r="C4335" s="176" t="s">
        <v>15411</v>
      </c>
      <c r="D4335" s="176">
        <v>-17.6523</v>
      </c>
      <c r="E4335" s="176">
        <v>-39.253101000000001</v>
      </c>
    </row>
    <row r="4336" spans="2:5" x14ac:dyDescent="0.25">
      <c r="B4336" s="176" t="s">
        <v>9760</v>
      </c>
      <c r="C4336" s="176" t="s">
        <v>15412</v>
      </c>
      <c r="D4336" s="176">
        <v>-26.059380000000001</v>
      </c>
      <c r="E4336" s="176">
        <v>-53.063827000000003</v>
      </c>
    </row>
    <row r="4337" spans="2:5" x14ac:dyDescent="0.25">
      <c r="B4337" s="176" t="s">
        <v>9761</v>
      </c>
      <c r="C4337" s="176" t="s">
        <v>15413</v>
      </c>
      <c r="D4337" s="176">
        <v>-25.388327</v>
      </c>
      <c r="E4337" s="176">
        <v>-51.523490000000002</v>
      </c>
    </row>
    <row r="4338" spans="2:5" x14ac:dyDescent="0.25">
      <c r="B4338" s="176" t="s">
        <v>9762</v>
      </c>
      <c r="C4338" s="176" t="s">
        <v>15414</v>
      </c>
      <c r="D4338" s="176">
        <v>-24.081099999999999</v>
      </c>
      <c r="E4338" s="176">
        <v>-54.191699999999997</v>
      </c>
    </row>
    <row r="4339" spans="2:5" x14ac:dyDescent="0.25">
      <c r="B4339" s="176" t="s">
        <v>9763</v>
      </c>
      <c r="C4339" s="176" t="s">
        <v>15415</v>
      </c>
      <c r="D4339" s="176">
        <v>-28.725743000000001</v>
      </c>
      <c r="E4339" s="176">
        <v>-49.424475000000001</v>
      </c>
    </row>
    <row r="4340" spans="2:5" x14ac:dyDescent="0.25">
      <c r="B4340" s="176" t="s">
        <v>9764</v>
      </c>
      <c r="C4340" s="176" t="s">
        <v>15416</v>
      </c>
      <c r="D4340" s="176">
        <v>-11.496</v>
      </c>
      <c r="E4340" s="176">
        <v>-61.450800000000001</v>
      </c>
    </row>
    <row r="4341" spans="2:5" x14ac:dyDescent="0.25">
      <c r="B4341" s="176" t="s">
        <v>9765</v>
      </c>
      <c r="C4341" s="176" t="s">
        <v>15417</v>
      </c>
      <c r="D4341" s="176">
        <v>-2.7566440000000001</v>
      </c>
      <c r="E4341" s="176">
        <v>-42.803187000000001</v>
      </c>
    </row>
    <row r="4342" spans="2:5" x14ac:dyDescent="0.25">
      <c r="B4342" s="176" t="s">
        <v>9766</v>
      </c>
      <c r="C4342" s="176" t="s">
        <v>15418</v>
      </c>
      <c r="D4342" s="176">
        <v>-23.7987</v>
      </c>
      <c r="E4342" s="176">
        <v>-53.313800999999998</v>
      </c>
    </row>
    <row r="4343" spans="2:5" x14ac:dyDescent="0.25">
      <c r="B4343" s="176" t="s">
        <v>9767</v>
      </c>
      <c r="C4343" s="176" t="s">
        <v>15419</v>
      </c>
      <c r="D4343" s="176">
        <v>-26.233224</v>
      </c>
      <c r="E4343" s="176">
        <v>-51.066754000000003</v>
      </c>
    </row>
    <row r="4344" spans="2:5" x14ac:dyDescent="0.25">
      <c r="B4344" s="176" t="s">
        <v>9768</v>
      </c>
      <c r="C4344" s="176" t="s">
        <v>15420</v>
      </c>
      <c r="D4344" s="176">
        <v>-24.317800999999999</v>
      </c>
      <c r="E4344" s="176">
        <v>-50.651600000000002</v>
      </c>
    </row>
    <row r="4345" spans="2:5" x14ac:dyDescent="0.25">
      <c r="B4345" s="176" t="s">
        <v>9769</v>
      </c>
      <c r="C4345" s="176" t="s">
        <v>15421</v>
      </c>
      <c r="D4345" s="176">
        <v>-27.906580000000002</v>
      </c>
      <c r="E4345" s="176">
        <v>-54.520628000000002</v>
      </c>
    </row>
    <row r="4346" spans="2:5" x14ac:dyDescent="0.25">
      <c r="B4346" s="176" t="s">
        <v>9770</v>
      </c>
      <c r="C4346" s="176" t="s">
        <v>15422</v>
      </c>
      <c r="D4346" s="176">
        <v>-34.789200000000001</v>
      </c>
      <c r="E4346" s="176">
        <v>-56.264702</v>
      </c>
    </row>
    <row r="4347" spans="2:5" x14ac:dyDescent="0.25">
      <c r="B4347" s="176" t="s">
        <v>9771</v>
      </c>
      <c r="C4347" s="176" t="s">
        <v>15423</v>
      </c>
      <c r="D4347" s="176">
        <v>-33.358898000000003</v>
      </c>
      <c r="E4347" s="176">
        <v>-56.499198999999997</v>
      </c>
    </row>
    <row r="4348" spans="2:5" x14ac:dyDescent="0.25">
      <c r="B4348" s="176" t="s">
        <v>9772</v>
      </c>
      <c r="C4348" s="176" t="s">
        <v>15424</v>
      </c>
      <c r="D4348" s="176">
        <v>-34.855099000000003</v>
      </c>
      <c r="E4348" s="176">
        <v>-55.094298999999999</v>
      </c>
    </row>
    <row r="4349" spans="2:5" x14ac:dyDescent="0.25">
      <c r="B4349" s="176" t="s">
        <v>9773</v>
      </c>
      <c r="C4349" s="176" t="s">
        <v>15425</v>
      </c>
      <c r="D4349" s="176">
        <v>-34.835647000000002</v>
      </c>
      <c r="E4349" s="176">
        <v>-56.026496999999999</v>
      </c>
    </row>
    <row r="4350" spans="2:5" x14ac:dyDescent="0.25">
      <c r="B4350" s="176" t="s">
        <v>9774</v>
      </c>
      <c r="C4350" s="176" t="s">
        <v>15426</v>
      </c>
      <c r="D4350" s="176">
        <v>-34.909716000000003</v>
      </c>
      <c r="E4350" s="176">
        <v>-54.920211999999999</v>
      </c>
    </row>
    <row r="4351" spans="2:5" x14ac:dyDescent="0.25">
      <c r="B4351" s="176" t="s">
        <v>9775</v>
      </c>
      <c r="C4351" s="176" t="s">
        <v>15427</v>
      </c>
      <c r="D4351" s="176">
        <v>-32.363300000000002</v>
      </c>
      <c r="E4351" s="176">
        <v>-58.061900999999999</v>
      </c>
    </row>
    <row r="4352" spans="2:5" x14ac:dyDescent="0.25">
      <c r="B4352" s="176" t="s">
        <v>9776</v>
      </c>
      <c r="C4352" s="176" t="s">
        <v>15428</v>
      </c>
      <c r="D4352" s="176">
        <v>-30.974599999999999</v>
      </c>
      <c r="E4352" s="176">
        <v>-55.476199999999999</v>
      </c>
    </row>
    <row r="4353" spans="2:5" x14ac:dyDescent="0.25">
      <c r="B4353" s="176" t="s">
        <v>9777</v>
      </c>
      <c r="C4353" s="176" t="s">
        <v>15429</v>
      </c>
      <c r="D4353" s="176">
        <v>-31.438499</v>
      </c>
      <c r="E4353" s="176">
        <v>-57.985298</v>
      </c>
    </row>
    <row r="4354" spans="2:5" x14ac:dyDescent="0.25">
      <c r="B4354" s="176" t="s">
        <v>9778</v>
      </c>
      <c r="C4354" s="176" t="s">
        <v>15430</v>
      </c>
      <c r="D4354" s="176">
        <v>9.5533750000000008</v>
      </c>
      <c r="E4354" s="176">
        <v>-69.237869000000003</v>
      </c>
    </row>
    <row r="4355" spans="2:5" x14ac:dyDescent="0.25">
      <c r="B4355" s="176" t="s">
        <v>9779</v>
      </c>
      <c r="C4355" s="176" t="s">
        <v>15431</v>
      </c>
      <c r="D4355" s="176">
        <v>9.4302250000000001</v>
      </c>
      <c r="E4355" s="176">
        <v>-64.470725999999999</v>
      </c>
    </row>
    <row r="4356" spans="2:5" x14ac:dyDescent="0.25">
      <c r="B4356" s="176" t="s">
        <v>9780</v>
      </c>
      <c r="C4356" s="176" t="s">
        <v>15432</v>
      </c>
      <c r="D4356" s="176">
        <v>10.111110999999999</v>
      </c>
      <c r="E4356" s="176">
        <v>-64.692222000000001</v>
      </c>
    </row>
    <row r="4357" spans="2:5" x14ac:dyDescent="0.25">
      <c r="B4357" s="176" t="s">
        <v>9781</v>
      </c>
      <c r="C4357" s="176" t="s">
        <v>15433</v>
      </c>
      <c r="D4357" s="176">
        <v>8.6150000000000002</v>
      </c>
      <c r="E4357" s="176">
        <v>-70.214167000000003</v>
      </c>
    </row>
    <row r="4358" spans="2:5" x14ac:dyDescent="0.25">
      <c r="B4358" s="176" t="s">
        <v>9782</v>
      </c>
      <c r="C4358" s="176" t="s">
        <v>11437</v>
      </c>
      <c r="D4358" s="176">
        <v>10.183375</v>
      </c>
      <c r="E4358" s="176">
        <v>-67.557320000000004</v>
      </c>
    </row>
    <row r="4359" spans="2:5" x14ac:dyDescent="0.25">
      <c r="B4359" s="176" t="s">
        <v>9783</v>
      </c>
      <c r="C4359" s="176" t="s">
        <v>15434</v>
      </c>
      <c r="D4359" s="176">
        <v>10.042747</v>
      </c>
      <c r="E4359" s="176">
        <v>-69.358620000000002</v>
      </c>
    </row>
    <row r="4360" spans="2:5" x14ac:dyDescent="0.25">
      <c r="B4360" s="176" t="s">
        <v>9784</v>
      </c>
      <c r="C4360" s="176" t="s">
        <v>15435</v>
      </c>
      <c r="D4360" s="176">
        <v>10.249978</v>
      </c>
      <c r="E4360" s="176">
        <v>-67.649422000000001</v>
      </c>
    </row>
    <row r="4361" spans="2:5" x14ac:dyDescent="0.25">
      <c r="B4361" s="176" t="s">
        <v>9785</v>
      </c>
      <c r="C4361" s="176" t="s">
        <v>15436</v>
      </c>
      <c r="D4361" s="176">
        <v>8.1221610000000002</v>
      </c>
      <c r="E4361" s="176">
        <v>-63.536957000000001</v>
      </c>
    </row>
    <row r="4362" spans="2:5" x14ac:dyDescent="0.25">
      <c r="B4362" s="176" t="s">
        <v>9786</v>
      </c>
      <c r="C4362" s="176" t="s">
        <v>15437</v>
      </c>
      <c r="D4362" s="176">
        <v>7.6255100000000002</v>
      </c>
      <c r="E4362" s="176">
        <v>-66.162803999999994</v>
      </c>
    </row>
    <row r="4363" spans="2:5" x14ac:dyDescent="0.25">
      <c r="B4363" s="176" t="s">
        <v>9787</v>
      </c>
      <c r="C4363" s="176" t="s">
        <v>15438</v>
      </c>
      <c r="D4363" s="176">
        <v>8.9246560000000006</v>
      </c>
      <c r="E4363" s="176">
        <v>-67.417090999999999</v>
      </c>
    </row>
    <row r="4364" spans="2:5" x14ac:dyDescent="0.25">
      <c r="B4364" s="176" t="s">
        <v>9788</v>
      </c>
      <c r="C4364" s="176" t="s">
        <v>15439</v>
      </c>
      <c r="D4364" s="176">
        <v>6.2319889999999996</v>
      </c>
      <c r="E4364" s="176">
        <v>-62.854849999999999</v>
      </c>
    </row>
    <row r="4365" spans="2:5" x14ac:dyDescent="0.25">
      <c r="B4365" s="176" t="s">
        <v>9789</v>
      </c>
      <c r="C4365" s="176" t="s">
        <v>15440</v>
      </c>
      <c r="D4365" s="176">
        <v>10.660014</v>
      </c>
      <c r="E4365" s="176">
        <v>-63.261681000000003</v>
      </c>
    </row>
    <row r="4366" spans="2:5" x14ac:dyDescent="0.25">
      <c r="B4366" s="176" t="s">
        <v>9790</v>
      </c>
      <c r="C4366" s="176" t="s">
        <v>15441</v>
      </c>
      <c r="D4366" s="176">
        <v>11.414944</v>
      </c>
      <c r="E4366" s="176">
        <v>-69.680901000000006</v>
      </c>
    </row>
    <row r="4367" spans="2:5" x14ac:dyDescent="0.25">
      <c r="B4367" s="176" t="s">
        <v>9791</v>
      </c>
      <c r="C4367" s="176" t="s">
        <v>15442</v>
      </c>
      <c r="D4367" s="176">
        <v>10.286873999999999</v>
      </c>
      <c r="E4367" s="176">
        <v>-66.815847000000005</v>
      </c>
    </row>
    <row r="4368" spans="2:5" x14ac:dyDescent="0.25">
      <c r="B4368" s="176" t="s">
        <v>9792</v>
      </c>
      <c r="C4368" s="176" t="s">
        <v>15443</v>
      </c>
      <c r="D4368" s="176">
        <v>10.450333000000001</v>
      </c>
      <c r="E4368" s="176">
        <v>-64.130470000000003</v>
      </c>
    </row>
    <row r="4369" spans="2:5" x14ac:dyDescent="0.25">
      <c r="B4369" s="176" t="s">
        <v>9793</v>
      </c>
      <c r="C4369" s="176" t="s">
        <v>15261</v>
      </c>
      <c r="D4369" s="176">
        <v>6.7157299999999998</v>
      </c>
      <c r="E4369" s="176">
        <v>-61.638786000000003</v>
      </c>
    </row>
    <row r="4370" spans="2:5" x14ac:dyDescent="0.25">
      <c r="B4370" s="176" t="s">
        <v>9794</v>
      </c>
      <c r="C4370" s="176" t="s">
        <v>15444</v>
      </c>
      <c r="D4370" s="176">
        <v>7.0596769999999998</v>
      </c>
      <c r="E4370" s="176">
        <v>-69.496700000000004</v>
      </c>
    </row>
    <row r="4371" spans="2:5" x14ac:dyDescent="0.25">
      <c r="B4371" s="176" t="s">
        <v>9795</v>
      </c>
      <c r="C4371" s="176" t="s">
        <v>15445</v>
      </c>
      <c r="D4371" s="176">
        <v>10.485033</v>
      </c>
      <c r="E4371" s="176">
        <v>-66.843513000000002</v>
      </c>
    </row>
    <row r="4372" spans="2:5" x14ac:dyDescent="0.25">
      <c r="B4372" s="176" t="s">
        <v>9796</v>
      </c>
      <c r="C4372" s="176" t="s">
        <v>15446</v>
      </c>
      <c r="D4372" s="176">
        <v>7.2108340000000002</v>
      </c>
      <c r="E4372" s="176">
        <v>-70.756386000000006</v>
      </c>
    </row>
    <row r="4373" spans="2:5" x14ac:dyDescent="0.25">
      <c r="B4373" s="176" t="s">
        <v>9797</v>
      </c>
      <c r="C4373" s="176" t="s">
        <v>15447</v>
      </c>
      <c r="D4373" s="176">
        <v>10.574077606200001</v>
      </c>
      <c r="E4373" s="176">
        <v>-62.312667846700002</v>
      </c>
    </row>
    <row r="4374" spans="2:5" x14ac:dyDescent="0.25">
      <c r="B4374" s="176" t="s">
        <v>9798</v>
      </c>
      <c r="C4374" s="176" t="s">
        <v>15448</v>
      </c>
      <c r="D4374" s="176">
        <v>9.0269440000000003</v>
      </c>
      <c r="E4374" s="176">
        <v>-69.75515</v>
      </c>
    </row>
    <row r="4375" spans="2:5" x14ac:dyDescent="0.25">
      <c r="B4375" s="176" t="s">
        <v>9799</v>
      </c>
      <c r="C4375" s="176" t="s">
        <v>15449</v>
      </c>
      <c r="D4375" s="176">
        <v>10.794432</v>
      </c>
      <c r="E4375" s="176">
        <v>-63.981589999999997</v>
      </c>
    </row>
    <row r="4376" spans="2:5" x14ac:dyDescent="0.25">
      <c r="B4376" s="176" t="s">
        <v>9800</v>
      </c>
      <c r="C4376" s="176" t="s">
        <v>15450</v>
      </c>
      <c r="D4376" s="176">
        <v>11.780775</v>
      </c>
      <c r="E4376" s="176">
        <v>-70.151497000000006</v>
      </c>
    </row>
    <row r="4377" spans="2:5" x14ac:dyDescent="0.25">
      <c r="B4377" s="176" t="s">
        <v>9801</v>
      </c>
      <c r="C4377" s="176" t="s">
        <v>15451</v>
      </c>
      <c r="D4377" s="176">
        <v>9.9069529999999997</v>
      </c>
      <c r="E4377" s="176">
        <v>-67.379638999999997</v>
      </c>
    </row>
    <row r="4378" spans="2:5" x14ac:dyDescent="0.25">
      <c r="B4378" s="176" t="s">
        <v>9802</v>
      </c>
      <c r="C4378" s="176" t="s">
        <v>15452</v>
      </c>
      <c r="D4378" s="176">
        <v>8.2391670000000001</v>
      </c>
      <c r="E4378" s="176">
        <v>-72.271027000000004</v>
      </c>
    </row>
    <row r="4379" spans="2:5" x14ac:dyDescent="0.25">
      <c r="B4379" s="176" t="s">
        <v>9803</v>
      </c>
      <c r="C4379" s="176" t="s">
        <v>15453</v>
      </c>
      <c r="D4379" s="176">
        <v>11.80823</v>
      </c>
      <c r="E4379" s="176">
        <v>-66.180768</v>
      </c>
    </row>
    <row r="4380" spans="2:5" x14ac:dyDescent="0.25">
      <c r="B4380" s="176" t="s">
        <v>9804</v>
      </c>
      <c r="C4380" s="176" t="s">
        <v>15454</v>
      </c>
      <c r="D4380" s="176">
        <v>10.557542</v>
      </c>
      <c r="E4380" s="176">
        <v>-71.729307000000006</v>
      </c>
    </row>
    <row r="4381" spans="2:5" x14ac:dyDescent="0.25">
      <c r="B4381" s="176" t="s">
        <v>9805</v>
      </c>
      <c r="C4381" s="176" t="s">
        <v>15455</v>
      </c>
      <c r="D4381" s="176">
        <v>8.5820779999999992</v>
      </c>
      <c r="E4381" s="176">
        <v>-71.161040999999997</v>
      </c>
    </row>
    <row r="4382" spans="2:5" x14ac:dyDescent="0.25">
      <c r="B4382" s="176" t="s">
        <v>9806</v>
      </c>
      <c r="C4382" s="176" t="s">
        <v>15456</v>
      </c>
      <c r="D4382" s="176">
        <v>10.912603000000001</v>
      </c>
      <c r="E4382" s="176">
        <v>-63.966599000000002</v>
      </c>
    </row>
    <row r="4383" spans="2:5" x14ac:dyDescent="0.25">
      <c r="B4383" s="176" t="s">
        <v>9807</v>
      </c>
      <c r="C4383" s="176" t="s">
        <v>15457</v>
      </c>
      <c r="D4383" s="176">
        <v>10.602214</v>
      </c>
      <c r="E4383" s="176">
        <v>-66.991174000000001</v>
      </c>
    </row>
    <row r="4384" spans="2:5" x14ac:dyDescent="0.25">
      <c r="B4384" s="176" t="s">
        <v>9808</v>
      </c>
      <c r="C4384" s="176" t="s">
        <v>15458</v>
      </c>
      <c r="D4384" s="176">
        <v>10.133169000000001</v>
      </c>
      <c r="E4384" s="176">
        <v>-66.787826999999993</v>
      </c>
    </row>
    <row r="4385" spans="2:5" x14ac:dyDescent="0.25">
      <c r="B4385" s="176" t="s">
        <v>9809</v>
      </c>
      <c r="C4385" s="176" t="s">
        <v>15459</v>
      </c>
      <c r="D4385" s="176">
        <v>9.7490229999999993</v>
      </c>
      <c r="E4385" s="176">
        <v>-63.153348000000001</v>
      </c>
    </row>
    <row r="4386" spans="2:5" x14ac:dyDescent="0.25">
      <c r="B4386" s="176" t="s">
        <v>9810</v>
      </c>
      <c r="C4386" s="176" t="s">
        <v>15460</v>
      </c>
      <c r="D4386" s="176">
        <v>5.6199899999999996</v>
      </c>
      <c r="E4386" s="176">
        <v>-67.606102000000007</v>
      </c>
    </row>
    <row r="4387" spans="2:5" x14ac:dyDescent="0.25">
      <c r="B4387" s="176" t="s">
        <v>9811</v>
      </c>
      <c r="C4387" s="176" t="s">
        <v>15461</v>
      </c>
      <c r="D4387" s="176">
        <v>10.480499999999999</v>
      </c>
      <c r="E4387" s="176">
        <v>-68.072997999999998</v>
      </c>
    </row>
    <row r="4388" spans="2:5" x14ac:dyDescent="0.25">
      <c r="B4388" s="176" t="s">
        <v>9812</v>
      </c>
      <c r="C4388" s="176" t="s">
        <v>15462</v>
      </c>
      <c r="D4388" s="176">
        <v>7.8013890000000004</v>
      </c>
      <c r="E4388" s="176">
        <v>-72.202777999999995</v>
      </c>
    </row>
    <row r="4389" spans="2:5" x14ac:dyDescent="0.25">
      <c r="B4389" s="176" t="s">
        <v>9813</v>
      </c>
      <c r="C4389" s="176" t="s">
        <v>15463</v>
      </c>
      <c r="D4389" s="176">
        <v>8.2885299999999997</v>
      </c>
      <c r="E4389" s="176">
        <v>-62.760399</v>
      </c>
    </row>
    <row r="4390" spans="2:5" x14ac:dyDescent="0.25">
      <c r="B4390" s="176" t="s">
        <v>9814</v>
      </c>
      <c r="C4390" s="176" t="s">
        <v>15464</v>
      </c>
      <c r="D4390" s="176">
        <v>7.5754789999999996</v>
      </c>
      <c r="E4390" s="176">
        <v>-70.174435000000003</v>
      </c>
    </row>
    <row r="4391" spans="2:5" x14ac:dyDescent="0.25">
      <c r="B4391" s="176" t="s">
        <v>9815</v>
      </c>
      <c r="C4391" s="176" t="s">
        <v>15465</v>
      </c>
      <c r="D4391" s="176">
        <v>11.946935</v>
      </c>
      <c r="E4391" s="176">
        <v>-66.668333000000004</v>
      </c>
    </row>
    <row r="4392" spans="2:5" x14ac:dyDescent="0.25">
      <c r="B4392" s="176" t="s">
        <v>9816</v>
      </c>
      <c r="C4392" s="176" t="s">
        <v>15466</v>
      </c>
      <c r="D4392" s="176">
        <v>7.8408090000000001</v>
      </c>
      <c r="E4392" s="176">
        <v>-72.439877999999993</v>
      </c>
    </row>
    <row r="4393" spans="2:5" x14ac:dyDescent="0.25">
      <c r="B4393" s="176" t="s">
        <v>9817</v>
      </c>
      <c r="C4393" s="176" t="s">
        <v>15467</v>
      </c>
      <c r="D4393" s="176">
        <v>4.5546990000000003</v>
      </c>
      <c r="E4393" s="176">
        <v>-61.145234000000002</v>
      </c>
    </row>
    <row r="4394" spans="2:5" x14ac:dyDescent="0.25">
      <c r="B4394" s="176" t="s">
        <v>9818</v>
      </c>
      <c r="C4394" s="176" t="s">
        <v>15468</v>
      </c>
      <c r="D4394" s="176">
        <v>7.5653800000000002</v>
      </c>
      <c r="E4394" s="176">
        <v>-72.035103000000007</v>
      </c>
    </row>
    <row r="4395" spans="2:5" x14ac:dyDescent="0.25">
      <c r="B4395" s="176" t="s">
        <v>9819</v>
      </c>
      <c r="C4395" s="176" t="s">
        <v>15469</v>
      </c>
      <c r="D4395" s="176">
        <v>10.278700000000001</v>
      </c>
      <c r="E4395" s="176">
        <v>-68.755202999999995</v>
      </c>
    </row>
    <row r="4396" spans="2:5" x14ac:dyDescent="0.25">
      <c r="B4396" s="176" t="s">
        <v>9820</v>
      </c>
      <c r="C4396" s="176" t="s">
        <v>15470</v>
      </c>
      <c r="D4396" s="176">
        <v>7.8833200000000003</v>
      </c>
      <c r="E4396" s="176">
        <v>-67.444000000000003</v>
      </c>
    </row>
    <row r="4397" spans="2:5" x14ac:dyDescent="0.25">
      <c r="B4397" s="176" t="s">
        <v>9821</v>
      </c>
      <c r="C4397" s="176" t="s">
        <v>15471</v>
      </c>
      <c r="D4397" s="176">
        <v>8.9451465606688991</v>
      </c>
      <c r="E4397" s="176">
        <v>-64.151084899902003</v>
      </c>
    </row>
    <row r="4398" spans="2:5" x14ac:dyDescent="0.25">
      <c r="B4398" s="176" t="s">
        <v>9822</v>
      </c>
      <c r="C4398" s="176" t="s">
        <v>15472</v>
      </c>
      <c r="D4398" s="176">
        <v>8.9745500000000007</v>
      </c>
      <c r="E4398" s="176">
        <v>-71.943252999999999</v>
      </c>
    </row>
    <row r="4399" spans="2:5" x14ac:dyDescent="0.25">
      <c r="B4399" s="176" t="s">
        <v>9823</v>
      </c>
      <c r="C4399" s="176" t="s">
        <v>15473</v>
      </c>
      <c r="D4399" s="176">
        <v>9.0889939999999996</v>
      </c>
      <c r="E4399" s="176">
        <v>-62.094172999999998</v>
      </c>
    </row>
    <row r="4400" spans="2:5" x14ac:dyDescent="0.25">
      <c r="B4400" s="176" t="s">
        <v>9824</v>
      </c>
      <c r="C4400" s="176" t="s">
        <v>15474</v>
      </c>
      <c r="D4400" s="176">
        <v>7.2493800000000004</v>
      </c>
      <c r="E4400" s="176">
        <v>-61.528930000000003</v>
      </c>
    </row>
    <row r="4401" spans="2:5" x14ac:dyDescent="0.25">
      <c r="B4401" s="176" t="s">
        <v>9825</v>
      </c>
      <c r="C4401" s="176" t="s">
        <v>15475</v>
      </c>
      <c r="D4401" s="176">
        <v>10.149732999999999</v>
      </c>
      <c r="E4401" s="176">
        <v>-67.928398000000001</v>
      </c>
    </row>
    <row r="4402" spans="2:5" x14ac:dyDescent="0.25">
      <c r="B4402" s="176" t="s">
        <v>9826</v>
      </c>
      <c r="C4402" s="176" t="s">
        <v>15476</v>
      </c>
      <c r="D4402" s="176">
        <v>8.6241389999999996</v>
      </c>
      <c r="E4402" s="176">
        <v>-71.672668000000002</v>
      </c>
    </row>
    <row r="4403" spans="2:5" x14ac:dyDescent="0.25">
      <c r="B4403" s="176" t="s">
        <v>9827</v>
      </c>
      <c r="C4403" s="176" t="s">
        <v>15477</v>
      </c>
      <c r="D4403" s="176">
        <v>9.3404779999999992</v>
      </c>
      <c r="E4403" s="176">
        <v>-70.584061000000005</v>
      </c>
    </row>
    <row r="4404" spans="2:5" x14ac:dyDescent="0.25">
      <c r="B4404" s="176" t="s">
        <v>9828</v>
      </c>
      <c r="C4404" s="176" t="s">
        <v>15478</v>
      </c>
      <c r="D4404" s="176">
        <v>9.2220277786300002</v>
      </c>
      <c r="E4404" s="176">
        <v>-65.9935836792</v>
      </c>
    </row>
    <row r="4405" spans="2:5" x14ac:dyDescent="0.25">
      <c r="B4405" s="176" t="s">
        <v>9829</v>
      </c>
      <c r="C4405" s="176" t="s">
        <v>15479</v>
      </c>
      <c r="D4405" s="176">
        <v>-0.98119100000000004</v>
      </c>
      <c r="E4405" s="176">
        <v>-62.918602999999997</v>
      </c>
    </row>
    <row r="4406" spans="2:5" x14ac:dyDescent="0.25">
      <c r="B4406" s="176" t="s">
        <v>9830</v>
      </c>
      <c r="C4406" s="176" t="s">
        <v>15480</v>
      </c>
      <c r="D4406" s="176">
        <v>-15.1934</v>
      </c>
      <c r="E4406" s="176">
        <v>-59.384799999999998</v>
      </c>
    </row>
    <row r="4407" spans="2:5" x14ac:dyDescent="0.25">
      <c r="B4407" s="176" t="s">
        <v>9831</v>
      </c>
      <c r="C4407" s="176" t="s">
        <v>15481</v>
      </c>
      <c r="D4407" s="176">
        <v>-4.4063400000000001</v>
      </c>
      <c r="E4407" s="176">
        <v>-59.602401999999998</v>
      </c>
    </row>
    <row r="4408" spans="2:5" x14ac:dyDescent="0.25">
      <c r="B4408" s="176" t="s">
        <v>9832</v>
      </c>
      <c r="C4408" s="176" t="s">
        <v>15482</v>
      </c>
      <c r="D4408" s="176">
        <v>-4.8714729999999999</v>
      </c>
      <c r="E4408" s="176">
        <v>-66.897552000000005</v>
      </c>
    </row>
    <row r="4409" spans="2:5" x14ac:dyDescent="0.25">
      <c r="B4409" s="176" t="s">
        <v>9833</v>
      </c>
      <c r="C4409" s="176" t="s">
        <v>15483</v>
      </c>
      <c r="D4409" s="176">
        <v>-22.559118000000002</v>
      </c>
      <c r="E4409" s="176">
        <v>-55.381143000000002</v>
      </c>
    </row>
    <row r="4410" spans="2:5" x14ac:dyDescent="0.25">
      <c r="B4410" s="176" t="s">
        <v>9834</v>
      </c>
      <c r="C4410" s="176" t="s">
        <v>15484</v>
      </c>
      <c r="D4410" s="176">
        <v>-7.2278700000000002</v>
      </c>
      <c r="E4410" s="176">
        <v>-48.240501000000002</v>
      </c>
    </row>
    <row r="4411" spans="2:5" x14ac:dyDescent="0.25">
      <c r="B4411" s="176" t="s">
        <v>9835</v>
      </c>
      <c r="C4411" s="176" t="s">
        <v>15485</v>
      </c>
      <c r="D4411" s="176">
        <v>-17.172917999999999</v>
      </c>
      <c r="E4411" s="176">
        <v>-50.208506999999997</v>
      </c>
    </row>
    <row r="4412" spans="2:5" x14ac:dyDescent="0.25">
      <c r="B4412" s="176" t="s">
        <v>9836</v>
      </c>
      <c r="C4412" s="176" t="s">
        <v>15486</v>
      </c>
      <c r="D4412" s="176">
        <v>-13.549099999999999</v>
      </c>
      <c r="E4412" s="176">
        <v>-48.195301000000001</v>
      </c>
    </row>
    <row r="4413" spans="2:5" x14ac:dyDescent="0.25">
      <c r="B4413" s="176" t="s">
        <v>9837</v>
      </c>
      <c r="C4413" s="176" t="s">
        <v>15487</v>
      </c>
      <c r="D4413" s="176">
        <v>-7.2789700000000002</v>
      </c>
      <c r="E4413" s="176">
        <v>-64.769501000000005</v>
      </c>
    </row>
    <row r="4414" spans="2:5" x14ac:dyDescent="0.25">
      <c r="B4414" s="176" t="s">
        <v>9838</v>
      </c>
      <c r="C4414" s="176" t="s">
        <v>15488</v>
      </c>
      <c r="D4414" s="176">
        <v>-0.378604</v>
      </c>
      <c r="E4414" s="176">
        <v>-64.992558000000002</v>
      </c>
    </row>
    <row r="4415" spans="2:5" x14ac:dyDescent="0.25">
      <c r="B4415" s="176" t="s">
        <v>9839</v>
      </c>
      <c r="C4415" s="176" t="s">
        <v>15489</v>
      </c>
      <c r="D4415" s="176">
        <v>-14.662000000000001</v>
      </c>
      <c r="E4415" s="176">
        <v>-57.443744000000002</v>
      </c>
    </row>
    <row r="4416" spans="2:5" x14ac:dyDescent="0.25">
      <c r="B4416" s="176" t="s">
        <v>9840</v>
      </c>
      <c r="C4416" s="176" t="s">
        <v>15490</v>
      </c>
      <c r="D4416" s="176">
        <v>-21.663491</v>
      </c>
      <c r="E4416" s="176">
        <v>-49.729953999999999</v>
      </c>
    </row>
    <row r="4417" spans="2:5" x14ac:dyDescent="0.25">
      <c r="B4417" s="176" t="s">
        <v>9841</v>
      </c>
      <c r="C4417" s="176" t="s">
        <v>15491</v>
      </c>
      <c r="D4417" s="176">
        <v>6.4985499999999998</v>
      </c>
      <c r="E4417" s="176">
        <v>-58.254100999999999</v>
      </c>
    </row>
    <row r="4418" spans="2:5" x14ac:dyDescent="0.25">
      <c r="B4418" s="176" t="s">
        <v>9842</v>
      </c>
      <c r="C4418" s="176" t="s">
        <v>15492</v>
      </c>
      <c r="D4418" s="176">
        <v>6.8058810000000003</v>
      </c>
      <c r="E4418" s="176">
        <v>-58.107657000000003</v>
      </c>
    </row>
    <row r="4419" spans="2:5" x14ac:dyDescent="0.25">
      <c r="B4419" s="176" t="s">
        <v>9843</v>
      </c>
      <c r="C4419" s="176" t="s">
        <v>15493</v>
      </c>
      <c r="D4419" s="176">
        <v>5.1773490000000004</v>
      </c>
      <c r="E4419" s="176">
        <v>-59.488979999999998</v>
      </c>
    </row>
    <row r="4420" spans="2:5" x14ac:dyDescent="0.25">
      <c r="B4420" s="176" t="s">
        <v>9844</v>
      </c>
      <c r="C4420" s="176" t="s">
        <v>15494</v>
      </c>
      <c r="D4420" s="176">
        <v>3.37276</v>
      </c>
      <c r="E4420" s="176">
        <v>-59.789397999999998</v>
      </c>
    </row>
    <row r="4421" spans="2:5" x14ac:dyDescent="0.25">
      <c r="B4421" s="176" t="s">
        <v>9845</v>
      </c>
      <c r="C4421" s="176" t="s">
        <v>15495</v>
      </c>
      <c r="D4421" s="176">
        <v>17.136700000000001</v>
      </c>
      <c r="E4421" s="176">
        <v>-61.792701999999998</v>
      </c>
    </row>
    <row r="4422" spans="2:5" x14ac:dyDescent="0.25">
      <c r="B4422" s="176" t="s">
        <v>9846</v>
      </c>
      <c r="C4422" s="176" t="s">
        <v>15496</v>
      </c>
      <c r="D4422" s="176">
        <v>17.621193999999999</v>
      </c>
      <c r="E4422" s="176">
        <v>-61.798347</v>
      </c>
    </row>
    <row r="4423" spans="2:5" x14ac:dyDescent="0.25">
      <c r="B4423" s="176" t="s">
        <v>9847</v>
      </c>
      <c r="C4423" s="176" t="s">
        <v>15497</v>
      </c>
      <c r="D4423" s="176">
        <v>13.074667</v>
      </c>
      <c r="E4423" s="176">
        <v>-59.491033999999999</v>
      </c>
    </row>
    <row r="4424" spans="2:5" x14ac:dyDescent="0.25">
      <c r="B4424" s="176" t="s">
        <v>9848</v>
      </c>
      <c r="C4424" s="176" t="s">
        <v>15498</v>
      </c>
      <c r="D4424" s="176">
        <v>15.336693</v>
      </c>
      <c r="E4424" s="176">
        <v>-61.392108</v>
      </c>
    </row>
    <row r="4425" spans="2:5" x14ac:dyDescent="0.25">
      <c r="B4425" s="176" t="s">
        <v>9849</v>
      </c>
      <c r="C4425" s="176" t="s">
        <v>15499</v>
      </c>
      <c r="D4425" s="176">
        <v>15.546673</v>
      </c>
      <c r="E4425" s="176">
        <v>-61.301082000000001</v>
      </c>
    </row>
    <row r="4426" spans="2:5" x14ac:dyDescent="0.25">
      <c r="B4426" s="176" t="s">
        <v>9850</v>
      </c>
      <c r="C4426" s="176" t="s">
        <v>15500</v>
      </c>
      <c r="D4426" s="176">
        <v>16.296901999999999</v>
      </c>
      <c r="E4426" s="176">
        <v>-61.084400000000002</v>
      </c>
    </row>
    <row r="4427" spans="2:5" x14ac:dyDescent="0.25">
      <c r="B4427" s="176" t="s">
        <v>9851</v>
      </c>
      <c r="C4427" s="176" t="s">
        <v>15501</v>
      </c>
      <c r="D4427" s="176">
        <v>16.013648</v>
      </c>
      <c r="E4427" s="176">
        <v>-61.742927999999999</v>
      </c>
    </row>
    <row r="4428" spans="2:5" x14ac:dyDescent="0.25">
      <c r="B4428" s="176" t="s">
        <v>9852</v>
      </c>
      <c r="C4428" s="176" t="s">
        <v>15502</v>
      </c>
      <c r="D4428" s="176">
        <v>16.257798999999999</v>
      </c>
      <c r="E4428" s="176">
        <v>-61.262501</v>
      </c>
    </row>
    <row r="4429" spans="2:5" x14ac:dyDescent="0.25">
      <c r="B4429" s="176" t="s">
        <v>9853</v>
      </c>
      <c r="C4429" s="176" t="s">
        <v>15503</v>
      </c>
      <c r="D4429" s="176">
        <v>14.590999999999999</v>
      </c>
      <c r="E4429" s="176">
        <v>-61.003200999999997</v>
      </c>
    </row>
    <row r="4430" spans="2:5" x14ac:dyDescent="0.25">
      <c r="B4430" s="176" t="s">
        <v>9854</v>
      </c>
      <c r="C4430" s="176" t="s">
        <v>15504</v>
      </c>
      <c r="D4430" s="176">
        <v>18.100057</v>
      </c>
      <c r="E4430" s="176">
        <v>-63.047443999999999</v>
      </c>
    </row>
    <row r="4431" spans="2:5" x14ac:dyDescent="0.25">
      <c r="B4431" s="176" t="s">
        <v>9855</v>
      </c>
      <c r="C4431" s="176" t="s">
        <v>15505</v>
      </c>
      <c r="D4431" s="176">
        <v>17.904398</v>
      </c>
      <c r="E4431" s="176">
        <v>-62.843333000000001</v>
      </c>
    </row>
    <row r="4432" spans="2:5" x14ac:dyDescent="0.25">
      <c r="B4432" s="176" t="s">
        <v>9856</v>
      </c>
      <c r="C4432" s="176" t="s">
        <v>15506</v>
      </c>
      <c r="D4432" s="176">
        <v>15.868925000000001</v>
      </c>
      <c r="E4432" s="176">
        <v>-61.270086999999997</v>
      </c>
    </row>
    <row r="4433" spans="2:5" x14ac:dyDescent="0.25">
      <c r="B4433" s="176" t="s">
        <v>9857</v>
      </c>
      <c r="C4433" s="176" t="s">
        <v>15507</v>
      </c>
      <c r="D4433" s="176">
        <v>16.265443000000001</v>
      </c>
      <c r="E4433" s="176">
        <v>-61.532753999999997</v>
      </c>
    </row>
    <row r="4434" spans="2:5" x14ac:dyDescent="0.25">
      <c r="B4434" s="176" t="s">
        <v>9858</v>
      </c>
      <c r="C4434" s="176" t="s">
        <v>15508</v>
      </c>
      <c r="D4434" s="176">
        <v>12.003996000000001</v>
      </c>
      <c r="E4434" s="176">
        <v>-61.785302000000001</v>
      </c>
    </row>
    <row r="4435" spans="2:5" x14ac:dyDescent="0.25">
      <c r="B4435" s="176" t="s">
        <v>9859</v>
      </c>
      <c r="C4435" s="176" t="s">
        <v>15509</v>
      </c>
      <c r="D4435" s="176">
        <v>12.476100000000001</v>
      </c>
      <c r="E4435" s="176">
        <v>-61.472800999999997</v>
      </c>
    </row>
    <row r="4436" spans="2:5" x14ac:dyDescent="0.25">
      <c r="B4436" s="176" t="s">
        <v>9860</v>
      </c>
      <c r="C4436" s="176" t="s">
        <v>15510</v>
      </c>
      <c r="D4436" s="176">
        <v>18.337091000000001</v>
      </c>
      <c r="E4436" s="176">
        <v>-64.977250999999995</v>
      </c>
    </row>
    <row r="4437" spans="2:5" x14ac:dyDescent="0.25">
      <c r="B4437" s="176" t="s">
        <v>9861</v>
      </c>
      <c r="C4437" s="176" t="s">
        <v>15511</v>
      </c>
      <c r="D4437" s="176">
        <v>17.701412999999999</v>
      </c>
      <c r="E4437" s="176">
        <v>-64.802608000000006</v>
      </c>
    </row>
    <row r="4438" spans="2:5" x14ac:dyDescent="0.25">
      <c r="B4438" s="176" t="s">
        <v>9862</v>
      </c>
      <c r="C4438" s="176" t="s">
        <v>15512</v>
      </c>
      <c r="D4438" s="176">
        <v>18.450849999999999</v>
      </c>
      <c r="E4438" s="176">
        <v>-66.675768000000005</v>
      </c>
    </row>
    <row r="4439" spans="2:5" x14ac:dyDescent="0.25">
      <c r="B4439" s="176" t="s">
        <v>9863</v>
      </c>
      <c r="C4439" s="176" t="s">
        <v>15513</v>
      </c>
      <c r="D4439" s="176">
        <v>18.494900000000001</v>
      </c>
      <c r="E4439" s="176">
        <v>-67.129401999999999</v>
      </c>
    </row>
    <row r="4440" spans="2:5" x14ac:dyDescent="0.25">
      <c r="B4440" s="176" t="s">
        <v>9864</v>
      </c>
      <c r="C4440" s="176" t="s">
        <v>15514</v>
      </c>
      <c r="D4440" s="176">
        <v>18.312954000000001</v>
      </c>
      <c r="E4440" s="176">
        <v>-65.303893000000002</v>
      </c>
    </row>
    <row r="4441" spans="2:5" x14ac:dyDescent="0.25">
      <c r="B4441" s="176" t="s">
        <v>9865</v>
      </c>
      <c r="C4441" s="176" t="s">
        <v>15515</v>
      </c>
      <c r="D4441" s="176">
        <v>18.45680046081543</v>
      </c>
      <c r="E4441" s="176">
        <v>-66.098098754882813</v>
      </c>
    </row>
    <row r="4442" spans="2:5" x14ac:dyDescent="0.25">
      <c r="B4442" s="176" t="s">
        <v>9866</v>
      </c>
      <c r="C4442" s="176" t="s">
        <v>15516</v>
      </c>
      <c r="D4442" s="176">
        <v>18.255699157714844</v>
      </c>
      <c r="E4442" s="176">
        <v>-67.14849853515625</v>
      </c>
    </row>
    <row r="4443" spans="2:5" x14ac:dyDescent="0.25">
      <c r="B4443" s="176" t="s">
        <v>9867</v>
      </c>
      <c r="C4443" s="176" t="s">
        <v>15517</v>
      </c>
      <c r="D4443" s="176">
        <v>18.008300999999999</v>
      </c>
      <c r="E4443" s="176">
        <v>-66.563004000000006</v>
      </c>
    </row>
    <row r="4444" spans="2:5" x14ac:dyDescent="0.25">
      <c r="B4444" s="176" t="s">
        <v>9868</v>
      </c>
      <c r="C4444" s="176" t="s">
        <v>15518</v>
      </c>
      <c r="D4444" s="176">
        <v>18.247261999999999</v>
      </c>
      <c r="E4444" s="176">
        <v>-65.639790000000005</v>
      </c>
    </row>
    <row r="4445" spans="2:5" x14ac:dyDescent="0.25">
      <c r="B4445" s="176" t="s">
        <v>9869</v>
      </c>
      <c r="C4445" s="176" t="s">
        <v>15519</v>
      </c>
      <c r="D4445" s="176">
        <v>18.439399999999999</v>
      </c>
      <c r="E4445" s="176">
        <v>-66.001801</v>
      </c>
    </row>
    <row r="4446" spans="2:5" x14ac:dyDescent="0.25">
      <c r="B4446" s="176" t="s">
        <v>9870</v>
      </c>
      <c r="C4446" s="176" t="s">
        <v>15520</v>
      </c>
      <c r="D4446" s="176">
        <v>18.134799999999998</v>
      </c>
      <c r="E4446" s="176">
        <v>-65.493599000000003</v>
      </c>
    </row>
    <row r="4447" spans="2:5" x14ac:dyDescent="0.25">
      <c r="B4447" s="176" t="s">
        <v>9871</v>
      </c>
      <c r="C4447" s="176" t="s">
        <v>15521</v>
      </c>
      <c r="D4447" s="176">
        <v>17.310845</v>
      </c>
      <c r="E4447" s="176">
        <v>-62.719116999999997</v>
      </c>
    </row>
    <row r="4448" spans="2:5" x14ac:dyDescent="0.25">
      <c r="B4448" s="176" t="s">
        <v>9872</v>
      </c>
      <c r="C4448" s="176" t="s">
        <v>15522</v>
      </c>
      <c r="D4448" s="176">
        <v>17.2057</v>
      </c>
      <c r="E4448" s="176">
        <v>-62.589900999999998</v>
      </c>
    </row>
    <row r="4449" spans="2:5" x14ac:dyDescent="0.25">
      <c r="B4449" s="176" t="s">
        <v>9873</v>
      </c>
      <c r="C4449" s="176" t="s">
        <v>15523</v>
      </c>
      <c r="D4449" s="176">
        <v>14.020200000000001</v>
      </c>
      <c r="E4449" s="176">
        <v>-60.992901000000003</v>
      </c>
    </row>
    <row r="4450" spans="2:5" x14ac:dyDescent="0.25">
      <c r="B4450" s="176" t="s">
        <v>9874</v>
      </c>
      <c r="C4450" s="176" t="s">
        <v>15524</v>
      </c>
      <c r="D4450" s="176">
        <v>13.7332</v>
      </c>
      <c r="E4450" s="176">
        <v>-60.952598999999999</v>
      </c>
    </row>
    <row r="4451" spans="2:5" x14ac:dyDescent="0.25">
      <c r="B4451" s="176" t="s">
        <v>9875</v>
      </c>
      <c r="C4451" s="176" t="s">
        <v>15525</v>
      </c>
      <c r="D4451" s="176">
        <v>12.501056</v>
      </c>
      <c r="E4451" s="176">
        <v>-70.014280999999997</v>
      </c>
    </row>
    <row r="4452" spans="2:5" x14ac:dyDescent="0.25">
      <c r="B4452" s="176" t="s">
        <v>9876</v>
      </c>
      <c r="C4452" s="176" t="s">
        <v>15526</v>
      </c>
      <c r="D4452" s="176">
        <v>12.131</v>
      </c>
      <c r="E4452" s="176">
        <v>-68.268501000000001</v>
      </c>
    </row>
    <row r="4453" spans="2:5" x14ac:dyDescent="0.25">
      <c r="B4453" s="176" t="s">
        <v>9877</v>
      </c>
      <c r="C4453" s="176" t="s">
        <v>15527</v>
      </c>
      <c r="D4453" s="176">
        <v>12.1889</v>
      </c>
      <c r="E4453" s="176">
        <v>-68.959800999999999</v>
      </c>
    </row>
    <row r="4454" spans="2:5" x14ac:dyDescent="0.25">
      <c r="B4454" s="176" t="s">
        <v>9878</v>
      </c>
      <c r="C4454" s="176" t="s">
        <v>15528</v>
      </c>
      <c r="D4454" s="176">
        <v>17.496500000000001</v>
      </c>
      <c r="E4454" s="176">
        <v>-62.979401000000003</v>
      </c>
    </row>
    <row r="4455" spans="2:5" x14ac:dyDescent="0.25">
      <c r="B4455" s="176" t="s">
        <v>9879</v>
      </c>
      <c r="C4455" s="176" t="s">
        <v>15529</v>
      </c>
      <c r="D4455" s="176">
        <v>18.041</v>
      </c>
      <c r="E4455" s="176">
        <v>-63.108898000000003</v>
      </c>
    </row>
    <row r="4456" spans="2:5" x14ac:dyDescent="0.25">
      <c r="B4456" s="176" t="s">
        <v>9880</v>
      </c>
      <c r="C4456" s="176" t="s">
        <v>15530</v>
      </c>
      <c r="D4456" s="176">
        <v>17.645330000000001</v>
      </c>
      <c r="E4456" s="176">
        <v>-63.220514000000001</v>
      </c>
    </row>
    <row r="4457" spans="2:5" x14ac:dyDescent="0.25">
      <c r="B4457" s="176" t="s">
        <v>9881</v>
      </c>
      <c r="C4457" s="176" t="s">
        <v>15531</v>
      </c>
      <c r="D4457" s="176">
        <v>18.204772999999999</v>
      </c>
      <c r="E4457" s="176">
        <v>-63.053829999999998</v>
      </c>
    </row>
    <row r="4458" spans="2:5" x14ac:dyDescent="0.25">
      <c r="B4458" s="176" t="s">
        <v>9882</v>
      </c>
      <c r="C4458" s="176" t="s">
        <v>15532</v>
      </c>
      <c r="D4458" s="176">
        <v>16.791834999999999</v>
      </c>
      <c r="E4458" s="176">
        <v>-62.193204000000001</v>
      </c>
    </row>
    <row r="4459" spans="2:5" x14ac:dyDescent="0.25">
      <c r="B4459" s="176" t="s">
        <v>9883</v>
      </c>
      <c r="C4459" s="176" t="s">
        <v>15533</v>
      </c>
      <c r="D4459" s="176">
        <v>11.149571</v>
      </c>
      <c r="E4459" s="176">
        <v>-60.831297999999997</v>
      </c>
    </row>
    <row r="4460" spans="2:5" x14ac:dyDescent="0.25">
      <c r="B4460" s="176" t="s">
        <v>9884</v>
      </c>
      <c r="C4460" s="176" t="s">
        <v>15534</v>
      </c>
      <c r="D4460" s="176">
        <v>10.59535</v>
      </c>
      <c r="E4460" s="176">
        <v>-61.337567999999997</v>
      </c>
    </row>
    <row r="4461" spans="2:5" x14ac:dyDescent="0.25">
      <c r="B4461" s="176" t="s">
        <v>9885</v>
      </c>
      <c r="C4461" s="176" t="s">
        <v>15535</v>
      </c>
      <c r="D4461" s="176">
        <v>18.445492000000002</v>
      </c>
      <c r="E4461" s="176">
        <v>-64.541707000000002</v>
      </c>
    </row>
    <row r="4462" spans="2:5" x14ac:dyDescent="0.25">
      <c r="B4462" s="176" t="s">
        <v>9886</v>
      </c>
      <c r="C4462" s="176" t="s">
        <v>15536</v>
      </c>
      <c r="D4462" s="176">
        <v>18.446634</v>
      </c>
      <c r="E4462" s="176">
        <v>-64.427931999999998</v>
      </c>
    </row>
    <row r="4463" spans="2:5" x14ac:dyDescent="0.25">
      <c r="B4463" s="176" t="s">
        <v>9887</v>
      </c>
      <c r="C4463" s="176" t="s">
        <v>169</v>
      </c>
      <c r="D4463" s="176">
        <v>13.159725</v>
      </c>
      <c r="E4463" s="176">
        <v>-61.148800999999999</v>
      </c>
    </row>
    <row r="4464" spans="2:5" x14ac:dyDescent="0.25">
      <c r="B4464" s="176" t="s">
        <v>9888</v>
      </c>
      <c r="C4464" s="176" t="s">
        <v>15537</v>
      </c>
      <c r="D4464" s="176">
        <v>12.9884</v>
      </c>
      <c r="E4464" s="176">
        <v>-61.262000999999998</v>
      </c>
    </row>
    <row r="4465" spans="2:5" x14ac:dyDescent="0.25">
      <c r="B4465" s="176" t="s">
        <v>9889</v>
      </c>
      <c r="C4465" s="176" t="s">
        <v>15538</v>
      </c>
      <c r="D4465" s="176">
        <v>12.699</v>
      </c>
      <c r="E4465" s="176">
        <v>-61.342399999999998</v>
      </c>
    </row>
    <row r="4466" spans="2:5" x14ac:dyDescent="0.25">
      <c r="B4466" s="176" t="s">
        <v>9890</v>
      </c>
      <c r="C4466" s="176" t="s">
        <v>15539</v>
      </c>
      <c r="D4466" s="176">
        <v>12.8879</v>
      </c>
      <c r="E4466" s="176">
        <v>-61.180199000000002</v>
      </c>
    </row>
    <row r="4467" spans="2:5" x14ac:dyDescent="0.25">
      <c r="B4467" s="176" t="s">
        <v>9891</v>
      </c>
      <c r="C4467" s="176" t="s">
        <v>15540</v>
      </c>
      <c r="D4467" s="176">
        <v>12.600135</v>
      </c>
      <c r="E4467" s="176">
        <v>-61.411945000000003</v>
      </c>
    </row>
    <row r="4468" spans="2:5" x14ac:dyDescent="0.25">
      <c r="B4468" s="176" t="s">
        <v>9892</v>
      </c>
      <c r="C4468" s="176" t="s">
        <v>15541</v>
      </c>
      <c r="D4468" s="176">
        <v>32.363802</v>
      </c>
      <c r="E4468" s="176">
        <v>-64.678240000000002</v>
      </c>
    </row>
    <row r="4469" spans="2:5" x14ac:dyDescent="0.25">
      <c r="B4469" s="176" t="s">
        <v>9893</v>
      </c>
      <c r="C4469" s="176" t="s">
        <v>15542</v>
      </c>
      <c r="D4469" s="176">
        <v>43.354267</v>
      </c>
      <c r="E4469" s="176">
        <v>77.042828</v>
      </c>
    </row>
    <row r="4470" spans="2:5" x14ac:dyDescent="0.25">
      <c r="B4470" s="176" t="s">
        <v>9894</v>
      </c>
      <c r="C4470" s="176" t="s">
        <v>15543</v>
      </c>
      <c r="D4470" s="176">
        <v>46.894246000000003</v>
      </c>
      <c r="E4470" s="176">
        <v>75.004532999999995</v>
      </c>
    </row>
    <row r="4471" spans="2:5" x14ac:dyDescent="0.25">
      <c r="B4471" s="176" t="s">
        <v>9895</v>
      </c>
      <c r="C4471" s="176" t="s">
        <v>15544</v>
      </c>
      <c r="D4471" s="176">
        <v>46.190767000000001</v>
      </c>
      <c r="E4471" s="176">
        <v>80.830922000000001</v>
      </c>
    </row>
    <row r="4472" spans="2:5" x14ac:dyDescent="0.25">
      <c r="B4472" s="176" t="s">
        <v>9896</v>
      </c>
      <c r="C4472" s="176" t="s">
        <v>15545</v>
      </c>
      <c r="D4472" s="176">
        <v>45.122549999999997</v>
      </c>
      <c r="E4472" s="176">
        <v>78.442757999999998</v>
      </c>
    </row>
    <row r="4473" spans="2:5" x14ac:dyDescent="0.25">
      <c r="B4473" s="176" t="s">
        <v>9897</v>
      </c>
      <c r="C4473" s="176" t="s">
        <v>15546</v>
      </c>
      <c r="D4473" s="176">
        <v>51.027034999999998</v>
      </c>
      <c r="E4473" s="176">
        <v>71.467094000000003</v>
      </c>
    </row>
    <row r="4474" spans="2:5" x14ac:dyDescent="0.25">
      <c r="B4474" s="176" t="s">
        <v>9898</v>
      </c>
      <c r="C4474" s="176" t="s">
        <v>15547</v>
      </c>
      <c r="D4474" s="176">
        <v>53.329101999999999</v>
      </c>
      <c r="E4474" s="176">
        <v>69.594596999999993</v>
      </c>
    </row>
    <row r="4475" spans="2:5" x14ac:dyDescent="0.25">
      <c r="B4475" s="176" t="s">
        <v>9899</v>
      </c>
      <c r="C4475" s="176" t="s">
        <v>15548</v>
      </c>
      <c r="D4475" s="176">
        <v>54.775621999999998</v>
      </c>
      <c r="E4475" s="176">
        <v>69.187415000000001</v>
      </c>
    </row>
    <row r="4476" spans="2:5" x14ac:dyDescent="0.25">
      <c r="B4476" s="176" t="s">
        <v>9900</v>
      </c>
      <c r="C4476" s="176" t="s">
        <v>15549</v>
      </c>
      <c r="D4476" s="176">
        <v>42.8536</v>
      </c>
      <c r="E4476" s="176">
        <v>71.303595999999999</v>
      </c>
    </row>
    <row r="4477" spans="2:5" x14ac:dyDescent="0.25">
      <c r="B4477" s="176" t="s">
        <v>9901</v>
      </c>
      <c r="C4477" s="176" t="s">
        <v>15550</v>
      </c>
      <c r="D4477" s="176">
        <v>42.153098999999997</v>
      </c>
      <c r="E4477" s="176">
        <v>77.563903999999994</v>
      </c>
    </row>
    <row r="4478" spans="2:5" x14ac:dyDescent="0.25">
      <c r="B4478" s="176" t="s">
        <v>9902</v>
      </c>
      <c r="C4478" s="176" t="s">
        <v>15551</v>
      </c>
      <c r="D4478" s="176">
        <v>41.484501000000002</v>
      </c>
      <c r="E4478" s="176">
        <v>71.733704000000003</v>
      </c>
    </row>
    <row r="4479" spans="2:5" x14ac:dyDescent="0.25">
      <c r="B4479" s="176" t="s">
        <v>9903</v>
      </c>
      <c r="C4479" s="176" t="s">
        <v>15552</v>
      </c>
      <c r="D4479" s="176">
        <v>42.828899</v>
      </c>
      <c r="E4479" s="176">
        <v>75.335999000000001</v>
      </c>
    </row>
    <row r="4480" spans="2:5" x14ac:dyDescent="0.25">
      <c r="B4480" s="176" t="s">
        <v>9904</v>
      </c>
      <c r="C4480" s="176" t="s">
        <v>15553</v>
      </c>
      <c r="D4480" s="176">
        <v>41.441502</v>
      </c>
      <c r="E4480" s="176">
        <v>76.130600000000001</v>
      </c>
    </row>
    <row r="4481" spans="2:5" x14ac:dyDescent="0.25">
      <c r="B4481" s="176" t="s">
        <v>9905</v>
      </c>
      <c r="C4481" s="176" t="s">
        <v>15554</v>
      </c>
      <c r="D4481" s="176">
        <v>40.271701999999998</v>
      </c>
      <c r="E4481" s="176">
        <v>72.047095999999996</v>
      </c>
    </row>
    <row r="4482" spans="2:5" x14ac:dyDescent="0.25">
      <c r="B4482" s="176" t="s">
        <v>9906</v>
      </c>
      <c r="C4482" s="176" t="s">
        <v>15555</v>
      </c>
      <c r="D4482" s="176">
        <v>42.505901000000001</v>
      </c>
      <c r="E4482" s="176">
        <v>72.263099999999994</v>
      </c>
    </row>
    <row r="4483" spans="2:5" x14ac:dyDescent="0.25">
      <c r="B4483" s="176" t="s">
        <v>9907</v>
      </c>
      <c r="C4483" s="176" t="s">
        <v>15556</v>
      </c>
      <c r="D4483" s="176">
        <v>42.853199005126953</v>
      </c>
      <c r="E4483" s="176">
        <v>74.84649658203125</v>
      </c>
    </row>
    <row r="4484" spans="2:5" x14ac:dyDescent="0.25">
      <c r="B4484" s="176" t="s">
        <v>9908</v>
      </c>
      <c r="C4484" s="176" t="s">
        <v>15557</v>
      </c>
      <c r="D4484" s="176">
        <v>41.410291000000001</v>
      </c>
      <c r="E4484" s="176">
        <v>74.044417999999993</v>
      </c>
    </row>
    <row r="4485" spans="2:5" x14ac:dyDescent="0.25">
      <c r="B4485" s="176" t="s">
        <v>9909</v>
      </c>
      <c r="C4485" s="176" t="s">
        <v>15558</v>
      </c>
      <c r="D4485" s="176">
        <v>42.365020999999999</v>
      </c>
      <c r="E4485" s="176">
        <v>69.475639999999999</v>
      </c>
    </row>
    <row r="4486" spans="2:5" x14ac:dyDescent="0.25">
      <c r="B4486" s="176" t="s">
        <v>9910</v>
      </c>
      <c r="C4486" s="176" t="s">
        <v>15559</v>
      </c>
      <c r="D4486" s="176">
        <v>43.311087000000001</v>
      </c>
      <c r="E4486" s="176">
        <v>68.550352000000004</v>
      </c>
    </row>
    <row r="4487" spans="2:5" x14ac:dyDescent="0.25">
      <c r="B4487" s="176" t="s">
        <v>9911</v>
      </c>
      <c r="C4487" s="176" t="s">
        <v>15560</v>
      </c>
      <c r="D4487" s="176">
        <v>47.708953000000001</v>
      </c>
      <c r="E4487" s="176">
        <v>67.738094000000004</v>
      </c>
    </row>
    <row r="4488" spans="2:5" x14ac:dyDescent="0.25">
      <c r="B4488" s="176" t="s">
        <v>9912</v>
      </c>
      <c r="C4488" s="176" t="s">
        <v>15561</v>
      </c>
      <c r="D4488" s="176">
        <v>49.670799000000002</v>
      </c>
      <c r="E4488" s="176">
        <v>73.334395999999998</v>
      </c>
    </row>
    <row r="4489" spans="2:5" x14ac:dyDescent="0.25">
      <c r="B4489" s="176" t="s">
        <v>9913</v>
      </c>
      <c r="C4489" s="176" t="s">
        <v>15562</v>
      </c>
      <c r="D4489" s="176">
        <v>45.621994000000001</v>
      </c>
      <c r="E4489" s="176">
        <v>63.210773000000003</v>
      </c>
    </row>
    <row r="4490" spans="2:5" x14ac:dyDescent="0.25">
      <c r="B4490" s="176" t="s">
        <v>9914</v>
      </c>
      <c r="C4490" s="176" t="s">
        <v>15563</v>
      </c>
      <c r="D4490" s="176">
        <v>46.052421000000002</v>
      </c>
      <c r="E4490" s="176">
        <v>63.249184999999997</v>
      </c>
    </row>
    <row r="4491" spans="2:5" x14ac:dyDescent="0.25">
      <c r="B4491" s="176" t="s">
        <v>9915</v>
      </c>
      <c r="C4491" s="176" t="s">
        <v>15564</v>
      </c>
      <c r="D4491" s="176">
        <v>44.706901999999999</v>
      </c>
      <c r="E4491" s="176">
        <v>65.592499000000004</v>
      </c>
    </row>
    <row r="4492" spans="2:5" x14ac:dyDescent="0.25">
      <c r="B4492" s="176" t="s">
        <v>9916</v>
      </c>
      <c r="C4492" s="176" t="s">
        <v>15565</v>
      </c>
      <c r="D4492" s="176">
        <v>51.151975999999998</v>
      </c>
      <c r="E4492" s="176">
        <v>51.543652000000002</v>
      </c>
    </row>
    <row r="4493" spans="2:5" x14ac:dyDescent="0.25">
      <c r="B4493" s="176" t="s">
        <v>9917</v>
      </c>
      <c r="C4493" s="176" t="s">
        <v>15566</v>
      </c>
      <c r="D4493" s="176">
        <v>47.919218000000001</v>
      </c>
      <c r="E4493" s="176">
        <v>80.452194000000006</v>
      </c>
    </row>
    <row r="4494" spans="2:5" x14ac:dyDescent="0.25">
      <c r="B4494" s="176" t="s">
        <v>9918</v>
      </c>
      <c r="C4494" s="176" t="s">
        <v>15567</v>
      </c>
      <c r="D4494" s="176">
        <v>51.590999603271484</v>
      </c>
      <c r="E4494" s="176">
        <v>75.214996337890625</v>
      </c>
    </row>
    <row r="4495" spans="2:5" x14ac:dyDescent="0.25">
      <c r="B4495" s="176" t="s">
        <v>9919</v>
      </c>
      <c r="C4495" s="176" t="s">
        <v>15568</v>
      </c>
      <c r="D4495" s="176">
        <v>50.536890999999997</v>
      </c>
      <c r="E4495" s="176">
        <v>79.194688999999997</v>
      </c>
    </row>
    <row r="4496" spans="2:5" x14ac:dyDescent="0.25">
      <c r="B4496" s="176" t="s">
        <v>9920</v>
      </c>
      <c r="C4496" s="176" t="s">
        <v>15569</v>
      </c>
      <c r="D4496" s="176">
        <v>50.035032999999999</v>
      </c>
      <c r="E4496" s="176">
        <v>82.496056999999993</v>
      </c>
    </row>
    <row r="4497" spans="2:5" x14ac:dyDescent="0.25">
      <c r="B4497" s="176" t="s">
        <v>9921</v>
      </c>
      <c r="C4497" s="176" t="s">
        <v>15570</v>
      </c>
      <c r="D4497" s="176">
        <v>52.194982000000003</v>
      </c>
      <c r="E4497" s="176">
        <v>77.073087999999998</v>
      </c>
    </row>
    <row r="4498" spans="2:5" x14ac:dyDescent="0.25">
      <c r="B4498" s="176" t="s">
        <v>9922</v>
      </c>
      <c r="C4498" s="176" t="s">
        <v>15571</v>
      </c>
      <c r="D4498" s="176">
        <v>50.351295</v>
      </c>
      <c r="E4498" s="176">
        <v>80.234397999999999</v>
      </c>
    </row>
    <row r="4499" spans="2:5" x14ac:dyDescent="0.25">
      <c r="B4499" s="176" t="s">
        <v>9923</v>
      </c>
      <c r="C4499" s="176" t="s">
        <v>15572</v>
      </c>
      <c r="D4499" s="176">
        <v>47.091785999999999</v>
      </c>
      <c r="E4499" s="176">
        <v>81.668216000000001</v>
      </c>
    </row>
    <row r="4500" spans="2:5" x14ac:dyDescent="0.25">
      <c r="B4500" s="176" t="s">
        <v>9924</v>
      </c>
      <c r="C4500" s="176" t="s">
        <v>15573</v>
      </c>
      <c r="D4500" s="176">
        <v>47.487490999999999</v>
      </c>
      <c r="E4500" s="176">
        <v>84.887675000000002</v>
      </c>
    </row>
    <row r="4501" spans="2:5" x14ac:dyDescent="0.25">
      <c r="B4501" s="176" t="s">
        <v>9925</v>
      </c>
      <c r="C4501" s="176" t="s">
        <v>15574</v>
      </c>
      <c r="D4501" s="176">
        <v>43.860092999999999</v>
      </c>
      <c r="E4501" s="176">
        <v>51.090859999999999</v>
      </c>
    </row>
    <row r="4502" spans="2:5" x14ac:dyDescent="0.25">
      <c r="B4502" s="176" t="s">
        <v>9926</v>
      </c>
      <c r="C4502" s="176" t="s">
        <v>15575</v>
      </c>
      <c r="D4502" s="176">
        <v>47.121318000000002</v>
      </c>
      <c r="E4502" s="176">
        <v>51.820343000000001</v>
      </c>
    </row>
    <row r="4503" spans="2:5" x14ac:dyDescent="0.25">
      <c r="B4503" s="176" t="s">
        <v>9927</v>
      </c>
      <c r="C4503" s="176" t="s">
        <v>15576</v>
      </c>
      <c r="D4503" s="176">
        <v>47.904998999999997</v>
      </c>
      <c r="E4503" s="176">
        <v>59.619999</v>
      </c>
    </row>
    <row r="4504" spans="2:5" x14ac:dyDescent="0.25">
      <c r="B4504" s="176" t="s">
        <v>9928</v>
      </c>
      <c r="C4504" s="176" t="s">
        <v>15577</v>
      </c>
      <c r="D4504" s="176">
        <v>50.248116000000003</v>
      </c>
      <c r="E4504" s="176">
        <v>57.204143999999999</v>
      </c>
    </row>
    <row r="4505" spans="2:5" x14ac:dyDescent="0.25">
      <c r="B4505" s="176" t="s">
        <v>9929</v>
      </c>
      <c r="C4505" s="176" t="s">
        <v>15578</v>
      </c>
      <c r="D4505" s="176">
        <v>53.206901999999999</v>
      </c>
      <c r="E4505" s="176">
        <v>63.550300999999997</v>
      </c>
    </row>
    <row r="4506" spans="2:5" x14ac:dyDescent="0.25">
      <c r="B4506" s="176" t="s">
        <v>9930</v>
      </c>
      <c r="C4506" s="176" t="s">
        <v>15579</v>
      </c>
      <c r="D4506" s="176">
        <v>40.273601531982422</v>
      </c>
      <c r="E4506" s="176">
        <v>48.163600921630859</v>
      </c>
    </row>
    <row r="4507" spans="2:5" x14ac:dyDescent="0.25">
      <c r="B4507" s="176" t="s">
        <v>9931</v>
      </c>
      <c r="C4507" s="176" t="s">
        <v>15580</v>
      </c>
      <c r="D4507" s="176">
        <v>40.408408999999999</v>
      </c>
      <c r="E4507" s="176">
        <v>50.200287000000003</v>
      </c>
    </row>
    <row r="4508" spans="2:5" x14ac:dyDescent="0.25">
      <c r="B4508" s="176" t="s">
        <v>9932</v>
      </c>
      <c r="C4508" s="176" t="s">
        <v>15581</v>
      </c>
      <c r="D4508" s="176">
        <v>40.47278</v>
      </c>
      <c r="E4508" s="176">
        <v>50.050930999999999</v>
      </c>
    </row>
    <row r="4509" spans="2:5" x14ac:dyDescent="0.25">
      <c r="B4509" s="176" t="s">
        <v>9933</v>
      </c>
      <c r="C4509" s="176" t="s">
        <v>15582</v>
      </c>
      <c r="D4509" s="176">
        <v>40.738692</v>
      </c>
      <c r="E4509" s="176">
        <v>46.320383</v>
      </c>
    </row>
    <row r="4510" spans="2:5" x14ac:dyDescent="0.25">
      <c r="B4510" s="176" t="s">
        <v>9934</v>
      </c>
      <c r="C4510" s="176" t="s">
        <v>15583</v>
      </c>
      <c r="D4510" s="176">
        <v>40.591599000000002</v>
      </c>
      <c r="E4510" s="176">
        <v>49.557400000000001</v>
      </c>
    </row>
    <row r="4511" spans="2:5" x14ac:dyDescent="0.25">
      <c r="B4511" s="176" t="s">
        <v>9935</v>
      </c>
      <c r="C4511" s="176" t="s">
        <v>15584</v>
      </c>
      <c r="D4511" s="176">
        <v>38.757919000000001</v>
      </c>
      <c r="E4511" s="176">
        <v>48.807042000000003</v>
      </c>
    </row>
    <row r="4512" spans="2:5" x14ac:dyDescent="0.25">
      <c r="B4512" s="176" t="s">
        <v>9936</v>
      </c>
      <c r="C4512" s="176" t="s">
        <v>15585</v>
      </c>
      <c r="D4512" s="176">
        <v>39.188800999999998</v>
      </c>
      <c r="E4512" s="176">
        <v>45.458401000000002</v>
      </c>
    </row>
    <row r="4513" spans="2:5" x14ac:dyDescent="0.25">
      <c r="B4513" s="176" t="s">
        <v>9937</v>
      </c>
      <c r="C4513" s="176" t="s">
        <v>15586</v>
      </c>
      <c r="D4513" s="176">
        <v>40.808616999999998</v>
      </c>
      <c r="E4513" s="176">
        <v>47.725389</v>
      </c>
    </row>
    <row r="4514" spans="2:5" x14ac:dyDescent="0.25">
      <c r="B4514" s="176" t="s">
        <v>9938</v>
      </c>
      <c r="C4514" s="176" t="s">
        <v>15587</v>
      </c>
      <c r="D4514" s="176">
        <v>39.901401999999997</v>
      </c>
      <c r="E4514" s="176">
        <v>46.786999000000002</v>
      </c>
    </row>
    <row r="4515" spans="2:5" x14ac:dyDescent="0.25">
      <c r="B4515" s="176" t="s">
        <v>9939</v>
      </c>
      <c r="C4515" s="176" t="s">
        <v>15588</v>
      </c>
      <c r="D4515" s="176">
        <v>41.557822999999999</v>
      </c>
      <c r="E4515" s="176">
        <v>46.669463999999998</v>
      </c>
    </row>
    <row r="4516" spans="2:5" x14ac:dyDescent="0.25">
      <c r="B4516" s="176" t="s">
        <v>9940</v>
      </c>
      <c r="C4516" s="176" t="s">
        <v>15589</v>
      </c>
      <c r="D4516" s="176">
        <v>39.883786999999998</v>
      </c>
      <c r="E4516" s="176">
        <v>46.363137000000002</v>
      </c>
    </row>
    <row r="4517" spans="2:5" x14ac:dyDescent="0.25">
      <c r="B4517" s="176" t="s">
        <v>9941</v>
      </c>
      <c r="C4517" s="176" t="s">
        <v>15590</v>
      </c>
      <c r="D4517" s="176">
        <v>40.494883999999999</v>
      </c>
      <c r="E4517" s="176">
        <v>49.977065000000003</v>
      </c>
    </row>
    <row r="4518" spans="2:5" x14ac:dyDescent="0.25">
      <c r="B4518" s="176" t="s">
        <v>9942</v>
      </c>
      <c r="C4518" s="176" t="s">
        <v>15591</v>
      </c>
      <c r="D4518" s="176">
        <v>40.042898999999998</v>
      </c>
      <c r="E4518" s="176">
        <v>70.83784</v>
      </c>
    </row>
    <row r="4519" spans="2:5" x14ac:dyDescent="0.25">
      <c r="B4519" s="176" t="s">
        <v>9943</v>
      </c>
      <c r="C4519" s="176" t="s">
        <v>15592</v>
      </c>
      <c r="D4519" s="176">
        <v>40.944400999999999</v>
      </c>
      <c r="E4519" s="176">
        <v>72.977798000000007</v>
      </c>
    </row>
    <row r="4520" spans="2:5" x14ac:dyDescent="0.25">
      <c r="B4520" s="176" t="s">
        <v>9944</v>
      </c>
      <c r="C4520" s="176" t="s">
        <v>15593</v>
      </c>
      <c r="D4520" s="176">
        <v>42.508099000000001</v>
      </c>
      <c r="E4520" s="176">
        <v>78.407798999999997</v>
      </c>
    </row>
    <row r="4521" spans="2:5" x14ac:dyDescent="0.25">
      <c r="B4521" s="176" t="s">
        <v>9945</v>
      </c>
      <c r="C4521" s="176" t="s">
        <v>15594</v>
      </c>
      <c r="D4521" s="176">
        <v>42.585583999999997</v>
      </c>
      <c r="E4521" s="176">
        <v>76.701181000000005</v>
      </c>
    </row>
    <row r="4522" spans="2:5" x14ac:dyDescent="0.25">
      <c r="B4522" s="176" t="s">
        <v>9946</v>
      </c>
      <c r="C4522" s="176" t="s">
        <v>15595</v>
      </c>
      <c r="D4522" s="176">
        <v>43.061298000000001</v>
      </c>
      <c r="E4522" s="176">
        <v>74.477599999999995</v>
      </c>
    </row>
    <row r="4523" spans="2:5" x14ac:dyDescent="0.25">
      <c r="B4523" s="176" t="s">
        <v>16768</v>
      </c>
      <c r="C4523" s="176" t="s">
        <v>15553</v>
      </c>
      <c r="D4523" s="176">
        <v>41.441502</v>
      </c>
      <c r="E4523" s="176">
        <v>76.130600000000001</v>
      </c>
    </row>
    <row r="4524" spans="2:5" x14ac:dyDescent="0.25">
      <c r="B4524" s="176" t="s">
        <v>9947</v>
      </c>
      <c r="C4524" s="176" t="s">
        <v>15596</v>
      </c>
      <c r="D4524" s="176">
        <v>40.609000999999999</v>
      </c>
      <c r="E4524" s="176">
        <v>72.793296999999995</v>
      </c>
    </row>
    <row r="4525" spans="2:5" x14ac:dyDescent="0.25">
      <c r="B4525" s="176" t="s">
        <v>9948</v>
      </c>
      <c r="C4525" s="176" t="s">
        <v>15597</v>
      </c>
      <c r="D4525" s="176">
        <v>39.824736999999999</v>
      </c>
      <c r="E4525" s="176">
        <v>69.568820000000002</v>
      </c>
    </row>
    <row r="4526" spans="2:5" x14ac:dyDescent="0.25">
      <c r="B4526" s="176" t="s">
        <v>9949</v>
      </c>
      <c r="C4526" s="176" t="s">
        <v>15598</v>
      </c>
      <c r="D4526" s="176">
        <v>40.750400999999997</v>
      </c>
      <c r="E4526" s="176">
        <v>43.859299</v>
      </c>
    </row>
    <row r="4527" spans="2:5" x14ac:dyDescent="0.25">
      <c r="B4527" s="176" t="s">
        <v>9950</v>
      </c>
      <c r="C4527" s="176" t="s">
        <v>15599</v>
      </c>
      <c r="D4527" s="176">
        <v>40.122100830099996</v>
      </c>
      <c r="E4527" s="176">
        <v>44.465000152600005</v>
      </c>
    </row>
    <row r="4528" spans="2:5" x14ac:dyDescent="0.25">
      <c r="B4528" s="176" t="s">
        <v>9951</v>
      </c>
      <c r="C4528" s="176" t="s">
        <v>15600</v>
      </c>
      <c r="D4528" s="176">
        <v>40.148941000000001</v>
      </c>
      <c r="E4528" s="176">
        <v>44.397886999999997</v>
      </c>
    </row>
    <row r="4529" spans="2:5" x14ac:dyDescent="0.25">
      <c r="B4529" s="176" t="s">
        <v>9952</v>
      </c>
      <c r="C4529" s="176" t="s">
        <v>15601</v>
      </c>
      <c r="D4529" s="176">
        <v>67.648003000000003</v>
      </c>
      <c r="E4529" s="176">
        <v>134.695007</v>
      </c>
    </row>
    <row r="4530" spans="2:5" x14ac:dyDescent="0.25">
      <c r="B4530" s="176" t="s">
        <v>9953</v>
      </c>
      <c r="C4530" s="176" t="s">
        <v>15602</v>
      </c>
      <c r="D4530" s="176">
        <v>69.392503000000005</v>
      </c>
      <c r="E4530" s="176">
        <v>139.89001200000001</v>
      </c>
    </row>
    <row r="4531" spans="2:5" x14ac:dyDescent="0.25">
      <c r="B4531" s="176" t="s">
        <v>9954</v>
      </c>
      <c r="C4531" s="176" t="s">
        <v>15603</v>
      </c>
      <c r="D4531" s="176">
        <v>67.792000000000002</v>
      </c>
      <c r="E4531" s="176">
        <v>130.39400000000001</v>
      </c>
    </row>
    <row r="4532" spans="2:5" x14ac:dyDescent="0.25">
      <c r="B4532" s="176" t="s">
        <v>9955</v>
      </c>
      <c r="C4532" s="176" t="s">
        <v>15604</v>
      </c>
      <c r="D4532" s="176">
        <v>70.011002000000005</v>
      </c>
      <c r="E4532" s="176">
        <v>135.645004</v>
      </c>
    </row>
    <row r="4533" spans="2:5" x14ac:dyDescent="0.25">
      <c r="B4533" s="176" t="s">
        <v>9956</v>
      </c>
      <c r="C4533" s="176" t="s">
        <v>15605</v>
      </c>
      <c r="D4533" s="176">
        <v>62.093299999999999</v>
      </c>
      <c r="E4533" s="176">
        <v>129.770996</v>
      </c>
    </row>
    <row r="4534" spans="2:5" x14ac:dyDescent="0.25">
      <c r="B4534" s="176" t="s">
        <v>9957</v>
      </c>
      <c r="C4534" s="176" t="s">
        <v>15606</v>
      </c>
      <c r="D4534" s="176">
        <v>56.913898468017997</v>
      </c>
      <c r="E4534" s="176">
        <v>124.91400146484</v>
      </c>
    </row>
    <row r="4535" spans="2:5" x14ac:dyDescent="0.25">
      <c r="B4535" s="176" t="s">
        <v>9958</v>
      </c>
      <c r="C4535" s="176" t="s">
        <v>15607</v>
      </c>
      <c r="D4535" s="176">
        <v>66.450861000000003</v>
      </c>
      <c r="E4535" s="176">
        <v>143.261551</v>
      </c>
    </row>
    <row r="4536" spans="2:5" x14ac:dyDescent="0.25">
      <c r="B4536" s="176" t="s">
        <v>9959</v>
      </c>
      <c r="C4536" s="176" t="s">
        <v>15608</v>
      </c>
      <c r="D4536" s="176">
        <v>62.103484000000002</v>
      </c>
      <c r="E4536" s="176">
        <v>129.545288</v>
      </c>
    </row>
    <row r="4537" spans="2:5" x14ac:dyDescent="0.25">
      <c r="B4537" s="176" t="s">
        <v>9960</v>
      </c>
      <c r="C4537" s="176" t="s">
        <v>15609</v>
      </c>
      <c r="D4537" s="176">
        <v>60.401833000000003</v>
      </c>
      <c r="E4537" s="176">
        <v>120.476094</v>
      </c>
    </row>
    <row r="4538" spans="2:5" x14ac:dyDescent="0.25">
      <c r="B4538" s="176" t="s">
        <v>9961</v>
      </c>
      <c r="C4538" s="176" t="s">
        <v>15610</v>
      </c>
      <c r="D4538" s="176">
        <v>64.550003000000004</v>
      </c>
      <c r="E4538" s="176">
        <v>143.115005</v>
      </c>
    </row>
    <row r="4539" spans="2:5" x14ac:dyDescent="0.25">
      <c r="B4539" s="176" t="s">
        <v>9962</v>
      </c>
      <c r="C4539" s="176" t="s">
        <v>15611</v>
      </c>
      <c r="D4539" s="176">
        <v>60.357436999999997</v>
      </c>
      <c r="E4539" s="176">
        <v>134.43731</v>
      </c>
    </row>
    <row r="4540" spans="2:5" x14ac:dyDescent="0.25">
      <c r="B4540" s="176" t="s">
        <v>9963</v>
      </c>
      <c r="C4540" s="176" t="s">
        <v>15612</v>
      </c>
      <c r="D4540" s="176">
        <v>63.458057403563998</v>
      </c>
      <c r="E4540" s="176">
        <v>120.26916503906</v>
      </c>
    </row>
    <row r="4541" spans="2:5" x14ac:dyDescent="0.25">
      <c r="B4541" s="176" t="s">
        <v>9964</v>
      </c>
      <c r="C4541" s="176" t="s">
        <v>15613</v>
      </c>
      <c r="D4541" s="176">
        <v>63.887303000000003</v>
      </c>
      <c r="E4541" s="176">
        <v>122.775779</v>
      </c>
    </row>
    <row r="4542" spans="2:5" x14ac:dyDescent="0.25">
      <c r="B4542" s="176" t="s">
        <v>9965</v>
      </c>
      <c r="C4542" s="176" t="s">
        <v>15614</v>
      </c>
      <c r="D4542" s="176">
        <v>62.185001373291001</v>
      </c>
      <c r="E4542" s="176">
        <v>117.63500213623</v>
      </c>
    </row>
    <row r="4543" spans="2:5" x14ac:dyDescent="0.25">
      <c r="B4543" s="176" t="s">
        <v>9966</v>
      </c>
      <c r="C4543" s="176" t="s">
        <v>15615</v>
      </c>
      <c r="D4543" s="176">
        <v>63.756667999999998</v>
      </c>
      <c r="E4543" s="176">
        <v>121.693336</v>
      </c>
    </row>
    <row r="4544" spans="2:5" x14ac:dyDescent="0.25">
      <c r="B4544" s="176" t="s">
        <v>9967</v>
      </c>
      <c r="C4544" s="176" t="s">
        <v>15616</v>
      </c>
      <c r="D4544" s="176">
        <v>65.959198000000001</v>
      </c>
      <c r="E4544" s="176">
        <v>111.54650100000001</v>
      </c>
    </row>
    <row r="4545" spans="2:5" x14ac:dyDescent="0.25">
      <c r="B4545" s="176" t="s">
        <v>9968</v>
      </c>
      <c r="C4545" s="176" t="s">
        <v>15617</v>
      </c>
      <c r="D4545" s="176">
        <v>60.723593999999999</v>
      </c>
      <c r="E4545" s="176">
        <v>114.82531899999999</v>
      </c>
    </row>
    <row r="4546" spans="2:5" x14ac:dyDescent="0.25">
      <c r="B4546" s="176" t="s">
        <v>9969</v>
      </c>
      <c r="C4546" s="176" t="s">
        <v>15618</v>
      </c>
      <c r="D4546" s="176">
        <v>66.400397999999996</v>
      </c>
      <c r="E4546" s="176">
        <v>112.029999</v>
      </c>
    </row>
    <row r="4547" spans="2:5" x14ac:dyDescent="0.25">
      <c r="B4547" s="176" t="s">
        <v>9970</v>
      </c>
      <c r="C4547" s="176" t="s">
        <v>15619</v>
      </c>
      <c r="D4547" s="176">
        <v>62.534698486328125</v>
      </c>
      <c r="E4547" s="176">
        <v>114.03900146484375</v>
      </c>
    </row>
    <row r="4548" spans="2:5" x14ac:dyDescent="0.25">
      <c r="B4548" s="176" t="s">
        <v>9971</v>
      </c>
      <c r="C4548" s="176" t="s">
        <v>15620</v>
      </c>
      <c r="D4548" s="176">
        <v>71.927902000000003</v>
      </c>
      <c r="E4548" s="176">
        <v>114.08000199999999</v>
      </c>
    </row>
    <row r="4549" spans="2:5" x14ac:dyDescent="0.25">
      <c r="B4549" s="176" t="s">
        <v>9972</v>
      </c>
      <c r="C4549" s="176" t="s">
        <v>15621</v>
      </c>
      <c r="D4549" s="176">
        <v>68.556227000000007</v>
      </c>
      <c r="E4549" s="176">
        <v>146.22783999999999</v>
      </c>
    </row>
    <row r="4550" spans="2:5" x14ac:dyDescent="0.25">
      <c r="B4550" s="176" t="s">
        <v>9973</v>
      </c>
      <c r="C4550" s="176" t="s">
        <v>15622</v>
      </c>
      <c r="D4550" s="176">
        <v>67.480500000000006</v>
      </c>
      <c r="E4550" s="176">
        <v>153.7364</v>
      </c>
    </row>
    <row r="4551" spans="2:5" x14ac:dyDescent="0.25">
      <c r="B4551" s="176" t="s">
        <v>9974</v>
      </c>
      <c r="C4551" s="176" t="s">
        <v>15623</v>
      </c>
      <c r="D4551" s="176">
        <v>70.623099999999994</v>
      </c>
      <c r="E4551" s="176">
        <v>147.901993</v>
      </c>
    </row>
    <row r="4552" spans="2:5" x14ac:dyDescent="0.25">
      <c r="B4552" s="176" t="s">
        <v>9975</v>
      </c>
      <c r="C4552" s="176" t="s">
        <v>15624</v>
      </c>
      <c r="D4552" s="176">
        <v>68.740600999999998</v>
      </c>
      <c r="E4552" s="176">
        <v>161.337997</v>
      </c>
    </row>
    <row r="4553" spans="2:5" x14ac:dyDescent="0.25">
      <c r="B4553" s="176" t="s">
        <v>9976</v>
      </c>
      <c r="C4553" s="176" t="s">
        <v>15625</v>
      </c>
      <c r="D4553" s="176">
        <v>71.697700500487997</v>
      </c>
      <c r="E4553" s="176">
        <v>128.90299987793</v>
      </c>
    </row>
    <row r="4554" spans="2:5" x14ac:dyDescent="0.25">
      <c r="B4554" s="176" t="s">
        <v>9977</v>
      </c>
      <c r="C4554" s="176" t="s">
        <v>15626</v>
      </c>
      <c r="D4554" s="176">
        <v>65.748500000000007</v>
      </c>
      <c r="E4554" s="176">
        <v>150.88890000000001</v>
      </c>
    </row>
    <row r="4555" spans="2:5" x14ac:dyDescent="0.25">
      <c r="B4555" s="176" t="s">
        <v>9978</v>
      </c>
      <c r="C4555" s="176" t="s">
        <v>15627</v>
      </c>
      <c r="D4555" s="176">
        <v>66.7965011597</v>
      </c>
      <c r="E4555" s="176">
        <v>123.361000061</v>
      </c>
    </row>
    <row r="4556" spans="2:5" x14ac:dyDescent="0.25">
      <c r="B4556" s="176" t="s">
        <v>9979</v>
      </c>
      <c r="C4556" s="176" t="s">
        <v>15628</v>
      </c>
      <c r="D4556" s="176">
        <v>40.887599999999999</v>
      </c>
      <c r="E4556" s="176">
        <v>45.957000999999998</v>
      </c>
    </row>
    <row r="4557" spans="2:5" x14ac:dyDescent="0.25">
      <c r="B4557" s="176" t="s">
        <v>9980</v>
      </c>
      <c r="C4557" s="176" t="s">
        <v>15629</v>
      </c>
      <c r="D4557" s="176">
        <v>41.459201999999998</v>
      </c>
      <c r="E4557" s="176">
        <v>44.783199000000003</v>
      </c>
    </row>
    <row r="4558" spans="2:5" x14ac:dyDescent="0.25">
      <c r="B4558" s="176" t="s">
        <v>9981</v>
      </c>
      <c r="C4558" s="176" t="s">
        <v>15630</v>
      </c>
      <c r="D4558" s="176">
        <v>41.649200439453125</v>
      </c>
      <c r="E4558" s="176">
        <v>44.9364013671875</v>
      </c>
    </row>
    <row r="4559" spans="2:5" x14ac:dyDescent="0.25">
      <c r="B4559" s="176" t="s">
        <v>9982</v>
      </c>
      <c r="C4559" s="176" t="s">
        <v>15631</v>
      </c>
      <c r="D4559" s="176">
        <v>41.627997999999998</v>
      </c>
      <c r="E4559" s="176">
        <v>45.030799999999999</v>
      </c>
    </row>
    <row r="4560" spans="2:5" x14ac:dyDescent="0.25">
      <c r="B4560" s="176" t="s">
        <v>9983</v>
      </c>
      <c r="C4560" s="176" t="s">
        <v>15632</v>
      </c>
      <c r="D4560" s="176">
        <v>41.379501342773438</v>
      </c>
      <c r="E4560" s="176">
        <v>46.367298126220703</v>
      </c>
    </row>
    <row r="4561" spans="2:5" x14ac:dyDescent="0.25">
      <c r="B4561" s="176" t="s">
        <v>9984</v>
      </c>
      <c r="C4561" s="176" t="s">
        <v>15633</v>
      </c>
      <c r="D4561" s="176">
        <v>42.526870000000002</v>
      </c>
      <c r="E4561" s="176">
        <v>43.135379999999998</v>
      </c>
    </row>
    <row r="4562" spans="2:5" x14ac:dyDescent="0.25">
      <c r="B4562" s="176" t="s">
        <v>9985</v>
      </c>
      <c r="C4562" s="176" t="s">
        <v>15634</v>
      </c>
      <c r="D4562" s="176">
        <v>42.177447999999998</v>
      </c>
      <c r="E4562" s="176">
        <v>42.485353000000003</v>
      </c>
    </row>
    <row r="4563" spans="2:5" x14ac:dyDescent="0.25">
      <c r="B4563" s="176" t="s">
        <v>9986</v>
      </c>
      <c r="C4563" s="176" t="s">
        <v>15635</v>
      </c>
      <c r="D4563" s="176">
        <v>43.053597000000003</v>
      </c>
      <c r="E4563" s="176">
        <v>42.749012</v>
      </c>
    </row>
    <row r="4564" spans="2:5" x14ac:dyDescent="0.25">
      <c r="B4564" s="176" t="s">
        <v>9987</v>
      </c>
      <c r="C4564" s="176" t="s">
        <v>15636</v>
      </c>
      <c r="D4564" s="176">
        <v>41.921197999999997</v>
      </c>
      <c r="E4564" s="176">
        <v>44.714185999999998</v>
      </c>
    </row>
    <row r="4565" spans="2:5" x14ac:dyDescent="0.25">
      <c r="B4565" s="176" t="s">
        <v>9988</v>
      </c>
      <c r="C4565" s="176" t="s">
        <v>15637</v>
      </c>
      <c r="D4565" s="176">
        <v>41.609389999999998</v>
      </c>
      <c r="E4565" s="176">
        <v>41.600315000000002</v>
      </c>
    </row>
    <row r="4566" spans="2:5" x14ac:dyDescent="0.25">
      <c r="B4566" s="176" t="s">
        <v>9989</v>
      </c>
      <c r="C4566" s="176" t="s">
        <v>15638</v>
      </c>
      <c r="D4566" s="176">
        <v>43.103999999999999</v>
      </c>
      <c r="E4566" s="176">
        <v>40.579300000000003</v>
      </c>
    </row>
    <row r="4567" spans="2:5" x14ac:dyDescent="0.25">
      <c r="B4567" s="176" t="s">
        <v>9990</v>
      </c>
      <c r="C4567" s="176" t="s">
        <v>15639</v>
      </c>
      <c r="D4567" s="176">
        <v>42.858199999999997</v>
      </c>
      <c r="E4567" s="176">
        <v>41.128101000000001</v>
      </c>
    </row>
    <row r="4568" spans="2:5" x14ac:dyDescent="0.25">
      <c r="B4568" s="176" t="s">
        <v>9991</v>
      </c>
      <c r="C4568" s="176" t="s">
        <v>15640</v>
      </c>
      <c r="D4568" s="176">
        <v>41.669201000000001</v>
      </c>
      <c r="E4568" s="176">
        <v>44.954700000000003</v>
      </c>
    </row>
    <row r="4569" spans="2:5" x14ac:dyDescent="0.25">
      <c r="B4569" s="176" t="s">
        <v>9992</v>
      </c>
      <c r="C4569" s="176" t="s">
        <v>15641</v>
      </c>
      <c r="D4569" s="176">
        <v>50.426723000000003</v>
      </c>
      <c r="E4569" s="176">
        <v>127.415502</v>
      </c>
    </row>
    <row r="4570" spans="2:5" x14ac:dyDescent="0.25">
      <c r="B4570" s="176" t="s">
        <v>9993</v>
      </c>
      <c r="C4570" s="176" t="s">
        <v>15642</v>
      </c>
      <c r="D4570" s="176">
        <v>45.879857000000001</v>
      </c>
      <c r="E4570" s="176">
        <v>133.737629</v>
      </c>
    </row>
    <row r="4571" spans="2:5" x14ac:dyDescent="0.25">
      <c r="B4571" s="176" t="s">
        <v>9994</v>
      </c>
      <c r="C4571" s="176" t="s">
        <v>15643</v>
      </c>
      <c r="D4571" s="176">
        <v>48.528337999999998</v>
      </c>
      <c r="E4571" s="176">
        <v>135.18858800000001</v>
      </c>
    </row>
    <row r="4572" spans="2:5" x14ac:dyDescent="0.25">
      <c r="B4572" s="176" t="s">
        <v>9995</v>
      </c>
      <c r="C4572" s="176" t="s">
        <v>15644</v>
      </c>
      <c r="D4572" s="176">
        <v>44.322389999999999</v>
      </c>
      <c r="E4572" s="176">
        <v>132.545289</v>
      </c>
    </row>
    <row r="4573" spans="2:5" x14ac:dyDescent="0.25">
      <c r="B4573" s="176" t="s">
        <v>9996</v>
      </c>
      <c r="C4573" s="176" t="s">
        <v>15645</v>
      </c>
      <c r="D4573" s="176">
        <v>50.605625000000003</v>
      </c>
      <c r="E4573" s="176">
        <v>137.081266</v>
      </c>
    </row>
    <row r="4574" spans="2:5" x14ac:dyDescent="0.25">
      <c r="B4574" s="176" t="s">
        <v>9997</v>
      </c>
      <c r="C4574" s="176" t="s">
        <v>15646</v>
      </c>
      <c r="D4574" s="176">
        <v>49.235703000000001</v>
      </c>
      <c r="E4574" s="176">
        <v>140.19309999999999</v>
      </c>
    </row>
    <row r="4575" spans="2:5" x14ac:dyDescent="0.25">
      <c r="B4575" s="176" t="s">
        <v>9998</v>
      </c>
      <c r="C4575" s="176" t="s">
        <v>15647</v>
      </c>
      <c r="D4575" s="176">
        <v>50.408999999999999</v>
      </c>
      <c r="E4575" s="176">
        <v>136.93400600000001</v>
      </c>
    </row>
    <row r="4576" spans="2:5" x14ac:dyDescent="0.25">
      <c r="B4576" s="176" t="s">
        <v>9999</v>
      </c>
      <c r="C4576" s="176" t="s">
        <v>15648</v>
      </c>
      <c r="D4576" s="176">
        <v>48.925066999999999</v>
      </c>
      <c r="E4576" s="176">
        <v>140.035348</v>
      </c>
    </row>
    <row r="4577" spans="2:5" x14ac:dyDescent="0.25">
      <c r="B4577" s="176" t="s">
        <v>10000</v>
      </c>
      <c r="C4577" s="176" t="s">
        <v>15649</v>
      </c>
      <c r="D4577" s="176">
        <v>64.734902000000005</v>
      </c>
      <c r="E4577" s="176">
        <v>177.74099699999999</v>
      </c>
    </row>
    <row r="4578" spans="2:5" x14ac:dyDescent="0.25">
      <c r="B4578" s="176" t="s">
        <v>10001</v>
      </c>
      <c r="C4578" s="176" t="s">
        <v>15650</v>
      </c>
      <c r="D4578" s="176">
        <v>64.378097999999994</v>
      </c>
      <c r="E4578" s="176">
        <v>-173.24299600000001</v>
      </c>
    </row>
    <row r="4579" spans="2:5" x14ac:dyDescent="0.25">
      <c r="B4579" s="176" t="s">
        <v>10002</v>
      </c>
      <c r="C4579" s="176" t="s">
        <v>15651</v>
      </c>
      <c r="D4579" s="176">
        <v>62.457000999999998</v>
      </c>
      <c r="E4579" s="176">
        <v>155.74499499999999</v>
      </c>
    </row>
    <row r="4580" spans="2:5" x14ac:dyDescent="0.25">
      <c r="B4580" s="176" t="s">
        <v>10003</v>
      </c>
      <c r="C4580" s="176" t="s">
        <v>15652</v>
      </c>
      <c r="D4580" s="176">
        <v>61.834999000000003</v>
      </c>
      <c r="E4580" s="176">
        <v>160.54800399999999</v>
      </c>
    </row>
    <row r="4581" spans="2:5" x14ac:dyDescent="0.25">
      <c r="B4581" s="176" t="s">
        <v>10004</v>
      </c>
      <c r="C4581" s="176" t="s">
        <v>15653</v>
      </c>
      <c r="D4581" s="176">
        <v>62.764994999999999</v>
      </c>
      <c r="E4581" s="176">
        <v>148.14701400000001</v>
      </c>
    </row>
    <row r="4582" spans="2:5" x14ac:dyDescent="0.25">
      <c r="B4582" s="176" t="s">
        <v>10005</v>
      </c>
      <c r="C4582" s="176" t="s">
        <v>15654</v>
      </c>
      <c r="D4582" s="176">
        <v>67.845000999999996</v>
      </c>
      <c r="E4582" s="176">
        <v>166.13999899999999</v>
      </c>
    </row>
    <row r="4583" spans="2:5" x14ac:dyDescent="0.25">
      <c r="B4583" s="176" t="s">
        <v>10006</v>
      </c>
      <c r="C4583" s="176" t="s">
        <v>15655</v>
      </c>
      <c r="D4583" s="176">
        <v>59.910999298095703</v>
      </c>
      <c r="E4583" s="176">
        <v>150.72000122070313</v>
      </c>
    </row>
    <row r="4584" spans="2:5" x14ac:dyDescent="0.25">
      <c r="B4584" s="176" t="s">
        <v>10007</v>
      </c>
      <c r="C4584" s="176" t="s">
        <v>15656</v>
      </c>
      <c r="D4584" s="176">
        <v>65.239998</v>
      </c>
      <c r="E4584" s="176">
        <v>160.53999300000001</v>
      </c>
    </row>
    <row r="4585" spans="2:5" x14ac:dyDescent="0.25">
      <c r="B4585" s="176" t="s">
        <v>10008</v>
      </c>
      <c r="C4585" s="176" t="s">
        <v>15657</v>
      </c>
      <c r="D4585" s="176">
        <v>64.665446000000003</v>
      </c>
      <c r="E4585" s="176">
        <v>170.41762600000001</v>
      </c>
    </row>
    <row r="4586" spans="2:5" x14ac:dyDescent="0.25">
      <c r="B4586" s="176" t="s">
        <v>10009</v>
      </c>
      <c r="C4586" s="176" t="s">
        <v>15658</v>
      </c>
      <c r="D4586" s="176">
        <v>69.783302000000006</v>
      </c>
      <c r="E4586" s="176">
        <v>170.59700000000001</v>
      </c>
    </row>
    <row r="4587" spans="2:5" x14ac:dyDescent="0.25">
      <c r="B4587" s="176" t="s">
        <v>10010</v>
      </c>
      <c r="C4587" s="176" t="s">
        <v>15659</v>
      </c>
      <c r="D4587" s="176">
        <v>62.920780000000001</v>
      </c>
      <c r="E4587" s="176">
        <v>152.422775</v>
      </c>
    </row>
    <row r="4588" spans="2:5" x14ac:dyDescent="0.25">
      <c r="B4588" s="176" t="s">
        <v>10011</v>
      </c>
      <c r="C4588" s="176" t="s">
        <v>15660</v>
      </c>
      <c r="D4588" s="176">
        <v>59.623298645019531</v>
      </c>
      <c r="E4588" s="176">
        <v>150.9219970703125</v>
      </c>
    </row>
    <row r="4589" spans="2:5" x14ac:dyDescent="0.25">
      <c r="B4589" s="176" t="s">
        <v>10012</v>
      </c>
      <c r="C4589" s="176" t="s">
        <v>15661</v>
      </c>
      <c r="D4589" s="176">
        <v>61.921785999999997</v>
      </c>
      <c r="E4589" s="176">
        <v>159.22905900000001</v>
      </c>
    </row>
    <row r="4590" spans="2:5" x14ac:dyDescent="0.25">
      <c r="B4590" s="176" t="s">
        <v>10013</v>
      </c>
      <c r="C4590" s="176" t="s">
        <v>15662</v>
      </c>
      <c r="D4590" s="176">
        <v>52.381041000000003</v>
      </c>
      <c r="E4590" s="176">
        <v>140.449378</v>
      </c>
    </row>
    <row r="4591" spans="2:5" x14ac:dyDescent="0.25">
      <c r="B4591" s="176" t="s">
        <v>10014</v>
      </c>
      <c r="C4591" s="176" t="s">
        <v>15663</v>
      </c>
      <c r="D4591" s="176">
        <v>53.154998999999997</v>
      </c>
      <c r="E4591" s="176">
        <v>140.64999399999999</v>
      </c>
    </row>
    <row r="4592" spans="2:5" x14ac:dyDescent="0.25">
      <c r="B4592" s="176" t="s">
        <v>10015</v>
      </c>
      <c r="C4592" s="176" t="s">
        <v>15664</v>
      </c>
      <c r="D4592" s="176">
        <v>59.410065000000003</v>
      </c>
      <c r="E4592" s="176">
        <v>143.05650299999999</v>
      </c>
    </row>
    <row r="4593" spans="2:5" x14ac:dyDescent="0.25">
      <c r="B4593" s="176" t="s">
        <v>10016</v>
      </c>
      <c r="C4593" s="176" t="s">
        <v>15665</v>
      </c>
      <c r="D4593" s="176">
        <v>56.238854000000003</v>
      </c>
      <c r="E4593" s="176">
        <v>162.689989</v>
      </c>
    </row>
    <row r="4594" spans="2:5" x14ac:dyDescent="0.25">
      <c r="B4594" s="176" t="s">
        <v>10017</v>
      </c>
      <c r="C4594" s="176" t="s">
        <v>15666</v>
      </c>
      <c r="D4594" s="176">
        <v>59.082064000000003</v>
      </c>
      <c r="E4594" s="176">
        <v>159.89157700000001</v>
      </c>
    </row>
    <row r="4595" spans="2:5" x14ac:dyDescent="0.25">
      <c r="B4595" s="176" t="s">
        <v>10018</v>
      </c>
      <c r="C4595" s="176" t="s">
        <v>15667</v>
      </c>
      <c r="D4595" s="176">
        <v>53.168716000000003</v>
      </c>
      <c r="E4595" s="176">
        <v>158.45106799999999</v>
      </c>
    </row>
    <row r="4596" spans="2:5" x14ac:dyDescent="0.25">
      <c r="B4596" s="176" t="s">
        <v>10019</v>
      </c>
      <c r="C4596" s="176" t="s">
        <v>15668</v>
      </c>
      <c r="D4596" s="176">
        <v>45.256388999999999</v>
      </c>
      <c r="E4596" s="176">
        <v>147.95549</v>
      </c>
    </row>
    <row r="4597" spans="2:5" x14ac:dyDescent="0.25">
      <c r="B4597" s="176" t="s">
        <v>10020</v>
      </c>
      <c r="C4597" s="176" t="s">
        <v>15669</v>
      </c>
      <c r="D4597" s="176">
        <v>49.190300000000001</v>
      </c>
      <c r="E4597" s="176">
        <v>142.08299299999999</v>
      </c>
    </row>
    <row r="4598" spans="2:5" x14ac:dyDescent="0.25">
      <c r="B4598" s="176" t="s">
        <v>10021</v>
      </c>
      <c r="C4598" s="176" t="s">
        <v>15670</v>
      </c>
      <c r="D4598" s="176">
        <v>43.961066000000002</v>
      </c>
      <c r="E4598" s="176">
        <v>145.684977</v>
      </c>
    </row>
    <row r="4599" spans="2:5" x14ac:dyDescent="0.25">
      <c r="B4599" s="176" t="s">
        <v>10022</v>
      </c>
      <c r="C4599" s="176" t="s">
        <v>15671</v>
      </c>
      <c r="D4599" s="176">
        <v>51.783954999999999</v>
      </c>
      <c r="E4599" s="176">
        <v>143.141785</v>
      </c>
    </row>
    <row r="4600" spans="2:5" x14ac:dyDescent="0.25">
      <c r="B4600" s="176" t="s">
        <v>10023</v>
      </c>
      <c r="C4600" s="176" t="s">
        <v>15672</v>
      </c>
      <c r="D4600" s="176">
        <v>46.885460999999999</v>
      </c>
      <c r="E4600" s="176">
        <v>142.717466</v>
      </c>
    </row>
    <row r="4601" spans="2:5" x14ac:dyDescent="0.25">
      <c r="B4601" s="176" t="s">
        <v>10024</v>
      </c>
      <c r="C4601" s="176" t="s">
        <v>15673</v>
      </c>
      <c r="D4601" s="176">
        <v>44.814999</v>
      </c>
      <c r="E4601" s="176">
        <v>136.29200700000001</v>
      </c>
    </row>
    <row r="4602" spans="2:5" x14ac:dyDescent="0.25">
      <c r="B4602" s="176" t="s">
        <v>10025</v>
      </c>
      <c r="C4602" s="176" t="s">
        <v>15674</v>
      </c>
      <c r="D4602" s="176">
        <v>43.907501000000003</v>
      </c>
      <c r="E4602" s="176">
        <v>131.92500799999999</v>
      </c>
    </row>
    <row r="4603" spans="2:5" x14ac:dyDescent="0.25">
      <c r="B4603" s="176" t="s">
        <v>10026</v>
      </c>
      <c r="C4603" s="176" t="s">
        <v>15675</v>
      </c>
      <c r="D4603" s="176">
        <v>43.396256000000001</v>
      </c>
      <c r="E4603" s="176">
        <v>132.148155</v>
      </c>
    </row>
    <row r="4604" spans="2:5" x14ac:dyDescent="0.25">
      <c r="B4604" s="176" t="s">
        <v>10027</v>
      </c>
      <c r="C4604" s="176" t="s">
        <v>15676</v>
      </c>
      <c r="D4604" s="176">
        <v>52.024841000000002</v>
      </c>
      <c r="E4604" s="176">
        <v>113.30583900000001</v>
      </c>
    </row>
    <row r="4605" spans="2:5" x14ac:dyDescent="0.25">
      <c r="B4605" s="176" t="s">
        <v>10028</v>
      </c>
      <c r="C4605" s="176" t="s">
        <v>15677</v>
      </c>
      <c r="D4605" s="176">
        <v>50.033107999999999</v>
      </c>
      <c r="E4605" s="176">
        <v>118.061142</v>
      </c>
    </row>
    <row r="4606" spans="2:5" x14ac:dyDescent="0.25">
      <c r="B4606" s="176" t="s">
        <v>10029</v>
      </c>
      <c r="C4606" s="176" t="s">
        <v>15678</v>
      </c>
      <c r="D4606" s="176">
        <v>50.396701999999998</v>
      </c>
      <c r="E4606" s="176">
        <v>116.34699999999999</v>
      </c>
    </row>
    <row r="4607" spans="2:5" x14ac:dyDescent="0.25">
      <c r="B4607" s="176" t="s">
        <v>10030</v>
      </c>
      <c r="C4607" s="176" t="s">
        <v>15679</v>
      </c>
      <c r="D4607" s="176">
        <v>52.072963000000001</v>
      </c>
      <c r="E4607" s="176">
        <v>113.433267</v>
      </c>
    </row>
    <row r="4608" spans="2:5" x14ac:dyDescent="0.25">
      <c r="B4608" s="176" t="s">
        <v>10031</v>
      </c>
      <c r="C4608" s="176" t="s">
        <v>15680</v>
      </c>
      <c r="D4608" s="176">
        <v>56.369599999999998</v>
      </c>
      <c r="E4608" s="176">
        <v>101.70182200000001</v>
      </c>
    </row>
    <row r="4609" spans="2:5" x14ac:dyDescent="0.25">
      <c r="B4609" s="176" t="s">
        <v>10032</v>
      </c>
      <c r="C4609" s="176" t="s">
        <v>15681</v>
      </c>
      <c r="D4609" s="176">
        <v>56.487701000000001</v>
      </c>
      <c r="E4609" s="176">
        <v>104.106003</v>
      </c>
    </row>
    <row r="4610" spans="2:5" x14ac:dyDescent="0.25">
      <c r="B4610" s="176" t="s">
        <v>10033</v>
      </c>
      <c r="C4610" s="176" t="s">
        <v>15682</v>
      </c>
      <c r="D4610" s="176">
        <v>50.677424999999999</v>
      </c>
      <c r="E4610" s="176">
        <v>106.13857299999999</v>
      </c>
    </row>
    <row r="4611" spans="2:5" x14ac:dyDescent="0.25">
      <c r="B4611" s="176" t="s">
        <v>10034</v>
      </c>
      <c r="C4611" s="176" t="s">
        <v>15683</v>
      </c>
      <c r="D4611" s="176">
        <v>53.217869</v>
      </c>
      <c r="E4611" s="176">
        <v>107.41046900000001</v>
      </c>
    </row>
    <row r="4612" spans="2:5" x14ac:dyDescent="0.25">
      <c r="B4612" s="176" t="s">
        <v>10035</v>
      </c>
      <c r="C4612" s="176" t="s">
        <v>15684</v>
      </c>
      <c r="D4612" s="176">
        <v>52.266706999999997</v>
      </c>
      <c r="E4612" s="176">
        <v>104.395563</v>
      </c>
    </row>
    <row r="4613" spans="2:5" x14ac:dyDescent="0.25">
      <c r="B4613" s="176" t="s">
        <v>10036</v>
      </c>
      <c r="C4613" s="176" t="s">
        <v>15685</v>
      </c>
      <c r="D4613" s="176">
        <v>52.367641999999996</v>
      </c>
      <c r="E4613" s="176">
        <v>104.183335</v>
      </c>
    </row>
    <row r="4614" spans="2:5" x14ac:dyDescent="0.25">
      <c r="B4614" s="176" t="s">
        <v>10037</v>
      </c>
      <c r="C4614" s="176" t="s">
        <v>15686</v>
      </c>
      <c r="D4614" s="176">
        <v>57.866100311299995</v>
      </c>
      <c r="E4614" s="176">
        <v>114.24299621599999</v>
      </c>
    </row>
    <row r="4615" spans="2:5" x14ac:dyDescent="0.25">
      <c r="B4615" s="176" t="s">
        <v>10038</v>
      </c>
      <c r="C4615" s="176" t="s">
        <v>15687</v>
      </c>
      <c r="D4615" s="176">
        <v>56.361668000000002</v>
      </c>
      <c r="E4615" s="176">
        <v>114.93</v>
      </c>
    </row>
    <row r="4616" spans="2:5" x14ac:dyDescent="0.25">
      <c r="B4616" s="176" t="s">
        <v>10039</v>
      </c>
      <c r="C4616" s="176" t="s">
        <v>15688</v>
      </c>
      <c r="D4616" s="176">
        <v>56.856701000000001</v>
      </c>
      <c r="E4616" s="176">
        <v>105.730003</v>
      </c>
    </row>
    <row r="4617" spans="2:5" x14ac:dyDescent="0.25">
      <c r="B4617" s="176" t="s">
        <v>10040</v>
      </c>
      <c r="C4617" s="176" t="s">
        <v>15689</v>
      </c>
      <c r="D4617" s="176">
        <v>55.800800000000002</v>
      </c>
      <c r="E4617" s="176">
        <v>109.595001</v>
      </c>
    </row>
    <row r="4618" spans="2:5" x14ac:dyDescent="0.25">
      <c r="B4618" s="176" t="s">
        <v>10041</v>
      </c>
      <c r="C4618" s="176" t="s">
        <v>1996</v>
      </c>
      <c r="D4618" s="176">
        <v>51.808613999999999</v>
      </c>
      <c r="E4618" s="176">
        <v>107.439652</v>
      </c>
    </row>
    <row r="4619" spans="2:5" x14ac:dyDescent="0.25">
      <c r="B4619" s="176" t="s">
        <v>10042</v>
      </c>
      <c r="C4619" s="176" t="s">
        <v>15690</v>
      </c>
      <c r="D4619" s="176">
        <v>50.345001000000003</v>
      </c>
      <c r="E4619" s="176">
        <v>30.894698999999999</v>
      </c>
    </row>
    <row r="4620" spans="2:5" x14ac:dyDescent="0.25">
      <c r="B4620" s="176" t="s">
        <v>10043</v>
      </c>
      <c r="C4620" s="176" t="s">
        <v>15691</v>
      </c>
      <c r="D4620" s="176">
        <v>49.795228000000002</v>
      </c>
      <c r="E4620" s="176">
        <v>30.024435</v>
      </c>
    </row>
    <row r="4621" spans="2:5" x14ac:dyDescent="0.25">
      <c r="B4621" s="176" t="s">
        <v>10044</v>
      </c>
      <c r="C4621" s="176" t="s">
        <v>15692</v>
      </c>
      <c r="D4621" s="176">
        <v>47.076099395751953</v>
      </c>
      <c r="E4621" s="176">
        <v>37.449600219726563</v>
      </c>
    </row>
    <row r="4622" spans="2:5" x14ac:dyDescent="0.25">
      <c r="B4622" s="176" t="s">
        <v>10045</v>
      </c>
      <c r="C4622" s="176" t="s">
        <v>15693</v>
      </c>
      <c r="D4622" s="176">
        <v>46.814999</v>
      </c>
      <c r="E4622" s="176">
        <v>36.758099000000001</v>
      </c>
    </row>
    <row r="4623" spans="2:5" x14ac:dyDescent="0.25">
      <c r="B4623" s="176" t="s">
        <v>10046</v>
      </c>
      <c r="C4623" s="176" t="s">
        <v>15694</v>
      </c>
      <c r="D4623" s="176">
        <v>48.357201000000003</v>
      </c>
      <c r="E4623" s="176">
        <v>35.100600999999997</v>
      </c>
    </row>
    <row r="4624" spans="2:5" x14ac:dyDescent="0.25">
      <c r="B4624" s="176" t="s">
        <v>10047</v>
      </c>
      <c r="C4624" s="176" t="s">
        <v>15695</v>
      </c>
      <c r="D4624" s="176">
        <v>47.866962000000001</v>
      </c>
      <c r="E4624" s="176">
        <v>35.314723000000001</v>
      </c>
    </row>
    <row r="4625" spans="2:5" x14ac:dyDescent="0.25">
      <c r="B4625" s="176" t="s">
        <v>10048</v>
      </c>
      <c r="C4625" s="176" t="s">
        <v>15696</v>
      </c>
      <c r="D4625" s="176">
        <v>46.880001</v>
      </c>
      <c r="E4625" s="176">
        <v>35.305</v>
      </c>
    </row>
    <row r="4626" spans="2:5" x14ac:dyDescent="0.25">
      <c r="B4626" s="176" t="s">
        <v>10049</v>
      </c>
      <c r="C4626" s="176" t="s">
        <v>15697</v>
      </c>
      <c r="D4626" s="176">
        <v>48.043300628662109</v>
      </c>
      <c r="E4626" s="176">
        <v>33.209999084472656</v>
      </c>
    </row>
    <row r="4627" spans="2:5" x14ac:dyDescent="0.25">
      <c r="B4627" s="176" t="s">
        <v>10050</v>
      </c>
      <c r="C4627" s="176" t="s">
        <v>15698</v>
      </c>
      <c r="D4627" s="176">
        <v>44.691822000000002</v>
      </c>
      <c r="E4627" s="176">
        <v>33.574620000000003</v>
      </c>
    </row>
    <row r="4628" spans="2:5" x14ac:dyDescent="0.25">
      <c r="B4628" s="176" t="s">
        <v>10051</v>
      </c>
      <c r="C4628" s="176" t="s">
        <v>15699</v>
      </c>
      <c r="D4628" s="176">
        <v>45.052199999999999</v>
      </c>
      <c r="E4628" s="176">
        <v>33.975101000000002</v>
      </c>
    </row>
    <row r="4629" spans="2:5" x14ac:dyDescent="0.25">
      <c r="B4629" s="176" t="s">
        <v>10052</v>
      </c>
      <c r="C4629" s="176" t="s">
        <v>15700</v>
      </c>
      <c r="D4629" s="176">
        <v>45.116191999999998</v>
      </c>
      <c r="E4629" s="176">
        <v>33.976624999999999</v>
      </c>
    </row>
    <row r="4630" spans="2:5" x14ac:dyDescent="0.25">
      <c r="B4630" s="176" t="s">
        <v>10053</v>
      </c>
      <c r="C4630" s="176" t="s">
        <v>15701</v>
      </c>
      <c r="D4630" s="176">
        <v>45.090611000000003</v>
      </c>
      <c r="E4630" s="176">
        <v>33.598536000000003</v>
      </c>
    </row>
    <row r="4631" spans="2:5" x14ac:dyDescent="0.25">
      <c r="B4631" s="176" t="s">
        <v>10054</v>
      </c>
      <c r="C4631" s="176" t="s">
        <v>15702</v>
      </c>
      <c r="D4631" s="176">
        <v>45.700901000000002</v>
      </c>
      <c r="E4631" s="176">
        <v>34.418900000000001</v>
      </c>
    </row>
    <row r="4632" spans="2:5" x14ac:dyDescent="0.25">
      <c r="B4632" s="176" t="s">
        <v>10055</v>
      </c>
      <c r="C4632" s="176" t="s">
        <v>15703</v>
      </c>
      <c r="D4632" s="176">
        <v>49.926943000000001</v>
      </c>
      <c r="E4632" s="176">
        <v>36.290813999999997</v>
      </c>
    </row>
    <row r="4633" spans="2:5" x14ac:dyDescent="0.25">
      <c r="B4633" s="176" t="s">
        <v>10056</v>
      </c>
      <c r="C4633" s="176" t="s">
        <v>15704</v>
      </c>
      <c r="D4633" s="176">
        <v>44.779764</v>
      </c>
      <c r="E4633" s="176">
        <v>33.572245000000002</v>
      </c>
    </row>
    <row r="4634" spans="2:5" x14ac:dyDescent="0.25">
      <c r="B4634" s="176" t="s">
        <v>10057</v>
      </c>
      <c r="C4634" s="176" t="s">
        <v>15705</v>
      </c>
      <c r="D4634" s="176">
        <v>49.415599999999998</v>
      </c>
      <c r="E4634" s="176">
        <v>31.9953</v>
      </c>
    </row>
    <row r="4635" spans="2:5" x14ac:dyDescent="0.25">
      <c r="B4635" s="176" t="s">
        <v>10058</v>
      </c>
      <c r="C4635" s="176" t="s">
        <v>15706</v>
      </c>
      <c r="D4635" s="176">
        <v>50.603499999999997</v>
      </c>
      <c r="E4635" s="176">
        <v>30.1919</v>
      </c>
    </row>
    <row r="4636" spans="2:5" x14ac:dyDescent="0.25">
      <c r="B4636" s="176" t="s">
        <v>10059</v>
      </c>
      <c r="C4636" s="176" t="s">
        <v>15707</v>
      </c>
      <c r="D4636" s="176">
        <v>50.158298000000002</v>
      </c>
      <c r="E4636" s="176">
        <v>28.738299999999999</v>
      </c>
    </row>
    <row r="4637" spans="2:5" x14ac:dyDescent="0.25">
      <c r="B4637" s="176" t="s">
        <v>10060</v>
      </c>
      <c r="C4637" s="176" t="s">
        <v>15708</v>
      </c>
      <c r="D4637" s="176">
        <v>49.359698999999999</v>
      </c>
      <c r="E4637" s="176">
        <v>26.933399000000001</v>
      </c>
    </row>
    <row r="4638" spans="2:5" x14ac:dyDescent="0.25">
      <c r="B4638" s="176" t="s">
        <v>10061</v>
      </c>
      <c r="C4638" s="176" t="s">
        <v>15709</v>
      </c>
      <c r="D4638" s="176">
        <v>48.884201049804688</v>
      </c>
      <c r="E4638" s="176">
        <v>24.686100006103516</v>
      </c>
    </row>
    <row r="4639" spans="2:5" x14ac:dyDescent="0.25">
      <c r="B4639" s="176" t="s">
        <v>10062</v>
      </c>
      <c r="C4639" s="176" t="s">
        <v>15710</v>
      </c>
      <c r="D4639" s="176">
        <v>49.8125</v>
      </c>
      <c r="E4639" s="176">
        <v>23.956099999999999</v>
      </c>
    </row>
    <row r="4640" spans="2:5" x14ac:dyDescent="0.25">
      <c r="B4640" s="176" t="s">
        <v>10063</v>
      </c>
      <c r="C4640" s="176" t="s">
        <v>15711</v>
      </c>
      <c r="D4640" s="176">
        <v>48.259300231933594</v>
      </c>
      <c r="E4640" s="176">
        <v>25.980800628662109</v>
      </c>
    </row>
    <row r="4641" spans="2:5" x14ac:dyDescent="0.25">
      <c r="B4641" s="176" t="s">
        <v>10064</v>
      </c>
      <c r="C4641" s="176" t="s">
        <v>15712</v>
      </c>
      <c r="D4641" s="176">
        <v>50.607101440429688</v>
      </c>
      <c r="E4641" s="176">
        <v>26.141599655151367</v>
      </c>
    </row>
    <row r="4642" spans="2:5" x14ac:dyDescent="0.25">
      <c r="B4642" s="176" t="s">
        <v>10065</v>
      </c>
      <c r="C4642" s="176" t="s">
        <v>15713</v>
      </c>
      <c r="D4642" s="176">
        <v>48.634300000000003</v>
      </c>
      <c r="E4642" s="176">
        <v>22.263399</v>
      </c>
    </row>
    <row r="4643" spans="2:5" x14ac:dyDescent="0.25">
      <c r="B4643" s="176" t="s">
        <v>10066</v>
      </c>
      <c r="C4643" s="176" t="s">
        <v>15714</v>
      </c>
      <c r="D4643" s="176">
        <v>45.639999000000003</v>
      </c>
      <c r="E4643" s="176">
        <v>28.67</v>
      </c>
    </row>
    <row r="4644" spans="2:5" x14ac:dyDescent="0.25">
      <c r="B4644" s="176" t="s">
        <v>10067</v>
      </c>
      <c r="C4644" s="176" t="s">
        <v>15715</v>
      </c>
      <c r="D4644" s="176">
        <v>46.675800000000002</v>
      </c>
      <c r="E4644" s="176">
        <v>32.506400999999997</v>
      </c>
    </row>
    <row r="4645" spans="2:5" x14ac:dyDescent="0.25">
      <c r="B4645" s="176" t="s">
        <v>10068</v>
      </c>
      <c r="C4645" s="176" t="s">
        <v>15716</v>
      </c>
      <c r="D4645" s="176">
        <v>46.427196000000002</v>
      </c>
      <c r="E4645" s="176">
        <v>30.672649</v>
      </c>
    </row>
    <row r="4646" spans="2:5" x14ac:dyDescent="0.25">
      <c r="B4646" s="176" t="s">
        <v>10069</v>
      </c>
      <c r="C4646" s="176" t="s">
        <v>15717</v>
      </c>
      <c r="D4646" s="176">
        <v>51.088535</v>
      </c>
      <c r="E4646" s="176">
        <v>31.870995000000001</v>
      </c>
    </row>
    <row r="4647" spans="2:5" x14ac:dyDescent="0.25">
      <c r="B4647" s="176" t="s">
        <v>10070</v>
      </c>
      <c r="C4647" s="176" t="s">
        <v>15718</v>
      </c>
      <c r="D4647" s="176">
        <v>49.242531</v>
      </c>
      <c r="E4647" s="176">
        <v>28.613778</v>
      </c>
    </row>
    <row r="4648" spans="2:5" x14ac:dyDescent="0.25">
      <c r="B4648" s="176" t="s">
        <v>10071</v>
      </c>
      <c r="C4648" s="176" t="s">
        <v>15719</v>
      </c>
      <c r="D4648" s="176">
        <v>64.600303649902344</v>
      </c>
      <c r="E4648" s="176">
        <v>40.716701507568359</v>
      </c>
    </row>
    <row r="4649" spans="2:5" x14ac:dyDescent="0.25">
      <c r="B4649" s="176" t="s">
        <v>10072</v>
      </c>
      <c r="C4649" s="176" t="s">
        <v>15720</v>
      </c>
      <c r="D4649" s="176">
        <v>64.441704000000001</v>
      </c>
      <c r="E4649" s="176">
        <v>40.421700000000001</v>
      </c>
    </row>
    <row r="4650" spans="2:5" x14ac:dyDescent="0.25">
      <c r="B4650" s="176" t="s">
        <v>10073</v>
      </c>
      <c r="C4650" s="176" t="s">
        <v>15721</v>
      </c>
      <c r="D4650" s="176">
        <v>64.896004000000005</v>
      </c>
      <c r="E4650" s="176">
        <v>45.722999999999999</v>
      </c>
    </row>
    <row r="4651" spans="2:5" x14ac:dyDescent="0.25">
      <c r="B4651" s="176" t="s">
        <v>10074</v>
      </c>
      <c r="C4651" s="176" t="s">
        <v>15722</v>
      </c>
      <c r="D4651" s="176">
        <v>67.639999000000003</v>
      </c>
      <c r="E4651" s="176">
        <v>53.121898999999999</v>
      </c>
    </row>
    <row r="4652" spans="2:5" x14ac:dyDescent="0.25">
      <c r="B4652" s="176" t="s">
        <v>10075</v>
      </c>
      <c r="C4652" s="176" t="s">
        <v>15723</v>
      </c>
      <c r="D4652" s="176">
        <v>65.029995999999997</v>
      </c>
      <c r="E4652" s="176">
        <v>35.730558000000002</v>
      </c>
    </row>
    <row r="4653" spans="2:5" x14ac:dyDescent="0.25">
      <c r="B4653" s="176" t="s">
        <v>10076</v>
      </c>
      <c r="C4653" s="176" t="s">
        <v>15724</v>
      </c>
      <c r="D4653" s="176">
        <v>71.616698999999997</v>
      </c>
      <c r="E4653" s="176">
        <v>52.478298000000002</v>
      </c>
    </row>
    <row r="4654" spans="2:5" x14ac:dyDescent="0.25">
      <c r="B4654" s="176" t="s">
        <v>10077</v>
      </c>
      <c r="C4654" s="176" t="s">
        <v>15725</v>
      </c>
      <c r="D4654" s="176">
        <v>69.763298034667969</v>
      </c>
      <c r="E4654" s="176">
        <v>61.556400299072266</v>
      </c>
    </row>
    <row r="4655" spans="2:5" x14ac:dyDescent="0.25">
      <c r="B4655" s="176" t="s">
        <v>10078</v>
      </c>
      <c r="C4655" s="176" t="s">
        <v>15726</v>
      </c>
      <c r="D4655" s="176">
        <v>61.235801696777344</v>
      </c>
      <c r="E4655" s="176">
        <v>46.697498321533203</v>
      </c>
    </row>
    <row r="4656" spans="2:5" x14ac:dyDescent="0.25">
      <c r="B4656" s="176" t="s">
        <v>10079</v>
      </c>
      <c r="C4656" s="176" t="s">
        <v>15727</v>
      </c>
      <c r="D4656" s="176">
        <v>59.800300999999997</v>
      </c>
      <c r="E4656" s="176">
        <v>30.262501</v>
      </c>
    </row>
    <row r="4657" spans="2:5" x14ac:dyDescent="0.25">
      <c r="B4657" s="176" t="s">
        <v>10080</v>
      </c>
      <c r="C4657" s="176" t="s">
        <v>15728</v>
      </c>
      <c r="D4657" s="176">
        <v>58.625</v>
      </c>
      <c r="E4657" s="176">
        <v>31.385000000000002</v>
      </c>
    </row>
    <row r="4658" spans="2:5" x14ac:dyDescent="0.25">
      <c r="B4658" s="176" t="s">
        <v>10081</v>
      </c>
      <c r="C4658" s="176" t="s">
        <v>15729</v>
      </c>
      <c r="D4658" s="176">
        <v>59.685001</v>
      </c>
      <c r="E4658" s="176">
        <v>30.338301000000001</v>
      </c>
    </row>
    <row r="4659" spans="2:5" x14ac:dyDescent="0.25">
      <c r="B4659" s="176" t="s">
        <v>10082</v>
      </c>
      <c r="C4659" s="176" t="s">
        <v>15730</v>
      </c>
      <c r="D4659" s="176">
        <v>68.781700000000001</v>
      </c>
      <c r="E4659" s="176">
        <v>32.750801000000003</v>
      </c>
    </row>
    <row r="4660" spans="2:5" x14ac:dyDescent="0.25">
      <c r="B4660" s="176" t="s">
        <v>10083</v>
      </c>
      <c r="C4660" s="176" t="s">
        <v>15731</v>
      </c>
      <c r="D4660" s="176">
        <v>57.961399</v>
      </c>
      <c r="E4660" s="176">
        <v>31.384398999999998</v>
      </c>
    </row>
    <row r="4661" spans="2:5" x14ac:dyDescent="0.25">
      <c r="B4661" s="176" t="s">
        <v>10084</v>
      </c>
      <c r="C4661" s="176" t="s">
        <v>15732</v>
      </c>
      <c r="D4661" s="176">
        <v>56.381065999999997</v>
      </c>
      <c r="E4661" s="176">
        <v>30.607845999999999</v>
      </c>
    </row>
    <row r="4662" spans="2:5" x14ac:dyDescent="0.25">
      <c r="B4662" s="176" t="s">
        <v>10085</v>
      </c>
      <c r="C4662" s="176" t="s">
        <v>15733</v>
      </c>
      <c r="D4662" s="176">
        <v>57.781315999999997</v>
      </c>
      <c r="E4662" s="176">
        <v>28.393840000000001</v>
      </c>
    </row>
    <row r="4663" spans="2:5" x14ac:dyDescent="0.25">
      <c r="B4663" s="176" t="s">
        <v>10086</v>
      </c>
      <c r="C4663" s="176" t="s">
        <v>15734</v>
      </c>
      <c r="D4663" s="176">
        <v>61.885201000000002</v>
      </c>
      <c r="E4663" s="176">
        <v>34.154701000000003</v>
      </c>
    </row>
    <row r="4664" spans="2:5" x14ac:dyDescent="0.25">
      <c r="B4664" s="176" t="s">
        <v>10087</v>
      </c>
      <c r="C4664" s="176" t="s">
        <v>15735</v>
      </c>
      <c r="D4664" s="176">
        <v>61.831944</v>
      </c>
      <c r="E4664" s="176">
        <v>34.295555</v>
      </c>
    </row>
    <row r="4665" spans="2:5" x14ac:dyDescent="0.25">
      <c r="B4665" s="176" t="s">
        <v>10088</v>
      </c>
      <c r="C4665" s="176" t="s">
        <v>15736</v>
      </c>
      <c r="D4665" s="176">
        <v>59.273601532000001</v>
      </c>
      <c r="E4665" s="176">
        <v>38.015800476100004</v>
      </c>
    </row>
    <row r="4666" spans="2:5" x14ac:dyDescent="0.25">
      <c r="B4666" s="176" t="s">
        <v>10089</v>
      </c>
      <c r="C4666" s="176" t="s">
        <v>15737</v>
      </c>
      <c r="D4666" s="176">
        <v>59.975717000000003</v>
      </c>
      <c r="E4666" s="176">
        <v>45.828918000000002</v>
      </c>
    </row>
    <row r="4667" spans="2:5" x14ac:dyDescent="0.25">
      <c r="B4667" s="176" t="s">
        <v>10090</v>
      </c>
      <c r="C4667" s="176" t="s">
        <v>15738</v>
      </c>
      <c r="D4667" s="176">
        <v>60.7883</v>
      </c>
      <c r="E4667" s="176">
        <v>46.259998000000003</v>
      </c>
    </row>
    <row r="4668" spans="2:5" x14ac:dyDescent="0.25">
      <c r="B4668" s="176" t="s">
        <v>10091</v>
      </c>
      <c r="C4668" s="176" t="s">
        <v>15739</v>
      </c>
      <c r="D4668" s="176">
        <v>59.282501000000003</v>
      </c>
      <c r="E4668" s="176">
        <v>39.944400999999999</v>
      </c>
    </row>
    <row r="4669" spans="2:5" x14ac:dyDescent="0.25">
      <c r="B4669" s="176" t="s">
        <v>10092</v>
      </c>
      <c r="C4669" s="176" t="s">
        <v>15740</v>
      </c>
      <c r="D4669" s="176">
        <v>52.108137999999997</v>
      </c>
      <c r="E4669" s="176">
        <v>23.89676</v>
      </c>
    </row>
    <row r="4670" spans="2:5" x14ac:dyDescent="0.25">
      <c r="B4670" s="176" t="s">
        <v>10093</v>
      </c>
      <c r="C4670" s="176" t="s">
        <v>15741</v>
      </c>
      <c r="D4670" s="176">
        <v>52.527000427246094</v>
      </c>
      <c r="E4670" s="176">
        <v>31.016700744628906</v>
      </c>
    </row>
    <row r="4671" spans="2:5" x14ac:dyDescent="0.25">
      <c r="B4671" s="176" t="s">
        <v>10094</v>
      </c>
      <c r="C4671" s="176" t="s">
        <v>15742</v>
      </c>
      <c r="D4671" s="176">
        <v>55.126499176025</v>
      </c>
      <c r="E4671" s="176">
        <v>30.349599838256999</v>
      </c>
    </row>
    <row r="4672" spans="2:5" x14ac:dyDescent="0.25">
      <c r="B4672" s="176" t="s">
        <v>10095</v>
      </c>
      <c r="C4672" s="176" t="s">
        <v>15743</v>
      </c>
      <c r="D4672" s="176">
        <v>54.439999</v>
      </c>
      <c r="E4672" s="176">
        <v>30.296700000000001</v>
      </c>
    </row>
    <row r="4673" spans="2:5" x14ac:dyDescent="0.25">
      <c r="B4673" s="176" t="s">
        <v>10096</v>
      </c>
      <c r="C4673" s="176" t="s">
        <v>15744</v>
      </c>
      <c r="D4673" s="176">
        <v>54.89161</v>
      </c>
      <c r="E4673" s="176">
        <v>20.598559000000002</v>
      </c>
    </row>
    <row r="4674" spans="2:5" x14ac:dyDescent="0.25">
      <c r="B4674" s="176" t="s">
        <v>10097</v>
      </c>
      <c r="C4674" s="176" t="s">
        <v>15745</v>
      </c>
      <c r="D4674" s="176">
        <v>53.099997999999999</v>
      </c>
      <c r="E4674" s="176">
        <v>26.049999</v>
      </c>
    </row>
    <row r="4675" spans="2:5" x14ac:dyDescent="0.25">
      <c r="B4675" s="176" t="s">
        <v>10098</v>
      </c>
      <c r="C4675" s="176" t="s">
        <v>15746</v>
      </c>
      <c r="D4675" s="176">
        <v>53.602001000000001</v>
      </c>
      <c r="E4675" s="176">
        <v>24.053801</v>
      </c>
    </row>
    <row r="4676" spans="2:5" x14ac:dyDescent="0.25">
      <c r="B4676" s="176" t="s">
        <v>10099</v>
      </c>
      <c r="C4676" s="176" t="s">
        <v>15747</v>
      </c>
      <c r="D4676" s="176">
        <v>52.556998999999998</v>
      </c>
      <c r="E4676" s="176">
        <v>24.884001000000001</v>
      </c>
    </row>
    <row r="4677" spans="2:5" x14ac:dyDescent="0.25">
      <c r="B4677" s="176" t="s">
        <v>10100</v>
      </c>
      <c r="C4677" s="176" t="s">
        <v>15748</v>
      </c>
      <c r="D4677" s="176">
        <v>53.888070999999997</v>
      </c>
      <c r="E4677" s="176">
        <v>28.039964000000001</v>
      </c>
    </row>
    <row r="4678" spans="2:5" x14ac:dyDescent="0.25">
      <c r="B4678" s="176" t="s">
        <v>10101</v>
      </c>
      <c r="C4678" s="176" t="s">
        <v>15749</v>
      </c>
      <c r="D4678" s="176">
        <v>53.104999999999997</v>
      </c>
      <c r="E4678" s="176">
        <v>29.204999999999998</v>
      </c>
    </row>
    <row r="4679" spans="2:5" x14ac:dyDescent="0.25">
      <c r="B4679" s="176" t="s">
        <v>10102</v>
      </c>
      <c r="C4679" s="176" t="s">
        <v>15750</v>
      </c>
      <c r="D4679" s="176">
        <v>53.954898834228516</v>
      </c>
      <c r="E4679" s="176">
        <v>30.095100402832031</v>
      </c>
    </row>
    <row r="4680" spans="2:5" x14ac:dyDescent="0.25">
      <c r="B4680" s="176" t="s">
        <v>10103</v>
      </c>
      <c r="C4680" s="176" t="s">
        <v>15751</v>
      </c>
      <c r="D4680" s="176">
        <v>53.740001999999997</v>
      </c>
      <c r="E4680" s="176">
        <v>91.385002</v>
      </c>
    </row>
    <row r="4681" spans="2:5" x14ac:dyDescent="0.25">
      <c r="B4681" s="176" t="s">
        <v>10104</v>
      </c>
      <c r="C4681" s="176" t="s">
        <v>15752</v>
      </c>
      <c r="D4681" s="176">
        <v>53.385176000000001</v>
      </c>
      <c r="E4681" s="176">
        <v>92.044718000000003</v>
      </c>
    </row>
    <row r="4682" spans="2:5" x14ac:dyDescent="0.25">
      <c r="B4682" s="176" t="s">
        <v>10105</v>
      </c>
      <c r="C4682" s="176" t="s">
        <v>15753</v>
      </c>
      <c r="D4682" s="176">
        <v>53.361285000000002</v>
      </c>
      <c r="E4682" s="176">
        <v>83.539700999999994</v>
      </c>
    </row>
    <row r="4683" spans="2:5" x14ac:dyDescent="0.25">
      <c r="B4683" s="176" t="s">
        <v>10106</v>
      </c>
      <c r="C4683" s="176" t="s">
        <v>15754</v>
      </c>
      <c r="D4683" s="176">
        <v>51.969203999999998</v>
      </c>
      <c r="E4683" s="176">
        <v>85.836539000000002</v>
      </c>
    </row>
    <row r="4684" spans="2:5" x14ac:dyDescent="0.25">
      <c r="B4684" s="176" t="s">
        <v>10107</v>
      </c>
      <c r="C4684" s="176" t="s">
        <v>15755</v>
      </c>
      <c r="D4684" s="176">
        <v>55.270099999999999</v>
      </c>
      <c r="E4684" s="176">
        <v>86.107201000000003</v>
      </c>
    </row>
    <row r="4685" spans="2:5" x14ac:dyDescent="0.25">
      <c r="B4685" s="176" t="s">
        <v>10108</v>
      </c>
      <c r="C4685" s="176" t="s">
        <v>15756</v>
      </c>
      <c r="D4685" s="176">
        <v>61.676701000000001</v>
      </c>
      <c r="E4685" s="176">
        <v>96.355002999999996</v>
      </c>
    </row>
    <row r="4686" spans="2:5" x14ac:dyDescent="0.25">
      <c r="B4686" s="176" t="s">
        <v>10109</v>
      </c>
      <c r="C4686" s="176" t="s">
        <v>15757</v>
      </c>
      <c r="D4686" s="176">
        <v>58.474201000000001</v>
      </c>
      <c r="E4686" s="176">
        <v>92.112503000000004</v>
      </c>
    </row>
    <row r="4687" spans="2:5" x14ac:dyDescent="0.25">
      <c r="B4687" s="176" t="s">
        <v>10110</v>
      </c>
      <c r="C4687" s="176" t="s">
        <v>15758</v>
      </c>
      <c r="D4687" s="176">
        <v>58.180920999999998</v>
      </c>
      <c r="E4687" s="176">
        <v>94.745272</v>
      </c>
    </row>
    <row r="4688" spans="2:5" x14ac:dyDescent="0.25">
      <c r="B4688" s="176" t="s">
        <v>10111</v>
      </c>
      <c r="C4688" s="176" t="s">
        <v>15759</v>
      </c>
      <c r="D4688" s="176">
        <v>61.589699000000003</v>
      </c>
      <c r="E4688" s="176">
        <v>89.994003000000006</v>
      </c>
    </row>
    <row r="4689" spans="2:5" x14ac:dyDescent="0.25">
      <c r="B4689" s="176" t="s">
        <v>10112</v>
      </c>
      <c r="C4689" s="176" t="s">
        <v>15760</v>
      </c>
      <c r="D4689" s="176">
        <v>60.373299000000003</v>
      </c>
      <c r="E4689" s="176">
        <v>93.011702999999997</v>
      </c>
    </row>
    <row r="4690" spans="2:5" x14ac:dyDescent="0.25">
      <c r="B4690" s="176" t="s">
        <v>10113</v>
      </c>
      <c r="C4690" s="176" t="s">
        <v>15761</v>
      </c>
      <c r="D4690" s="176">
        <v>64.333511000000001</v>
      </c>
      <c r="E4690" s="176">
        <v>100.432892</v>
      </c>
    </row>
    <row r="4691" spans="2:5" x14ac:dyDescent="0.25">
      <c r="B4691" s="176" t="s">
        <v>10114</v>
      </c>
      <c r="C4691" s="176" t="s">
        <v>15762</v>
      </c>
      <c r="D4691" s="176">
        <v>60.356228999999999</v>
      </c>
      <c r="E4691" s="176">
        <v>102.309641</v>
      </c>
    </row>
    <row r="4692" spans="2:5" x14ac:dyDescent="0.25">
      <c r="B4692" s="176" t="s">
        <v>10115</v>
      </c>
      <c r="C4692" s="176" t="s">
        <v>15763</v>
      </c>
      <c r="D4692" s="176">
        <v>56.175742999999997</v>
      </c>
      <c r="E4692" s="176">
        <v>92.485787999999999</v>
      </c>
    </row>
    <row r="4693" spans="2:5" x14ac:dyDescent="0.25">
      <c r="B4693" s="176" t="s">
        <v>10116</v>
      </c>
      <c r="C4693" s="176" t="s">
        <v>15764</v>
      </c>
      <c r="D4693" s="176">
        <v>56.177584000000003</v>
      </c>
      <c r="E4693" s="176">
        <v>92.545880999999994</v>
      </c>
    </row>
    <row r="4694" spans="2:5" x14ac:dyDescent="0.25">
      <c r="B4694" s="176" t="s">
        <v>10117</v>
      </c>
      <c r="C4694" s="176" t="s">
        <v>15765</v>
      </c>
      <c r="D4694" s="176">
        <v>56.269185</v>
      </c>
      <c r="E4694" s="176">
        <v>90.575109999999995</v>
      </c>
    </row>
    <row r="4695" spans="2:5" x14ac:dyDescent="0.25">
      <c r="B4695" s="176" t="s">
        <v>10118</v>
      </c>
      <c r="C4695" s="176" t="s">
        <v>15766</v>
      </c>
      <c r="D4695" s="176">
        <v>51.669398999999999</v>
      </c>
      <c r="E4695" s="176">
        <v>94.400597000000005</v>
      </c>
    </row>
    <row r="4696" spans="2:5" x14ac:dyDescent="0.25">
      <c r="B4696" s="176" t="s">
        <v>10119</v>
      </c>
      <c r="C4696" s="176" t="s">
        <v>15767</v>
      </c>
      <c r="D4696" s="176">
        <v>55.092399999999998</v>
      </c>
      <c r="E4696" s="176">
        <v>83.004501000000005</v>
      </c>
    </row>
    <row r="4697" spans="2:5" x14ac:dyDescent="0.25">
      <c r="B4697" s="176" t="s">
        <v>10120</v>
      </c>
      <c r="C4697" s="176" t="s">
        <v>15768</v>
      </c>
      <c r="D4697" s="176">
        <v>55.019756000000001</v>
      </c>
      <c r="E4697" s="176">
        <v>82.618674999999996</v>
      </c>
    </row>
    <row r="4698" spans="2:5" x14ac:dyDescent="0.25">
      <c r="B4698" s="176" t="s">
        <v>10121</v>
      </c>
      <c r="C4698" s="176" t="s">
        <v>15769</v>
      </c>
      <c r="D4698" s="176">
        <v>54.963124000000001</v>
      </c>
      <c r="E4698" s="176">
        <v>73.312417999999994</v>
      </c>
    </row>
    <row r="4699" spans="2:5" x14ac:dyDescent="0.25">
      <c r="B4699" s="176" t="s">
        <v>10122</v>
      </c>
      <c r="C4699" s="176" t="s">
        <v>15770</v>
      </c>
      <c r="D4699" s="176">
        <v>54.974997999999999</v>
      </c>
      <c r="E4699" s="176">
        <v>73.555000000000007</v>
      </c>
    </row>
    <row r="4700" spans="2:5" x14ac:dyDescent="0.25">
      <c r="B4700" s="176" t="s">
        <v>10123</v>
      </c>
      <c r="C4700" s="176" t="s">
        <v>15771</v>
      </c>
      <c r="D4700" s="176">
        <v>60.709400000000002</v>
      </c>
      <c r="E4700" s="176">
        <v>77.660004000000001</v>
      </c>
    </row>
    <row r="4701" spans="2:5" x14ac:dyDescent="0.25">
      <c r="B4701" s="176" t="s">
        <v>10124</v>
      </c>
      <c r="C4701" s="176" t="s">
        <v>15772</v>
      </c>
      <c r="D4701" s="176">
        <v>56.380299000000001</v>
      </c>
      <c r="E4701" s="176">
        <v>85.208297999999999</v>
      </c>
    </row>
    <row r="4702" spans="2:5" x14ac:dyDescent="0.25">
      <c r="B4702" s="176" t="s">
        <v>10125</v>
      </c>
      <c r="C4702" s="176" t="s">
        <v>15773</v>
      </c>
      <c r="D4702" s="176">
        <v>53.811400999999996</v>
      </c>
      <c r="E4702" s="176">
        <v>86.877196999999995</v>
      </c>
    </row>
    <row r="4703" spans="2:5" x14ac:dyDescent="0.25">
      <c r="B4703" s="176" t="s">
        <v>10126</v>
      </c>
      <c r="C4703" s="176" t="s">
        <v>15774</v>
      </c>
      <c r="D4703" s="176">
        <v>73.517807000000005</v>
      </c>
      <c r="E4703" s="176">
        <v>80.379669000000007</v>
      </c>
    </row>
    <row r="4704" spans="2:5" x14ac:dyDescent="0.25">
      <c r="B4704" s="176" t="s">
        <v>10127</v>
      </c>
      <c r="C4704" s="176" t="s">
        <v>15775</v>
      </c>
      <c r="D4704" s="176">
        <v>80.803207</v>
      </c>
      <c r="E4704" s="176">
        <v>47.663586000000002</v>
      </c>
    </row>
    <row r="4705" spans="2:5" x14ac:dyDescent="0.25">
      <c r="B4705" s="176" t="s">
        <v>10128</v>
      </c>
      <c r="C4705" s="176" t="s">
        <v>15776</v>
      </c>
      <c r="D4705" s="176">
        <v>71.978103637695313</v>
      </c>
      <c r="E4705" s="176">
        <v>102.49099731445313</v>
      </c>
    </row>
    <row r="4706" spans="2:5" x14ac:dyDescent="0.25">
      <c r="B4706" s="176" t="s">
        <v>10129</v>
      </c>
      <c r="C4706" s="176" t="s">
        <v>15777</v>
      </c>
      <c r="D4706" s="176">
        <v>66.839995999999999</v>
      </c>
      <c r="E4706" s="176">
        <v>88.403335999999996</v>
      </c>
    </row>
    <row r="4707" spans="2:5" x14ac:dyDescent="0.25">
      <c r="B4707" s="176" t="s">
        <v>10130</v>
      </c>
      <c r="C4707" s="176" t="s">
        <v>15778</v>
      </c>
      <c r="D4707" s="176">
        <v>67.437201999999999</v>
      </c>
      <c r="E4707" s="176">
        <v>86.621902000000006</v>
      </c>
    </row>
    <row r="4708" spans="2:5" x14ac:dyDescent="0.25">
      <c r="B4708" s="176" t="s">
        <v>10131</v>
      </c>
      <c r="C4708" s="176" t="s">
        <v>15779</v>
      </c>
      <c r="D4708" s="176">
        <v>69.307951000000003</v>
      </c>
      <c r="E4708" s="176">
        <v>87.325906000000003</v>
      </c>
    </row>
    <row r="4709" spans="2:5" x14ac:dyDescent="0.25">
      <c r="B4709" s="176" t="s">
        <v>10132</v>
      </c>
      <c r="C4709" s="176" t="s">
        <v>15780</v>
      </c>
      <c r="D4709" s="176">
        <v>65.797202999999996</v>
      </c>
      <c r="E4709" s="176">
        <v>87.935303000000005</v>
      </c>
    </row>
    <row r="4710" spans="2:5" x14ac:dyDescent="0.25">
      <c r="B4710" s="176" t="s">
        <v>10133</v>
      </c>
      <c r="C4710" s="176" t="s">
        <v>15781</v>
      </c>
      <c r="D4710" s="176">
        <v>45.002102000000001</v>
      </c>
      <c r="E4710" s="176">
        <v>37.347301000000002</v>
      </c>
    </row>
    <row r="4711" spans="2:5" x14ac:dyDescent="0.25">
      <c r="B4711" s="176" t="s">
        <v>10134</v>
      </c>
      <c r="C4711" s="176" t="s">
        <v>15782</v>
      </c>
      <c r="D4711" s="176">
        <v>46.68</v>
      </c>
      <c r="E4711" s="176">
        <v>38.21</v>
      </c>
    </row>
    <row r="4712" spans="2:5" x14ac:dyDescent="0.25">
      <c r="B4712" s="176" t="s">
        <v>10135</v>
      </c>
      <c r="C4712" s="176" t="s">
        <v>15783</v>
      </c>
      <c r="D4712" s="176">
        <v>44.582092629500004</v>
      </c>
      <c r="E4712" s="176">
        <v>38.012480735799997</v>
      </c>
    </row>
    <row r="4713" spans="2:5" x14ac:dyDescent="0.25">
      <c r="B4713" s="176" t="s">
        <v>10136</v>
      </c>
      <c r="C4713" s="176" t="s">
        <v>15784</v>
      </c>
      <c r="D4713" s="176">
        <v>45.034464999999997</v>
      </c>
      <c r="E4713" s="176">
        <v>39.174214999999997</v>
      </c>
    </row>
    <row r="4714" spans="2:5" x14ac:dyDescent="0.25">
      <c r="B4714" s="176" t="s">
        <v>10137</v>
      </c>
      <c r="C4714" s="176" t="s">
        <v>15785</v>
      </c>
      <c r="D4714" s="176">
        <v>44.830002</v>
      </c>
      <c r="E4714" s="176">
        <v>44.012999999999998</v>
      </c>
    </row>
    <row r="4715" spans="2:5" x14ac:dyDescent="0.25">
      <c r="B4715" s="176" t="s">
        <v>10138</v>
      </c>
      <c r="C4715" s="176" t="s">
        <v>15786</v>
      </c>
      <c r="D4715" s="176">
        <v>43.388106000000001</v>
      </c>
      <c r="E4715" s="176">
        <v>45.699772000000003</v>
      </c>
    </row>
    <row r="4716" spans="2:5" x14ac:dyDescent="0.25">
      <c r="B4716" s="176" t="s">
        <v>10139</v>
      </c>
      <c r="C4716" s="176" t="s">
        <v>15787</v>
      </c>
      <c r="D4716" s="176">
        <v>42.816799000000003</v>
      </c>
      <c r="E4716" s="176">
        <v>47.652301999999999</v>
      </c>
    </row>
    <row r="4717" spans="2:5" x14ac:dyDescent="0.25">
      <c r="B4717" s="176" t="s">
        <v>10140</v>
      </c>
      <c r="C4717" s="176" t="s">
        <v>15788</v>
      </c>
      <c r="D4717" s="176">
        <v>44.225101000000002</v>
      </c>
      <c r="E4717" s="176">
        <v>43.081901999999999</v>
      </c>
    </row>
    <row r="4718" spans="2:5" x14ac:dyDescent="0.25">
      <c r="B4718" s="176" t="s">
        <v>10141</v>
      </c>
      <c r="C4718" s="176" t="s">
        <v>15789</v>
      </c>
      <c r="D4718" s="176">
        <v>43.512900999999999</v>
      </c>
      <c r="E4718" s="176">
        <v>43.636600000000001</v>
      </c>
    </row>
    <row r="4719" spans="2:5" x14ac:dyDescent="0.25">
      <c r="B4719" s="176" t="s">
        <v>10142</v>
      </c>
      <c r="C4719" s="176" t="s">
        <v>15790</v>
      </c>
      <c r="D4719" s="176">
        <v>43.205100999999999</v>
      </c>
      <c r="E4719" s="176">
        <v>44.606602000000002</v>
      </c>
    </row>
    <row r="4720" spans="2:5" x14ac:dyDescent="0.25">
      <c r="B4720" s="176" t="s">
        <v>10143</v>
      </c>
      <c r="C4720" s="176" t="s">
        <v>15791</v>
      </c>
      <c r="D4720" s="176">
        <v>43.323267999999999</v>
      </c>
      <c r="E4720" s="176">
        <v>45.012568000000002</v>
      </c>
    </row>
    <row r="4721" spans="2:5" x14ac:dyDescent="0.25">
      <c r="B4721" s="176" t="s">
        <v>10144</v>
      </c>
      <c r="C4721" s="176" t="s">
        <v>15792</v>
      </c>
      <c r="D4721" s="176">
        <v>45.109199523925781</v>
      </c>
      <c r="E4721" s="176">
        <v>42.112800598144531</v>
      </c>
    </row>
    <row r="4722" spans="2:5" x14ac:dyDescent="0.25">
      <c r="B4722" s="176" t="s">
        <v>10145</v>
      </c>
      <c r="C4722" s="176" t="s">
        <v>15793</v>
      </c>
      <c r="D4722" s="176">
        <v>69.375</v>
      </c>
      <c r="E4722" s="176">
        <v>86.156670000000005</v>
      </c>
    </row>
    <row r="4723" spans="2:5" x14ac:dyDescent="0.25">
      <c r="B4723" s="176" t="s">
        <v>10146</v>
      </c>
      <c r="C4723" s="176" t="s">
        <v>15794</v>
      </c>
      <c r="D4723" s="176">
        <v>47.493887999999998</v>
      </c>
      <c r="E4723" s="176">
        <v>39.924722000000003</v>
      </c>
    </row>
    <row r="4724" spans="2:5" x14ac:dyDescent="0.25">
      <c r="B4724" s="176" t="s">
        <v>10147</v>
      </c>
      <c r="C4724" s="176" t="s">
        <v>15795</v>
      </c>
      <c r="D4724" s="176">
        <v>47.198333300000002</v>
      </c>
      <c r="E4724" s="176">
        <v>38.849166699999998</v>
      </c>
    </row>
    <row r="4725" spans="2:5" x14ac:dyDescent="0.25">
      <c r="B4725" s="176" t="s">
        <v>10148</v>
      </c>
      <c r="C4725" s="176" t="s">
        <v>15796</v>
      </c>
      <c r="D4725" s="176">
        <v>43.449902000000002</v>
      </c>
      <c r="E4725" s="176">
        <v>39.956600000000002</v>
      </c>
    </row>
    <row r="4726" spans="2:5" x14ac:dyDescent="0.25">
      <c r="B4726" s="176" t="s">
        <v>10149</v>
      </c>
      <c r="C4726" s="176" t="s">
        <v>15797</v>
      </c>
      <c r="D4726" s="176">
        <v>46.282843</v>
      </c>
      <c r="E4726" s="176">
        <v>48.010511000000001</v>
      </c>
    </row>
    <row r="4727" spans="2:5" x14ac:dyDescent="0.25">
      <c r="B4727" s="176" t="s">
        <v>10150</v>
      </c>
      <c r="C4727" s="176" t="s">
        <v>15798</v>
      </c>
      <c r="D4727" s="176">
        <v>46.373900999999996</v>
      </c>
      <c r="E4727" s="176">
        <v>44.330897999999998</v>
      </c>
    </row>
    <row r="4728" spans="2:5" x14ac:dyDescent="0.25">
      <c r="B4728" s="176" t="s">
        <v>10151</v>
      </c>
      <c r="C4728" s="176" t="s">
        <v>15799</v>
      </c>
      <c r="D4728" s="176">
        <v>48.78134</v>
      </c>
      <c r="E4728" s="176">
        <v>44.339193999999999</v>
      </c>
    </row>
    <row r="4729" spans="2:5" x14ac:dyDescent="0.25">
      <c r="B4729" s="176" t="s">
        <v>10152</v>
      </c>
      <c r="C4729" s="176" t="s">
        <v>15800</v>
      </c>
      <c r="D4729" s="176">
        <v>55.303140999999997</v>
      </c>
      <c r="E4729" s="176">
        <v>61.504927000000002</v>
      </c>
    </row>
    <row r="4730" spans="2:5" x14ac:dyDescent="0.25">
      <c r="B4730" s="176" t="s">
        <v>10153</v>
      </c>
      <c r="C4730" s="176" t="s">
        <v>15801</v>
      </c>
      <c r="D4730" s="176">
        <v>53.391990999999997</v>
      </c>
      <c r="E4730" s="176">
        <v>58.755234999999999</v>
      </c>
    </row>
    <row r="4731" spans="2:5" x14ac:dyDescent="0.25">
      <c r="B4731" s="176" t="s">
        <v>10154</v>
      </c>
      <c r="C4731" s="176" t="s">
        <v>15802</v>
      </c>
      <c r="D4731" s="176">
        <v>54.375</v>
      </c>
      <c r="E4731" s="176">
        <v>61.353298000000002</v>
      </c>
    </row>
    <row r="4732" spans="2:5" x14ac:dyDescent="0.25">
      <c r="B4732" s="176" t="s">
        <v>10155</v>
      </c>
      <c r="C4732" s="176" t="s">
        <v>15803</v>
      </c>
      <c r="D4732" s="176">
        <v>71.219166999999999</v>
      </c>
      <c r="E4732" s="176">
        <v>72.052222</v>
      </c>
    </row>
    <row r="4733" spans="2:5" x14ac:dyDescent="0.25">
      <c r="B4733" s="176" t="s">
        <v>10156</v>
      </c>
      <c r="C4733" s="176" t="s">
        <v>15804</v>
      </c>
      <c r="D4733" s="176">
        <v>70.315278000000006</v>
      </c>
      <c r="E4733" s="176">
        <v>68.333611000000005</v>
      </c>
    </row>
    <row r="4734" spans="2:5" x14ac:dyDescent="0.25">
      <c r="B4734" s="176" t="s">
        <v>10157</v>
      </c>
      <c r="C4734" s="176" t="s">
        <v>15805</v>
      </c>
      <c r="D4734" s="176">
        <v>66.590797424316406</v>
      </c>
      <c r="E4734" s="176">
        <v>66.611000061035156</v>
      </c>
    </row>
    <row r="4735" spans="2:5" x14ac:dyDescent="0.25">
      <c r="B4735" s="176" t="s">
        <v>10158</v>
      </c>
      <c r="C4735" s="176" t="s">
        <v>15806</v>
      </c>
      <c r="D4735" s="176">
        <v>63.987808000000001</v>
      </c>
      <c r="E4735" s="176">
        <v>82.050888999999998</v>
      </c>
    </row>
    <row r="4736" spans="2:5" x14ac:dyDescent="0.25">
      <c r="B4736" s="176" t="s">
        <v>10159</v>
      </c>
      <c r="C4736" s="176" t="s">
        <v>15807</v>
      </c>
      <c r="D4736" s="176">
        <v>63.921001434326172</v>
      </c>
      <c r="E4736" s="176">
        <v>65.030502319335938</v>
      </c>
    </row>
    <row r="4737" spans="2:5" x14ac:dyDescent="0.25">
      <c r="B4737" s="176" t="s">
        <v>10160</v>
      </c>
      <c r="C4737" s="176" t="s">
        <v>15808</v>
      </c>
      <c r="D4737" s="176">
        <v>61.028500000000001</v>
      </c>
      <c r="E4737" s="176">
        <v>69.086098000000007</v>
      </c>
    </row>
    <row r="4738" spans="2:5" x14ac:dyDescent="0.25">
      <c r="B4738" s="176" t="s">
        <v>10161</v>
      </c>
      <c r="C4738" s="176" t="s">
        <v>15809</v>
      </c>
      <c r="D4738" s="176">
        <v>59.725121999999999</v>
      </c>
      <c r="E4738" s="176">
        <v>65.833280999999999</v>
      </c>
    </row>
    <row r="4739" spans="2:5" x14ac:dyDescent="0.25">
      <c r="B4739" s="176" t="s">
        <v>10162</v>
      </c>
      <c r="C4739" s="176" t="s">
        <v>15810</v>
      </c>
      <c r="D4739" s="176">
        <v>62.110000999999997</v>
      </c>
      <c r="E4739" s="176">
        <v>65.614998</v>
      </c>
    </row>
    <row r="4740" spans="2:5" x14ac:dyDescent="0.25">
      <c r="B4740" s="176" t="s">
        <v>10163</v>
      </c>
      <c r="C4740" s="176" t="s">
        <v>15811</v>
      </c>
      <c r="D4740" s="176">
        <v>63.686900999999999</v>
      </c>
      <c r="E4740" s="176">
        <v>66.698600999999996</v>
      </c>
    </row>
    <row r="4741" spans="2:5" x14ac:dyDescent="0.25">
      <c r="B4741" s="176" t="s">
        <v>10164</v>
      </c>
      <c r="C4741" s="176" t="s">
        <v>15812</v>
      </c>
      <c r="D4741" s="176">
        <v>61.326622009277344</v>
      </c>
      <c r="E4741" s="176">
        <v>63.601913452148438</v>
      </c>
    </row>
    <row r="4742" spans="2:5" x14ac:dyDescent="0.25">
      <c r="B4742" s="176" t="s">
        <v>10165</v>
      </c>
      <c r="C4742" s="176" t="s">
        <v>15813</v>
      </c>
      <c r="D4742" s="176">
        <v>60.103298000000002</v>
      </c>
      <c r="E4742" s="176">
        <v>64.826697999999993</v>
      </c>
    </row>
    <row r="4743" spans="2:5" x14ac:dyDescent="0.25">
      <c r="B4743" s="176" t="s">
        <v>10166</v>
      </c>
      <c r="C4743" s="176" t="s">
        <v>15814</v>
      </c>
      <c r="D4743" s="176">
        <v>56.834524000000002</v>
      </c>
      <c r="E4743" s="176">
        <v>53.462172000000002</v>
      </c>
    </row>
    <row r="4744" spans="2:5" x14ac:dyDescent="0.25">
      <c r="B4744" s="176" t="s">
        <v>10167</v>
      </c>
      <c r="C4744" s="176" t="s">
        <v>15815</v>
      </c>
      <c r="D4744" s="176">
        <v>58.503883000000002</v>
      </c>
      <c r="E4744" s="176">
        <v>49.347830999999999</v>
      </c>
    </row>
    <row r="4745" spans="2:5" x14ac:dyDescent="0.25">
      <c r="B4745" s="176" t="s">
        <v>10168</v>
      </c>
      <c r="C4745" s="176" t="s">
        <v>15816</v>
      </c>
      <c r="D4745" s="176">
        <v>65.480903625488281</v>
      </c>
      <c r="E4745" s="176">
        <v>72.698898315429688</v>
      </c>
    </row>
    <row r="4746" spans="2:5" x14ac:dyDescent="0.25">
      <c r="B4746" s="176" t="s">
        <v>10169</v>
      </c>
      <c r="C4746" s="176" t="s">
        <v>15817</v>
      </c>
      <c r="D4746" s="176">
        <v>67.987288000000007</v>
      </c>
      <c r="E4746" s="176">
        <v>75.098039999999997</v>
      </c>
    </row>
    <row r="4747" spans="2:5" x14ac:dyDescent="0.25">
      <c r="B4747" s="176" t="s">
        <v>10170</v>
      </c>
      <c r="C4747" s="176" t="s">
        <v>15818</v>
      </c>
      <c r="D4747" s="176">
        <v>66.06939697265625</v>
      </c>
      <c r="E4747" s="176">
        <v>76.520301818847656</v>
      </c>
    </row>
    <row r="4748" spans="2:5" x14ac:dyDescent="0.25">
      <c r="B4748" s="176" t="s">
        <v>10171</v>
      </c>
      <c r="C4748" s="176" t="s">
        <v>15819</v>
      </c>
      <c r="D4748" s="176">
        <v>60.949299000000003</v>
      </c>
      <c r="E4748" s="176">
        <v>76.483597000000003</v>
      </c>
    </row>
    <row r="4749" spans="2:5" x14ac:dyDescent="0.25">
      <c r="B4749" s="176" t="s">
        <v>10172</v>
      </c>
      <c r="C4749" s="176" t="s">
        <v>15820</v>
      </c>
      <c r="D4749" s="176">
        <v>57.914501000000001</v>
      </c>
      <c r="E4749" s="176">
        <v>56.021197999999998</v>
      </c>
    </row>
    <row r="4750" spans="2:5" x14ac:dyDescent="0.25">
      <c r="B4750" s="176" t="s">
        <v>10173</v>
      </c>
      <c r="C4750" s="176" t="s">
        <v>15821</v>
      </c>
      <c r="D4750" s="176">
        <v>62.190399169921875</v>
      </c>
      <c r="E4750" s="176">
        <v>74.533798217773438</v>
      </c>
    </row>
    <row r="4751" spans="2:5" x14ac:dyDescent="0.25">
      <c r="B4751" s="176" t="s">
        <v>10174</v>
      </c>
      <c r="C4751" s="176" t="s">
        <v>15822</v>
      </c>
      <c r="D4751" s="176">
        <v>61.108299000000002</v>
      </c>
      <c r="E4751" s="176">
        <v>72.650002000000001</v>
      </c>
    </row>
    <row r="4752" spans="2:5" x14ac:dyDescent="0.25">
      <c r="B4752" s="176" t="s">
        <v>10175</v>
      </c>
      <c r="C4752" s="176" t="s">
        <v>15823</v>
      </c>
      <c r="D4752" s="176">
        <v>63.183300018310547</v>
      </c>
      <c r="E4752" s="176">
        <v>75.269996643066406</v>
      </c>
    </row>
    <row r="4753" spans="2:5" x14ac:dyDescent="0.25">
      <c r="B4753" s="176" t="s">
        <v>10176</v>
      </c>
      <c r="C4753" s="176" t="s">
        <v>15824</v>
      </c>
      <c r="D4753" s="176">
        <v>61.340501000000003</v>
      </c>
      <c r="E4753" s="176">
        <v>73.405782000000002</v>
      </c>
    </row>
    <row r="4754" spans="2:5" x14ac:dyDescent="0.25">
      <c r="B4754" s="176" t="s">
        <v>10177</v>
      </c>
      <c r="C4754" s="176" t="s">
        <v>15825</v>
      </c>
      <c r="D4754" s="176">
        <v>56.701698</v>
      </c>
      <c r="E4754" s="176">
        <v>60.790000999999997</v>
      </c>
    </row>
    <row r="4755" spans="2:5" x14ac:dyDescent="0.25">
      <c r="B4755" s="176" t="s">
        <v>10178</v>
      </c>
      <c r="C4755" s="176" t="s">
        <v>15826</v>
      </c>
      <c r="D4755" s="176">
        <v>56.743099212646001</v>
      </c>
      <c r="E4755" s="176">
        <v>60.802700042725</v>
      </c>
    </row>
    <row r="4756" spans="2:5" x14ac:dyDescent="0.25">
      <c r="B4756" s="176" t="s">
        <v>10179</v>
      </c>
      <c r="C4756" s="176" t="s">
        <v>15827</v>
      </c>
      <c r="D4756" s="176">
        <v>58.059711999999998</v>
      </c>
      <c r="E4756" s="176">
        <v>68.347997000000007</v>
      </c>
    </row>
    <row r="4757" spans="2:5" x14ac:dyDescent="0.25">
      <c r="B4757" s="176" t="s">
        <v>10180</v>
      </c>
      <c r="C4757" s="176" t="s">
        <v>15828</v>
      </c>
      <c r="D4757" s="176">
        <v>57.178984</v>
      </c>
      <c r="E4757" s="176">
        <v>65.327696000000003</v>
      </c>
    </row>
    <row r="4758" spans="2:5" x14ac:dyDescent="0.25">
      <c r="B4758" s="176" t="s">
        <v>10181</v>
      </c>
      <c r="C4758" s="176" t="s">
        <v>15829</v>
      </c>
      <c r="D4758" s="176">
        <v>55.475299999999997</v>
      </c>
      <c r="E4758" s="176">
        <v>65.415604000000002</v>
      </c>
    </row>
    <row r="4759" spans="2:5" x14ac:dyDescent="0.25">
      <c r="B4759" s="176" t="s">
        <v>10182</v>
      </c>
      <c r="C4759" s="176" t="s">
        <v>15830</v>
      </c>
      <c r="D4759" s="176">
        <v>38.012000999999998</v>
      </c>
      <c r="E4759" s="176">
        <v>58.195</v>
      </c>
    </row>
    <row r="4760" spans="2:5" x14ac:dyDescent="0.25">
      <c r="B4760" s="176" t="s">
        <v>10183</v>
      </c>
      <c r="C4760" s="176" t="s">
        <v>15831</v>
      </c>
      <c r="D4760" s="176">
        <v>37.986801</v>
      </c>
      <c r="E4760" s="176">
        <v>58.360999999999997</v>
      </c>
    </row>
    <row r="4761" spans="2:5" x14ac:dyDescent="0.25">
      <c r="B4761" s="176" t="s">
        <v>10184</v>
      </c>
      <c r="C4761" s="176" t="s">
        <v>15832</v>
      </c>
      <c r="D4761" s="176">
        <v>40.062832999999998</v>
      </c>
      <c r="E4761" s="176">
        <v>53.005085000000001</v>
      </c>
    </row>
    <row r="4762" spans="2:5" x14ac:dyDescent="0.25">
      <c r="B4762" s="176" t="s">
        <v>10185</v>
      </c>
      <c r="C4762" s="176" t="s">
        <v>15833</v>
      </c>
      <c r="D4762" s="176">
        <v>37.623530000000002</v>
      </c>
      <c r="E4762" s="176">
        <v>61.895668000000001</v>
      </c>
    </row>
    <row r="4763" spans="2:5" x14ac:dyDescent="0.25">
      <c r="B4763" s="176" t="s">
        <v>10186</v>
      </c>
      <c r="C4763" s="176" t="s">
        <v>15834</v>
      </c>
      <c r="D4763" s="176">
        <v>39.681052000000001</v>
      </c>
      <c r="E4763" s="176">
        <v>54.206007999999997</v>
      </c>
    </row>
    <row r="4764" spans="2:5" x14ac:dyDescent="0.25">
      <c r="B4764" s="176" t="s">
        <v>10187</v>
      </c>
      <c r="C4764" s="176" t="s">
        <v>15835</v>
      </c>
      <c r="D4764" s="176">
        <v>41.759853</v>
      </c>
      <c r="E4764" s="176">
        <v>59.836148999999999</v>
      </c>
    </row>
    <row r="4765" spans="2:5" x14ac:dyDescent="0.25">
      <c r="B4765" s="176" t="s">
        <v>10188</v>
      </c>
      <c r="C4765" s="176" t="s">
        <v>15836</v>
      </c>
      <c r="D4765" s="176">
        <v>38.930661999999998</v>
      </c>
      <c r="E4765" s="176">
        <v>63.563982000000003</v>
      </c>
    </row>
    <row r="4766" spans="2:5" x14ac:dyDescent="0.25">
      <c r="B4766" s="176" t="s">
        <v>10189</v>
      </c>
      <c r="C4766" s="176" t="s">
        <v>15837</v>
      </c>
      <c r="D4766" s="176">
        <v>38.543745999999999</v>
      </c>
      <c r="E4766" s="176">
        <v>68.822976999999995</v>
      </c>
    </row>
    <row r="4767" spans="2:5" x14ac:dyDescent="0.25">
      <c r="B4767" s="176" t="s">
        <v>10190</v>
      </c>
      <c r="C4767" s="176" t="s">
        <v>15838</v>
      </c>
      <c r="D4767" s="176">
        <v>37.988098000000001</v>
      </c>
      <c r="E4767" s="176">
        <v>69.805000000000007</v>
      </c>
    </row>
    <row r="4768" spans="2:5" x14ac:dyDescent="0.25">
      <c r="B4768" s="176" t="s">
        <v>10191</v>
      </c>
      <c r="C4768" s="176" t="s">
        <v>15839</v>
      </c>
      <c r="D4768" s="176">
        <v>40.215401</v>
      </c>
      <c r="E4768" s="176">
        <v>69.694702000000007</v>
      </c>
    </row>
    <row r="4769" spans="2:5" x14ac:dyDescent="0.25">
      <c r="B4769" s="176" t="s">
        <v>10192</v>
      </c>
      <c r="C4769" s="176" t="s">
        <v>15840</v>
      </c>
      <c r="D4769" s="176">
        <v>37.866315</v>
      </c>
      <c r="E4769" s="176">
        <v>68.864474999999999</v>
      </c>
    </row>
    <row r="4770" spans="2:5" x14ac:dyDescent="0.25">
      <c r="B4770" s="176" t="s">
        <v>10193</v>
      </c>
      <c r="C4770" s="176" t="s">
        <v>15841</v>
      </c>
      <c r="D4770" s="176">
        <v>57.796902000000003</v>
      </c>
      <c r="E4770" s="176">
        <v>41.019401999999999</v>
      </c>
    </row>
    <row r="4771" spans="2:5" x14ac:dyDescent="0.25">
      <c r="B4771" s="176" t="s">
        <v>10194</v>
      </c>
      <c r="C4771" s="176" t="s">
        <v>15842</v>
      </c>
      <c r="D4771" s="176">
        <v>54.549999237100003</v>
      </c>
      <c r="E4771" s="176">
        <v>36.366668701199998</v>
      </c>
    </row>
    <row r="4772" spans="2:5" x14ac:dyDescent="0.25">
      <c r="B4772" s="176" t="s">
        <v>10195</v>
      </c>
      <c r="C4772" s="176" t="s">
        <v>15843</v>
      </c>
      <c r="D4772" s="176">
        <v>54.642283999999997</v>
      </c>
      <c r="E4772" s="176">
        <v>39.569046999999998</v>
      </c>
    </row>
    <row r="4773" spans="2:5" x14ac:dyDescent="0.25">
      <c r="B4773" s="176" t="s">
        <v>10196</v>
      </c>
      <c r="C4773" s="176" t="s">
        <v>15844</v>
      </c>
      <c r="D4773" s="176">
        <v>56.939399719238281</v>
      </c>
      <c r="E4773" s="176">
        <v>40.940799713134766</v>
      </c>
    </row>
    <row r="4774" spans="2:5" x14ac:dyDescent="0.25">
      <c r="B4774" s="176" t="s">
        <v>10197</v>
      </c>
      <c r="C4774" s="176" t="s">
        <v>15845</v>
      </c>
      <c r="D4774" s="176">
        <v>58.104197999999997</v>
      </c>
      <c r="E4774" s="176">
        <v>38.929400999999999</v>
      </c>
    </row>
    <row r="4775" spans="2:5" x14ac:dyDescent="0.25">
      <c r="B4775" s="176" t="s">
        <v>10198</v>
      </c>
      <c r="C4775" s="176" t="s">
        <v>15846</v>
      </c>
      <c r="D4775" s="176">
        <v>56.127423</v>
      </c>
      <c r="E4775" s="176">
        <v>40.315201999999999</v>
      </c>
    </row>
    <row r="4776" spans="2:5" x14ac:dyDescent="0.25">
      <c r="B4776" s="176" t="s">
        <v>10199</v>
      </c>
      <c r="C4776" s="176" t="s">
        <v>15847</v>
      </c>
      <c r="D4776" s="176">
        <v>55.560817</v>
      </c>
      <c r="E4776" s="176">
        <v>37.983947000000001</v>
      </c>
    </row>
    <row r="4777" spans="2:5" x14ac:dyDescent="0.25">
      <c r="B4777" s="176" t="s">
        <v>10200</v>
      </c>
      <c r="C4777" s="176" t="s">
        <v>15848</v>
      </c>
      <c r="D4777" s="176">
        <v>53.214402999999997</v>
      </c>
      <c r="E4777" s="176">
        <v>34.175964999999998</v>
      </c>
    </row>
    <row r="4778" spans="2:5" x14ac:dyDescent="0.25">
      <c r="B4778" s="176" t="s">
        <v>10201</v>
      </c>
      <c r="C4778" s="176" t="s">
        <v>15849</v>
      </c>
      <c r="D4778" s="176">
        <v>55.553299000000003</v>
      </c>
      <c r="E4778" s="176">
        <v>38.150002000000001</v>
      </c>
    </row>
    <row r="4779" spans="2:5" x14ac:dyDescent="0.25">
      <c r="B4779" s="176" t="s">
        <v>10202</v>
      </c>
      <c r="C4779" s="176" t="s">
        <v>15850</v>
      </c>
      <c r="D4779" s="176">
        <v>55.408797999999997</v>
      </c>
      <c r="E4779" s="176">
        <v>37.906300000000002</v>
      </c>
    </row>
    <row r="4780" spans="2:5" x14ac:dyDescent="0.25">
      <c r="B4780" s="176" t="s">
        <v>10203</v>
      </c>
      <c r="C4780" s="176" t="s">
        <v>15851</v>
      </c>
      <c r="D4780" s="176">
        <v>57.560699</v>
      </c>
      <c r="E4780" s="176">
        <v>40.157398000000001</v>
      </c>
    </row>
    <row r="4781" spans="2:5" x14ac:dyDescent="0.25">
      <c r="B4781" s="176" t="s">
        <v>10204</v>
      </c>
      <c r="C4781" s="176" t="s">
        <v>15852</v>
      </c>
      <c r="D4781" s="176">
        <v>55.976858</v>
      </c>
      <c r="E4781" s="176">
        <v>37.411209999999997</v>
      </c>
    </row>
    <row r="4782" spans="2:5" x14ac:dyDescent="0.25">
      <c r="B4782" s="176" t="s">
        <v>10205</v>
      </c>
      <c r="C4782" s="176" t="s">
        <v>15853</v>
      </c>
      <c r="D4782" s="176">
        <v>56.824699401855469</v>
      </c>
      <c r="E4782" s="176">
        <v>35.757701873779297</v>
      </c>
    </row>
    <row r="4783" spans="2:5" x14ac:dyDescent="0.25">
      <c r="B4783" s="176" t="s">
        <v>10206</v>
      </c>
      <c r="C4783" s="176" t="s">
        <v>15854</v>
      </c>
      <c r="D4783" s="176">
        <v>54.467731000000001</v>
      </c>
      <c r="E4783" s="176">
        <v>36.073684999999998</v>
      </c>
    </row>
    <row r="4784" spans="2:5" x14ac:dyDescent="0.25">
      <c r="B4784" s="176" t="s">
        <v>10207</v>
      </c>
      <c r="C4784" s="176" t="s">
        <v>15855</v>
      </c>
      <c r="D4784" s="176">
        <v>55.611694999999997</v>
      </c>
      <c r="E4784" s="176">
        <v>36.650002000000001</v>
      </c>
    </row>
    <row r="4785" spans="2:5" x14ac:dyDescent="0.25">
      <c r="B4785" s="176" t="s">
        <v>10208</v>
      </c>
      <c r="C4785" s="176" t="s">
        <v>15856</v>
      </c>
      <c r="D4785" s="176">
        <v>54.904998999999997</v>
      </c>
      <c r="E4785" s="176">
        <v>39.026668999999998</v>
      </c>
    </row>
    <row r="4786" spans="2:5" x14ac:dyDescent="0.25">
      <c r="B4786" s="176" t="s">
        <v>10209</v>
      </c>
      <c r="C4786" s="176" t="s">
        <v>15857</v>
      </c>
      <c r="D4786" s="176">
        <v>55.878300000000003</v>
      </c>
      <c r="E4786" s="176">
        <v>38.061698999999997</v>
      </c>
    </row>
    <row r="4787" spans="2:5" x14ac:dyDescent="0.25">
      <c r="B4787" s="176" t="s">
        <v>10210</v>
      </c>
      <c r="C4787" s="176" t="s">
        <v>15858</v>
      </c>
      <c r="D4787" s="176">
        <v>50.643798828125</v>
      </c>
      <c r="E4787" s="176">
        <v>36.590099334716797</v>
      </c>
    </row>
    <row r="4788" spans="2:5" x14ac:dyDescent="0.25">
      <c r="B4788" s="176" t="s">
        <v>10211</v>
      </c>
      <c r="C4788" s="176" t="s">
        <v>15859</v>
      </c>
      <c r="D4788" s="176">
        <v>51.750598907470703</v>
      </c>
      <c r="E4788" s="176">
        <v>36.295600891113281</v>
      </c>
    </row>
    <row r="4789" spans="2:5" x14ac:dyDescent="0.25">
      <c r="B4789" s="176" t="s">
        <v>10212</v>
      </c>
      <c r="C4789" s="176" t="s">
        <v>15860</v>
      </c>
      <c r="D4789" s="176">
        <v>52.702800750732422</v>
      </c>
      <c r="E4789" s="176">
        <v>39.537799835205078</v>
      </c>
    </row>
    <row r="4790" spans="2:5" x14ac:dyDescent="0.25">
      <c r="B4790" s="176" t="s">
        <v>10213</v>
      </c>
      <c r="C4790" s="176" t="s">
        <v>15861</v>
      </c>
      <c r="D4790" s="176">
        <v>51.814323999999999</v>
      </c>
      <c r="E4790" s="176">
        <v>39.230947999999998</v>
      </c>
    </row>
    <row r="4791" spans="2:5" x14ac:dyDescent="0.25">
      <c r="B4791" s="176" t="s">
        <v>10214</v>
      </c>
      <c r="C4791" s="176" t="s">
        <v>15862</v>
      </c>
      <c r="D4791" s="176">
        <v>52.806099000000003</v>
      </c>
      <c r="E4791" s="176">
        <v>41.482799999999997</v>
      </c>
    </row>
    <row r="4792" spans="2:5" x14ac:dyDescent="0.25">
      <c r="B4792" s="176" t="s">
        <v>10215</v>
      </c>
      <c r="C4792" s="176" t="s">
        <v>15863</v>
      </c>
      <c r="D4792" s="176">
        <v>55.228627000000003</v>
      </c>
      <c r="E4792" s="176">
        <v>36.608609000000001</v>
      </c>
    </row>
    <row r="4793" spans="2:5" x14ac:dyDescent="0.25">
      <c r="B4793" s="176" t="s">
        <v>10216</v>
      </c>
      <c r="C4793" s="176" t="s">
        <v>15864</v>
      </c>
      <c r="D4793" s="176">
        <v>55.591498999999999</v>
      </c>
      <c r="E4793" s="176">
        <v>37.261501000000003</v>
      </c>
    </row>
    <row r="4794" spans="2:5" x14ac:dyDescent="0.25">
      <c r="B4794" s="176" t="s">
        <v>10217</v>
      </c>
      <c r="C4794" s="176" t="s">
        <v>15865</v>
      </c>
      <c r="D4794" s="176">
        <v>63.566898000000002</v>
      </c>
      <c r="E4794" s="176">
        <v>53.804698999999999</v>
      </c>
    </row>
    <row r="4795" spans="2:5" x14ac:dyDescent="0.25">
      <c r="B4795" s="176" t="s">
        <v>10218</v>
      </c>
      <c r="C4795" s="176" t="s">
        <v>15866</v>
      </c>
      <c r="D4795" s="176">
        <v>66.053371999999996</v>
      </c>
      <c r="E4795" s="176">
        <v>60.105786000000002</v>
      </c>
    </row>
    <row r="4796" spans="2:5" x14ac:dyDescent="0.25">
      <c r="B4796" s="176" t="s">
        <v>10219</v>
      </c>
      <c r="C4796" s="176" t="s">
        <v>15867</v>
      </c>
      <c r="D4796" s="176">
        <v>63.823298999999999</v>
      </c>
      <c r="E4796" s="176">
        <v>57.279998999999997</v>
      </c>
    </row>
    <row r="4797" spans="2:5" x14ac:dyDescent="0.25">
      <c r="B4797" s="176" t="s">
        <v>10220</v>
      </c>
      <c r="C4797" s="176" t="s">
        <v>15868</v>
      </c>
      <c r="D4797" s="176">
        <v>65.121100999999996</v>
      </c>
      <c r="E4797" s="176">
        <v>57.130797999999999</v>
      </c>
    </row>
    <row r="4798" spans="2:5" x14ac:dyDescent="0.25">
      <c r="B4798" s="176" t="s">
        <v>10221</v>
      </c>
      <c r="C4798" s="176" t="s">
        <v>15869</v>
      </c>
      <c r="D4798" s="176">
        <v>66.0047</v>
      </c>
      <c r="E4798" s="176">
        <v>57.367198999999999</v>
      </c>
    </row>
    <row r="4799" spans="2:5" x14ac:dyDescent="0.25">
      <c r="B4799" s="176" t="s">
        <v>10222</v>
      </c>
      <c r="C4799" s="176" t="s">
        <v>15870</v>
      </c>
      <c r="D4799" s="176">
        <v>65.031700000000001</v>
      </c>
      <c r="E4799" s="176">
        <v>53.970001000000003</v>
      </c>
    </row>
    <row r="4800" spans="2:5" x14ac:dyDescent="0.25">
      <c r="B4800" s="176" t="s">
        <v>10223</v>
      </c>
      <c r="C4800" s="176" t="s">
        <v>15871</v>
      </c>
      <c r="D4800" s="176">
        <v>67.488602</v>
      </c>
      <c r="E4800" s="176">
        <v>63.993099000000001</v>
      </c>
    </row>
    <row r="4801" spans="2:5" x14ac:dyDescent="0.25">
      <c r="B4801" s="176" t="s">
        <v>10224</v>
      </c>
      <c r="C4801" s="176" t="s">
        <v>15872</v>
      </c>
      <c r="D4801" s="176">
        <v>65.437293999999994</v>
      </c>
      <c r="E4801" s="176">
        <v>52.200336</v>
      </c>
    </row>
    <row r="4802" spans="2:5" x14ac:dyDescent="0.25">
      <c r="B4802" s="176" t="s">
        <v>10225</v>
      </c>
      <c r="C4802" s="176" t="s">
        <v>15873</v>
      </c>
      <c r="D4802" s="176">
        <v>61.646999359130859</v>
      </c>
      <c r="E4802" s="176">
        <v>50.845100402832031</v>
      </c>
    </row>
    <row r="4803" spans="2:5" x14ac:dyDescent="0.25">
      <c r="B4803" s="176" t="s">
        <v>10226</v>
      </c>
      <c r="C4803" s="176" t="s">
        <v>15874</v>
      </c>
      <c r="D4803" s="176">
        <v>56.227350999999999</v>
      </c>
      <c r="E4803" s="176">
        <v>43.785151999999997</v>
      </c>
    </row>
    <row r="4804" spans="2:5" x14ac:dyDescent="0.25">
      <c r="B4804" s="176" t="s">
        <v>10227</v>
      </c>
      <c r="C4804" s="176" t="s">
        <v>15875</v>
      </c>
      <c r="D4804" s="176">
        <v>54.641184000000003</v>
      </c>
      <c r="E4804" s="176">
        <v>52.800229000000002</v>
      </c>
    </row>
    <row r="4805" spans="2:5" x14ac:dyDescent="0.25">
      <c r="B4805" s="176" t="s">
        <v>10228</v>
      </c>
      <c r="C4805" s="176" t="s">
        <v>15876</v>
      </c>
      <c r="D4805" s="176">
        <v>55.606200999999999</v>
      </c>
      <c r="E4805" s="176">
        <v>49.278702000000003</v>
      </c>
    </row>
    <row r="4806" spans="2:5" x14ac:dyDescent="0.25">
      <c r="B4806" s="176" t="s">
        <v>10229</v>
      </c>
      <c r="C4806" s="176" t="s">
        <v>15877</v>
      </c>
      <c r="D4806" s="176">
        <v>55.564700999999999</v>
      </c>
      <c r="E4806" s="176">
        <v>52.092498999999997</v>
      </c>
    </row>
    <row r="4807" spans="2:5" x14ac:dyDescent="0.25">
      <c r="B4807" s="176" t="s">
        <v>10230</v>
      </c>
      <c r="C4807" s="176" t="s">
        <v>15878</v>
      </c>
      <c r="D4807" s="176">
        <v>55.866698999999997</v>
      </c>
      <c r="E4807" s="176">
        <v>49.133301000000003</v>
      </c>
    </row>
    <row r="4808" spans="2:5" x14ac:dyDescent="0.25">
      <c r="B4808" s="176" t="s">
        <v>10231</v>
      </c>
      <c r="C4808" s="176" t="s">
        <v>15879</v>
      </c>
      <c r="D4808" s="176">
        <v>56.700600000000001</v>
      </c>
      <c r="E4808" s="176">
        <v>47.904701000000003</v>
      </c>
    </row>
    <row r="4809" spans="2:5" x14ac:dyDescent="0.25">
      <c r="B4809" s="176" t="s">
        <v>10232</v>
      </c>
      <c r="C4809" s="176" t="s">
        <v>15880</v>
      </c>
      <c r="D4809" s="176">
        <v>56.090302000000001</v>
      </c>
      <c r="E4809" s="176">
        <v>47.347301000000002</v>
      </c>
    </row>
    <row r="4810" spans="2:5" x14ac:dyDescent="0.25">
      <c r="B4810" s="176" t="s">
        <v>10233</v>
      </c>
      <c r="C4810" s="176" t="s">
        <v>15881</v>
      </c>
      <c r="D4810" s="176">
        <v>54.270159999999997</v>
      </c>
      <c r="E4810" s="176">
        <v>48.225569</v>
      </c>
    </row>
    <row r="4811" spans="2:5" x14ac:dyDescent="0.25">
      <c r="B4811" s="176" t="s">
        <v>10234</v>
      </c>
      <c r="C4811" s="176" t="s">
        <v>15882</v>
      </c>
      <c r="D4811" s="176">
        <v>54.401001000000001</v>
      </c>
      <c r="E4811" s="176">
        <v>48.802700000000002</v>
      </c>
    </row>
    <row r="4812" spans="2:5" x14ac:dyDescent="0.25">
      <c r="B4812" s="176" t="s">
        <v>10235</v>
      </c>
      <c r="C4812" s="176" t="s">
        <v>15883</v>
      </c>
      <c r="D4812" s="176">
        <v>52.077796999999997</v>
      </c>
      <c r="E4812" s="176">
        <v>59.686542000000003</v>
      </c>
    </row>
    <row r="4813" spans="2:5" x14ac:dyDescent="0.25">
      <c r="B4813" s="176" t="s">
        <v>10236</v>
      </c>
      <c r="C4813" s="176" t="s">
        <v>15884</v>
      </c>
      <c r="D4813" s="176">
        <v>51.792667999999999</v>
      </c>
      <c r="E4813" s="176">
        <v>55.457228999999998</v>
      </c>
    </row>
    <row r="4814" spans="2:5" x14ac:dyDescent="0.25">
      <c r="B4814" s="176" t="s">
        <v>10237</v>
      </c>
      <c r="C4814" s="176" t="s">
        <v>15885</v>
      </c>
      <c r="D4814" s="176">
        <v>51.072498000000003</v>
      </c>
      <c r="E4814" s="176">
        <v>58.595599999999997</v>
      </c>
    </row>
    <row r="4815" spans="2:5" x14ac:dyDescent="0.25">
      <c r="B4815" s="176" t="s">
        <v>10238</v>
      </c>
      <c r="C4815" s="176" t="s">
        <v>15886</v>
      </c>
      <c r="D4815" s="176">
        <v>50.800721000000003</v>
      </c>
      <c r="E4815" s="176">
        <v>60.902366999999998</v>
      </c>
    </row>
    <row r="4816" spans="2:5" x14ac:dyDescent="0.25">
      <c r="B4816" s="176" t="s">
        <v>10239</v>
      </c>
      <c r="C4816" s="176" t="s">
        <v>15887</v>
      </c>
      <c r="D4816" s="176">
        <v>53.110599999999998</v>
      </c>
      <c r="E4816" s="176">
        <v>45.021099</v>
      </c>
    </row>
    <row r="4817" spans="2:5" x14ac:dyDescent="0.25">
      <c r="B4817" s="176" t="s">
        <v>10240</v>
      </c>
      <c r="C4817" s="176" t="s">
        <v>15888</v>
      </c>
      <c r="D4817" s="176">
        <v>54.125129999999999</v>
      </c>
      <c r="E4817" s="176">
        <v>45.212257000000001</v>
      </c>
    </row>
    <row r="4818" spans="2:5" x14ac:dyDescent="0.25">
      <c r="B4818" s="176" t="s">
        <v>10241</v>
      </c>
      <c r="C4818" s="176" t="s">
        <v>15889</v>
      </c>
      <c r="D4818" s="176">
        <v>51.858299000000002</v>
      </c>
      <c r="E4818" s="176">
        <v>47.745601999999998</v>
      </c>
    </row>
    <row r="4819" spans="2:5" x14ac:dyDescent="0.25">
      <c r="B4819" s="176" t="s">
        <v>10242</v>
      </c>
      <c r="C4819" s="176" t="s">
        <v>15890</v>
      </c>
      <c r="D4819" s="176">
        <v>51.712778</v>
      </c>
      <c r="E4819" s="176">
        <v>46.171111000000003</v>
      </c>
    </row>
    <row r="4820" spans="2:5" x14ac:dyDescent="0.25">
      <c r="B4820" s="176" t="s">
        <v>10243</v>
      </c>
      <c r="C4820" s="176" t="s">
        <v>15891</v>
      </c>
      <c r="D4820" s="176">
        <v>54.557499</v>
      </c>
      <c r="E4820" s="176">
        <v>55.874400999999999</v>
      </c>
    </row>
    <row r="4821" spans="2:5" x14ac:dyDescent="0.25">
      <c r="B4821" s="176" t="s">
        <v>10244</v>
      </c>
      <c r="C4821" s="176" t="s">
        <v>15892</v>
      </c>
      <c r="D4821" s="176">
        <v>53.718398999999998</v>
      </c>
      <c r="E4821" s="176">
        <v>52.371898999999999</v>
      </c>
    </row>
    <row r="4822" spans="2:5" x14ac:dyDescent="0.25">
      <c r="B4822" s="176" t="s">
        <v>10245</v>
      </c>
      <c r="C4822" s="176" t="s">
        <v>15893</v>
      </c>
      <c r="D4822" s="176">
        <v>53.220001000000003</v>
      </c>
      <c r="E4822" s="176">
        <v>50.325001</v>
      </c>
    </row>
    <row r="4823" spans="2:5" x14ac:dyDescent="0.25">
      <c r="B4823" s="176" t="s">
        <v>10246</v>
      </c>
      <c r="C4823" s="176" t="s">
        <v>15894</v>
      </c>
      <c r="D4823" s="176">
        <v>53.504902000000001</v>
      </c>
      <c r="E4823" s="176">
        <v>50.164299</v>
      </c>
    </row>
    <row r="4824" spans="2:5" x14ac:dyDescent="0.25">
      <c r="B4824" s="176" t="s">
        <v>10247</v>
      </c>
      <c r="C4824" s="176" t="s">
        <v>15895</v>
      </c>
      <c r="D4824" s="176">
        <v>40.727699000000001</v>
      </c>
      <c r="E4824" s="176">
        <v>72.293998999999999</v>
      </c>
    </row>
    <row r="4825" spans="2:5" x14ac:dyDescent="0.25">
      <c r="B4825" s="176" t="s">
        <v>10248</v>
      </c>
      <c r="C4825" s="176" t="s">
        <v>15896</v>
      </c>
      <c r="D4825" s="176">
        <v>40.358798999999998</v>
      </c>
      <c r="E4825" s="176">
        <v>71.745002999999997</v>
      </c>
    </row>
    <row r="4826" spans="2:5" x14ac:dyDescent="0.25">
      <c r="B4826" s="176" t="s">
        <v>10249</v>
      </c>
      <c r="C4826" s="176" t="s">
        <v>15897</v>
      </c>
      <c r="D4826" s="176">
        <v>40.984622000000002</v>
      </c>
      <c r="E4826" s="176">
        <v>71.5578</v>
      </c>
    </row>
    <row r="4827" spans="2:5" x14ac:dyDescent="0.25">
      <c r="B4827" s="176" t="s">
        <v>10250</v>
      </c>
      <c r="C4827" s="176" t="s">
        <v>15898</v>
      </c>
      <c r="D4827" s="176">
        <v>42.488399999999999</v>
      </c>
      <c r="E4827" s="176">
        <v>59.623299000000003</v>
      </c>
    </row>
    <row r="4828" spans="2:5" x14ac:dyDescent="0.25">
      <c r="B4828" s="176" t="s">
        <v>10251</v>
      </c>
      <c r="C4828" s="176" t="s">
        <v>15899</v>
      </c>
      <c r="D4828" s="176">
        <v>41.582740000000001</v>
      </c>
      <c r="E4828" s="176">
        <v>60.643380000000001</v>
      </c>
    </row>
    <row r="4829" spans="2:5" x14ac:dyDescent="0.25">
      <c r="B4829" s="176" t="s">
        <v>10252</v>
      </c>
      <c r="C4829" s="176" t="s">
        <v>15900</v>
      </c>
      <c r="D4829" s="176">
        <v>40.117598999999998</v>
      </c>
      <c r="E4829" s="176">
        <v>65.172657999999998</v>
      </c>
    </row>
    <row r="4830" spans="2:5" x14ac:dyDescent="0.25">
      <c r="B4830" s="176" t="s">
        <v>10253</v>
      </c>
      <c r="C4830" s="176" t="s">
        <v>15901</v>
      </c>
      <c r="D4830" s="176">
        <v>39.775319000000003</v>
      </c>
      <c r="E4830" s="176">
        <v>64.482279000000005</v>
      </c>
    </row>
    <row r="4831" spans="2:5" x14ac:dyDescent="0.25">
      <c r="B4831" s="176" t="s">
        <v>10254</v>
      </c>
      <c r="C4831" s="176" t="s">
        <v>15902</v>
      </c>
      <c r="D4831" s="176">
        <v>38.802245999999997</v>
      </c>
      <c r="E4831" s="176">
        <v>65.773067999999995</v>
      </c>
    </row>
    <row r="4832" spans="2:5" x14ac:dyDescent="0.25">
      <c r="B4832" s="176" t="s">
        <v>10255</v>
      </c>
      <c r="C4832" s="176" t="s">
        <v>15903</v>
      </c>
      <c r="D4832" s="176">
        <v>39.701841999999999</v>
      </c>
      <c r="E4832" s="176">
        <v>66.981466999999995</v>
      </c>
    </row>
    <row r="4833" spans="2:5" x14ac:dyDescent="0.25">
      <c r="B4833" s="176" t="s">
        <v>10256</v>
      </c>
      <c r="C4833" s="176" t="s">
        <v>15904</v>
      </c>
      <c r="D4833" s="176">
        <v>37.287261000000001</v>
      </c>
      <c r="E4833" s="176">
        <v>67.311869000000002</v>
      </c>
    </row>
    <row r="4834" spans="2:5" x14ac:dyDescent="0.25">
      <c r="B4834" s="176" t="s">
        <v>10257</v>
      </c>
      <c r="C4834" s="176" t="s">
        <v>15905</v>
      </c>
      <c r="D4834" s="176">
        <v>41.312888999999998</v>
      </c>
      <c r="E4834" s="176">
        <v>69.395534999999995</v>
      </c>
    </row>
    <row r="4835" spans="2:5" x14ac:dyDescent="0.25">
      <c r="B4835" s="176" t="s">
        <v>10258</v>
      </c>
      <c r="C4835" s="176" t="s">
        <v>15906</v>
      </c>
      <c r="D4835" s="176">
        <v>41.257899999999999</v>
      </c>
      <c r="E4835" s="176">
        <v>69.281197000000006</v>
      </c>
    </row>
    <row r="4836" spans="2:5" x14ac:dyDescent="0.25">
      <c r="B4836" s="176" t="s">
        <v>10259</v>
      </c>
      <c r="C4836" s="176" t="s">
        <v>15907</v>
      </c>
      <c r="D4836" s="176">
        <v>40.014020000000002</v>
      </c>
      <c r="E4836" s="176">
        <v>68.411029999999997</v>
      </c>
    </row>
    <row r="4837" spans="2:5" x14ac:dyDescent="0.25">
      <c r="B4837" s="176" t="s">
        <v>10260</v>
      </c>
      <c r="C4837" s="176" t="s">
        <v>11438</v>
      </c>
      <c r="D4837" s="176">
        <v>24.503401</v>
      </c>
      <c r="E4837" s="176">
        <v>81.220298999999997</v>
      </c>
    </row>
    <row r="4838" spans="2:5" x14ac:dyDescent="0.25">
      <c r="B4838" s="176" t="s">
        <v>10261</v>
      </c>
      <c r="C4838" s="176" t="s">
        <v>15908</v>
      </c>
      <c r="D4838" s="176">
        <v>23.077200000000001</v>
      </c>
      <c r="E4838" s="176">
        <v>72.634697000000003</v>
      </c>
    </row>
    <row r="4839" spans="2:5" x14ac:dyDescent="0.25">
      <c r="B4839" s="176" t="s">
        <v>10262</v>
      </c>
      <c r="C4839" s="176" t="s">
        <v>15909</v>
      </c>
      <c r="D4839" s="176">
        <v>20.698931000000002</v>
      </c>
      <c r="E4839" s="176">
        <v>77.056882999999999</v>
      </c>
    </row>
    <row r="4840" spans="2:5" x14ac:dyDescent="0.25">
      <c r="B4840" s="176" t="s">
        <v>16769</v>
      </c>
      <c r="C4840" s="176" t="s">
        <v>16781</v>
      </c>
      <c r="D4840" s="176">
        <v>20.814608</v>
      </c>
      <c r="E4840" s="176">
        <v>77.717765</v>
      </c>
    </row>
    <row r="4841" spans="2:5" x14ac:dyDescent="0.25">
      <c r="B4841" s="176" t="s">
        <v>10263</v>
      </c>
      <c r="C4841" s="176" t="s">
        <v>15910</v>
      </c>
      <c r="D4841" s="176">
        <v>19.862874999999999</v>
      </c>
      <c r="E4841" s="176">
        <v>75.396311999999995</v>
      </c>
    </row>
    <row r="4842" spans="2:5" x14ac:dyDescent="0.25">
      <c r="B4842" s="176" t="s">
        <v>10264</v>
      </c>
      <c r="C4842" s="176" t="s">
        <v>15911</v>
      </c>
      <c r="D4842" s="176">
        <v>19.088698999999998</v>
      </c>
      <c r="E4842" s="176">
        <v>72.867896999999999</v>
      </c>
    </row>
    <row r="4843" spans="2:5" x14ac:dyDescent="0.25">
      <c r="B4843" s="176" t="s">
        <v>10265</v>
      </c>
      <c r="C4843" s="176" t="s">
        <v>15912</v>
      </c>
      <c r="D4843" s="176">
        <v>23.287799835200001</v>
      </c>
      <c r="E4843" s="176">
        <v>69.670196533199999</v>
      </c>
    </row>
    <row r="4844" spans="2:5" x14ac:dyDescent="0.25">
      <c r="B4844" s="176" t="s">
        <v>10266</v>
      </c>
      <c r="C4844" s="176" t="s">
        <v>15913</v>
      </c>
      <c r="D4844" s="176">
        <v>22.336200999999999</v>
      </c>
      <c r="E4844" s="176">
        <v>73.226303000000001</v>
      </c>
    </row>
    <row r="4845" spans="2:5" x14ac:dyDescent="0.25">
      <c r="B4845" s="176" t="s">
        <v>10267</v>
      </c>
      <c r="C4845" s="176" t="s">
        <v>15914</v>
      </c>
      <c r="D4845" s="176">
        <v>23.287500000000001</v>
      </c>
      <c r="E4845" s="176">
        <v>77.337401999999997</v>
      </c>
    </row>
    <row r="4846" spans="2:5" x14ac:dyDescent="0.25">
      <c r="B4846" s="176" t="s">
        <v>10268</v>
      </c>
      <c r="C4846" s="176" t="s">
        <v>15915</v>
      </c>
      <c r="D4846" s="176">
        <v>21.752199173000001</v>
      </c>
      <c r="E4846" s="176">
        <v>72.185203552199994</v>
      </c>
    </row>
    <row r="4847" spans="2:5" x14ac:dyDescent="0.25">
      <c r="B4847" s="176" t="s">
        <v>10269</v>
      </c>
      <c r="C4847" s="176" t="s">
        <v>15916</v>
      </c>
      <c r="D4847" s="176">
        <v>20.434401000000001</v>
      </c>
      <c r="E4847" s="176">
        <v>72.843200999999993</v>
      </c>
    </row>
    <row r="4848" spans="2:5" x14ac:dyDescent="0.25">
      <c r="B4848" s="176" t="s">
        <v>10270</v>
      </c>
      <c r="C4848" s="176" t="s">
        <v>15917</v>
      </c>
      <c r="D4848" s="176">
        <v>20.714185000000001</v>
      </c>
      <c r="E4848" s="176">
        <v>70.921854999999994</v>
      </c>
    </row>
    <row r="4849" spans="2:5" x14ac:dyDescent="0.25">
      <c r="B4849" s="176" t="s">
        <v>10271</v>
      </c>
      <c r="C4849" s="176" t="s">
        <v>15918</v>
      </c>
      <c r="D4849" s="176">
        <v>21.526817000000001</v>
      </c>
      <c r="E4849" s="176">
        <v>80.290346999999997</v>
      </c>
    </row>
    <row r="4850" spans="2:5" x14ac:dyDescent="0.25">
      <c r="B4850" s="176" t="s">
        <v>10272</v>
      </c>
      <c r="C4850" s="176" t="s">
        <v>15919</v>
      </c>
      <c r="D4850" s="176">
        <v>22.378824000000002</v>
      </c>
      <c r="E4850" s="176">
        <v>71.039390999999995</v>
      </c>
    </row>
    <row r="4851" spans="2:5" x14ac:dyDescent="0.25">
      <c r="B4851" s="176" t="s">
        <v>10273</v>
      </c>
      <c r="C4851" s="176" t="s">
        <v>15920</v>
      </c>
      <c r="D4851" s="176">
        <v>22.721404</v>
      </c>
      <c r="E4851" s="176">
        <v>75.800510000000003</v>
      </c>
    </row>
    <row r="4852" spans="2:5" x14ac:dyDescent="0.25">
      <c r="B4852" s="176" t="s">
        <v>10274</v>
      </c>
      <c r="C4852" s="176" t="s">
        <v>15921</v>
      </c>
      <c r="D4852" s="176">
        <v>23.177799</v>
      </c>
      <c r="E4852" s="176">
        <v>80.052002000000002</v>
      </c>
    </row>
    <row r="4853" spans="2:5" x14ac:dyDescent="0.25">
      <c r="B4853" s="176" t="s">
        <v>10275</v>
      </c>
      <c r="C4853" s="176" t="s">
        <v>15922</v>
      </c>
      <c r="D4853" s="176">
        <v>20.962678</v>
      </c>
      <c r="E4853" s="176">
        <v>75.627492000000004</v>
      </c>
    </row>
    <row r="4854" spans="2:5" x14ac:dyDescent="0.25">
      <c r="B4854" s="176" t="s">
        <v>10276</v>
      </c>
      <c r="C4854" s="176" t="s">
        <v>15923</v>
      </c>
      <c r="D4854" s="176">
        <v>22.465499877929688</v>
      </c>
      <c r="E4854" s="176">
        <v>70.012603759765625</v>
      </c>
    </row>
    <row r="4855" spans="2:5" x14ac:dyDescent="0.25">
      <c r="B4855" s="176" t="s">
        <v>10277</v>
      </c>
      <c r="C4855" s="176" t="s">
        <v>15924</v>
      </c>
      <c r="D4855" s="176">
        <v>23.1127</v>
      </c>
      <c r="E4855" s="176">
        <v>70.100303999999994</v>
      </c>
    </row>
    <row r="4856" spans="2:5" x14ac:dyDescent="0.25">
      <c r="B4856" s="176" t="s">
        <v>10278</v>
      </c>
      <c r="C4856" s="176" t="s">
        <v>15925</v>
      </c>
      <c r="D4856" s="176">
        <v>16.6647</v>
      </c>
      <c r="E4856" s="176">
        <v>74.289398000000006</v>
      </c>
    </row>
    <row r="4857" spans="2:5" x14ac:dyDescent="0.25">
      <c r="B4857" s="176" t="s">
        <v>10279</v>
      </c>
      <c r="C4857" s="176" t="s">
        <v>15926</v>
      </c>
      <c r="D4857" s="176">
        <v>21.317101000000001</v>
      </c>
      <c r="E4857" s="176">
        <v>70.270401000000007</v>
      </c>
    </row>
    <row r="4858" spans="2:5" x14ac:dyDescent="0.25">
      <c r="B4858" s="176" t="s">
        <v>10280</v>
      </c>
      <c r="C4858" s="176" t="s">
        <v>15927</v>
      </c>
      <c r="D4858" s="176">
        <v>18.411501000000001</v>
      </c>
      <c r="E4858" s="176">
        <v>76.464698999999996</v>
      </c>
    </row>
    <row r="4859" spans="2:5" x14ac:dyDescent="0.25">
      <c r="B4859" s="176" t="s">
        <v>16770</v>
      </c>
      <c r="C4859" s="176" t="s">
        <v>16084</v>
      </c>
      <c r="D4859" s="176">
        <v>19.183299999999999</v>
      </c>
      <c r="E4859" s="176">
        <v>77.316704000000001</v>
      </c>
    </row>
    <row r="4860" spans="2:5" x14ac:dyDescent="0.25">
      <c r="B4860" s="176" t="s">
        <v>10281</v>
      </c>
      <c r="C4860" s="176" t="s">
        <v>15928</v>
      </c>
      <c r="D4860" s="176">
        <v>18.984597000000001</v>
      </c>
      <c r="E4860" s="176">
        <v>73.065252999999998</v>
      </c>
    </row>
    <row r="4861" spans="2:5" x14ac:dyDescent="0.25">
      <c r="B4861" s="176" t="s">
        <v>10282</v>
      </c>
      <c r="C4861" s="176" t="s">
        <v>15929</v>
      </c>
      <c r="D4861" s="176">
        <v>21.092199000000001</v>
      </c>
      <c r="E4861" s="176">
        <v>79.047202999999996</v>
      </c>
    </row>
    <row r="4862" spans="2:5" x14ac:dyDescent="0.25">
      <c r="B4862" s="176" t="s">
        <v>10283</v>
      </c>
      <c r="C4862" s="176" t="s">
        <v>15930</v>
      </c>
      <c r="D4862" s="176">
        <v>20.119101000000001</v>
      </c>
      <c r="E4862" s="176">
        <v>73.912903</v>
      </c>
    </row>
    <row r="4863" spans="2:5" x14ac:dyDescent="0.25">
      <c r="B4863" s="176" t="s">
        <v>10284</v>
      </c>
      <c r="C4863" s="176" t="s">
        <v>15931</v>
      </c>
      <c r="D4863" s="176">
        <v>18.582100000000001</v>
      </c>
      <c r="E4863" s="176">
        <v>73.919701000000003</v>
      </c>
    </row>
    <row r="4864" spans="2:5" x14ac:dyDescent="0.25">
      <c r="B4864" s="176" t="s">
        <v>10285</v>
      </c>
      <c r="C4864" s="176" t="s">
        <v>15932</v>
      </c>
      <c r="D4864" s="176">
        <v>21.649524</v>
      </c>
      <c r="E4864" s="176">
        <v>69.656405000000007</v>
      </c>
    </row>
    <row r="4865" spans="2:5" x14ac:dyDescent="0.25">
      <c r="B4865" s="176" t="s">
        <v>10286</v>
      </c>
      <c r="C4865" s="176" t="s">
        <v>15933</v>
      </c>
      <c r="D4865" s="176">
        <v>17.013598999999999</v>
      </c>
      <c r="E4865" s="176">
        <v>73.327797000000004</v>
      </c>
    </row>
    <row r="4866" spans="2:5" x14ac:dyDescent="0.25">
      <c r="B4866" s="176" t="s">
        <v>10287</v>
      </c>
      <c r="C4866" s="176" t="s">
        <v>15919</v>
      </c>
      <c r="D4866" s="176">
        <v>22.309200000000001</v>
      </c>
      <c r="E4866" s="176">
        <v>70.779503000000005</v>
      </c>
    </row>
    <row r="4867" spans="2:5" x14ac:dyDescent="0.25">
      <c r="B4867" s="176" t="s">
        <v>10288</v>
      </c>
      <c r="C4867" s="176" t="s">
        <v>15934</v>
      </c>
      <c r="D4867" s="176">
        <v>19.689211</v>
      </c>
      <c r="E4867" s="176">
        <v>74.373654999999999</v>
      </c>
    </row>
    <row r="4868" spans="2:5" x14ac:dyDescent="0.25">
      <c r="B4868" s="176" t="s">
        <v>10289</v>
      </c>
      <c r="C4868" s="176" t="s">
        <v>15935</v>
      </c>
      <c r="D4868" s="176">
        <v>17.6280002594</v>
      </c>
      <c r="E4868" s="176">
        <v>75.934799194300012</v>
      </c>
    </row>
    <row r="4869" spans="2:5" x14ac:dyDescent="0.25">
      <c r="B4869" s="176" t="s">
        <v>10290</v>
      </c>
      <c r="C4869" s="176" t="s">
        <v>3947</v>
      </c>
      <c r="D4869" s="176">
        <v>21.115531000000001</v>
      </c>
      <c r="E4869" s="176">
        <v>72.743251000000001</v>
      </c>
    </row>
    <row r="4870" spans="2:5" x14ac:dyDescent="0.25">
      <c r="B4870" s="176" t="s">
        <v>10291</v>
      </c>
      <c r="C4870" s="176" t="s">
        <v>15936</v>
      </c>
      <c r="D4870" s="176">
        <v>24.617700576799997</v>
      </c>
      <c r="E4870" s="176">
        <v>73.896102905300012</v>
      </c>
    </row>
    <row r="4871" spans="2:5" x14ac:dyDescent="0.25">
      <c r="B4871" s="176" t="s">
        <v>10292</v>
      </c>
      <c r="C4871" s="176" t="s">
        <v>15937</v>
      </c>
      <c r="D4871" s="176">
        <v>7.1807599067687988</v>
      </c>
      <c r="E4871" s="176">
        <v>79.884101867675781</v>
      </c>
    </row>
    <row r="4872" spans="2:5" x14ac:dyDescent="0.25">
      <c r="B4872" s="176" t="s">
        <v>10293</v>
      </c>
      <c r="C4872" s="176" t="s">
        <v>15938</v>
      </c>
      <c r="D4872" s="176">
        <v>8.3015419999999995</v>
      </c>
      <c r="E4872" s="176">
        <v>80.428479999999993</v>
      </c>
    </row>
    <row r="4873" spans="2:5" x14ac:dyDescent="0.25">
      <c r="B4873" s="176" t="s">
        <v>10294</v>
      </c>
      <c r="C4873" s="176" t="s">
        <v>15939</v>
      </c>
      <c r="D4873" s="176">
        <v>7.7050729999999996</v>
      </c>
      <c r="E4873" s="176">
        <v>81.677162999999993</v>
      </c>
    </row>
    <row r="4874" spans="2:5" x14ac:dyDescent="0.25">
      <c r="B4874" s="176" t="s">
        <v>10295</v>
      </c>
      <c r="C4874" s="176" t="s">
        <v>15940</v>
      </c>
      <c r="D4874" s="176">
        <v>6.8216380000000001</v>
      </c>
      <c r="E4874" s="176">
        <v>79.885858999999996</v>
      </c>
    </row>
    <row r="4875" spans="2:5" x14ac:dyDescent="0.25">
      <c r="B4875" s="176" t="s">
        <v>10296</v>
      </c>
      <c r="C4875" s="176" t="s">
        <v>15941</v>
      </c>
      <c r="D4875" s="176">
        <v>7.3367449999999996</v>
      </c>
      <c r="E4875" s="176">
        <v>81.623868999999999</v>
      </c>
    </row>
    <row r="4876" spans="2:5" x14ac:dyDescent="0.25">
      <c r="B4876" s="176" t="s">
        <v>10297</v>
      </c>
      <c r="C4876" s="176" t="s">
        <v>11439</v>
      </c>
      <c r="D4876" s="176">
        <v>8.0498100000000008</v>
      </c>
      <c r="E4876" s="176">
        <v>80.981399999999994</v>
      </c>
    </row>
    <row r="4877" spans="2:5" x14ac:dyDescent="0.25">
      <c r="B4877" s="176" t="s">
        <v>10298</v>
      </c>
      <c r="C4877" s="176" t="s">
        <v>15942</v>
      </c>
      <c r="D4877" s="176">
        <v>9.7923299999999998</v>
      </c>
      <c r="E4877" s="176">
        <v>80.070098999999999</v>
      </c>
    </row>
    <row r="4878" spans="2:5" x14ac:dyDescent="0.25">
      <c r="B4878" s="176" t="s">
        <v>10299</v>
      </c>
      <c r="C4878" s="176" t="s">
        <v>15943</v>
      </c>
      <c r="D4878" s="176">
        <v>5.9936800003051758</v>
      </c>
      <c r="E4878" s="176">
        <v>80.320297241210938</v>
      </c>
    </row>
    <row r="4879" spans="2:5" x14ac:dyDescent="0.25">
      <c r="B4879" s="176" t="s">
        <v>10300</v>
      </c>
      <c r="C4879" s="176" t="s">
        <v>15944</v>
      </c>
      <c r="D4879" s="176">
        <v>8.5391589999999997</v>
      </c>
      <c r="E4879" s="176">
        <v>81.181280000000001</v>
      </c>
    </row>
    <row r="4880" spans="2:5" x14ac:dyDescent="0.25">
      <c r="B4880" s="176" t="s">
        <v>10301</v>
      </c>
      <c r="C4880" s="176" t="s">
        <v>15945</v>
      </c>
      <c r="D4880" s="176">
        <v>6.2838779999999996</v>
      </c>
      <c r="E4880" s="176">
        <v>81.124162999999996</v>
      </c>
    </row>
    <row r="4881" spans="2:5" x14ac:dyDescent="0.25">
      <c r="B4881" s="176" t="s">
        <v>10302</v>
      </c>
      <c r="C4881" s="176" t="s">
        <v>15946</v>
      </c>
      <c r="D4881" s="176">
        <v>13.095599999999999</v>
      </c>
      <c r="E4881" s="176">
        <v>103.22399900000001</v>
      </c>
    </row>
    <row r="4882" spans="2:5" x14ac:dyDescent="0.25">
      <c r="B4882" s="176" t="s">
        <v>10303</v>
      </c>
      <c r="C4882" s="176" t="s">
        <v>15947</v>
      </c>
      <c r="D4882" s="176">
        <v>10.914244</v>
      </c>
      <c r="E4882" s="176">
        <v>103.226652</v>
      </c>
    </row>
    <row r="4883" spans="2:5" x14ac:dyDescent="0.25">
      <c r="B4883" s="176" t="s">
        <v>10304</v>
      </c>
      <c r="C4883" s="176" t="s">
        <v>15948</v>
      </c>
      <c r="D4883" s="176">
        <v>11.547155</v>
      </c>
      <c r="E4883" s="176">
        <v>104.84469900000001</v>
      </c>
    </row>
    <row r="4884" spans="2:5" x14ac:dyDescent="0.25">
      <c r="B4884" s="176" t="s">
        <v>10305</v>
      </c>
      <c r="C4884" s="176" t="s">
        <v>15949</v>
      </c>
      <c r="D4884" s="176">
        <v>13.729999542236328</v>
      </c>
      <c r="E4884" s="176">
        <v>106.98699951171875</v>
      </c>
    </row>
    <row r="4885" spans="2:5" x14ac:dyDescent="0.25">
      <c r="B4885" s="176" t="s">
        <v>10306</v>
      </c>
      <c r="C4885" s="176" t="s">
        <v>15950</v>
      </c>
      <c r="D4885" s="176">
        <v>13.36974</v>
      </c>
      <c r="E4885" s="176">
        <v>104.223831</v>
      </c>
    </row>
    <row r="4886" spans="2:5" x14ac:dyDescent="0.25">
      <c r="B4886" s="176" t="s">
        <v>10307</v>
      </c>
      <c r="C4886" s="176" t="s">
        <v>15951</v>
      </c>
      <c r="D4886" s="176">
        <v>10.570557000000001</v>
      </c>
      <c r="E4886" s="176">
        <v>103.63206700000001</v>
      </c>
    </row>
    <row r="4887" spans="2:5" x14ac:dyDescent="0.25">
      <c r="B4887" s="176" t="s">
        <v>10308</v>
      </c>
      <c r="C4887" s="176" t="s">
        <v>15952</v>
      </c>
      <c r="D4887" s="176">
        <v>11.359987</v>
      </c>
      <c r="E4887" s="176">
        <v>104.921272</v>
      </c>
    </row>
    <row r="4888" spans="2:5" x14ac:dyDescent="0.25">
      <c r="B4888" s="176" t="s">
        <v>10309</v>
      </c>
      <c r="C4888" s="176" t="s">
        <v>15953</v>
      </c>
      <c r="D4888" s="176">
        <v>25.440100000000001</v>
      </c>
      <c r="E4888" s="176">
        <v>81.733902</v>
      </c>
    </row>
    <row r="4889" spans="2:5" x14ac:dyDescent="0.25">
      <c r="B4889" s="176" t="s">
        <v>10310</v>
      </c>
      <c r="C4889" s="176" t="s">
        <v>15954</v>
      </c>
      <c r="D4889" s="176">
        <v>28.175300598144531</v>
      </c>
      <c r="E4889" s="176">
        <v>94.802001953125</v>
      </c>
    </row>
    <row r="4890" spans="2:5" x14ac:dyDescent="0.25">
      <c r="B4890" s="176" t="s">
        <v>10311</v>
      </c>
      <c r="C4890" s="176" t="s">
        <v>15955</v>
      </c>
      <c r="D4890" s="176">
        <v>22.98753</v>
      </c>
      <c r="E4890" s="176">
        <v>83.196119999999993</v>
      </c>
    </row>
    <row r="4891" spans="2:5" x14ac:dyDescent="0.25">
      <c r="B4891" s="176" t="s">
        <v>10312</v>
      </c>
      <c r="C4891" s="176" t="s">
        <v>15956</v>
      </c>
      <c r="D4891" s="176">
        <v>23.886998999999999</v>
      </c>
      <c r="E4891" s="176">
        <v>91.240402000000003</v>
      </c>
    </row>
    <row r="4892" spans="2:5" x14ac:dyDescent="0.25">
      <c r="B4892" s="176" t="s">
        <v>10313</v>
      </c>
      <c r="C4892" s="176" t="s">
        <v>15957</v>
      </c>
      <c r="D4892" s="176">
        <v>26.747736</v>
      </c>
      <c r="E4892" s="176">
        <v>82.163663999999997</v>
      </c>
    </row>
    <row r="4893" spans="2:5" x14ac:dyDescent="0.25">
      <c r="B4893" s="176" t="s">
        <v>10314</v>
      </c>
      <c r="C4893" s="176" t="s">
        <v>15958</v>
      </c>
      <c r="D4893" s="176">
        <v>26.6812</v>
      </c>
      <c r="E4893" s="176">
        <v>88.328598</v>
      </c>
    </row>
    <row r="4894" spans="2:5" x14ac:dyDescent="0.25">
      <c r="B4894" s="176" t="s">
        <v>10315</v>
      </c>
      <c r="C4894" s="176" t="s">
        <v>15959</v>
      </c>
      <c r="D4894" s="176">
        <v>25.70359992980957</v>
      </c>
      <c r="E4894" s="176">
        <v>91.97869873046875</v>
      </c>
    </row>
    <row r="4895" spans="2:5" x14ac:dyDescent="0.25">
      <c r="B4895" s="176" t="s">
        <v>10316</v>
      </c>
      <c r="C4895" s="176" t="s">
        <v>15960</v>
      </c>
      <c r="D4895" s="176">
        <v>25.452171</v>
      </c>
      <c r="E4895" s="176">
        <v>82.862549000000001</v>
      </c>
    </row>
    <row r="4896" spans="2:5" x14ac:dyDescent="0.25">
      <c r="B4896" s="176" t="s">
        <v>10317</v>
      </c>
      <c r="C4896" s="176" t="s">
        <v>15961</v>
      </c>
      <c r="D4896" s="176">
        <v>20.251021000000001</v>
      </c>
      <c r="E4896" s="176">
        <v>85.814746999999997</v>
      </c>
    </row>
    <row r="4897" spans="2:5" x14ac:dyDescent="0.25">
      <c r="B4897" s="176" t="s">
        <v>10318</v>
      </c>
      <c r="C4897" s="176" t="s">
        <v>15962</v>
      </c>
      <c r="D4897" s="176">
        <v>21.988399999999999</v>
      </c>
      <c r="E4897" s="176">
        <v>82.111000000000004</v>
      </c>
    </row>
    <row r="4898" spans="2:5" x14ac:dyDescent="0.25">
      <c r="B4898" s="176" t="s">
        <v>10319</v>
      </c>
      <c r="C4898" s="176" t="s">
        <v>15963</v>
      </c>
      <c r="D4898" s="176">
        <v>22.654012000000002</v>
      </c>
      <c r="E4898" s="176">
        <v>88.447649999999996</v>
      </c>
    </row>
    <row r="4899" spans="2:5" x14ac:dyDescent="0.25">
      <c r="B4899" s="176" t="s">
        <v>16771</v>
      </c>
      <c r="C4899" s="176" t="s">
        <v>15977</v>
      </c>
      <c r="D4899" s="176">
        <v>26.404301</v>
      </c>
      <c r="E4899" s="176">
        <v>80.410103000000007</v>
      </c>
    </row>
    <row r="4900" spans="2:5" x14ac:dyDescent="0.25">
      <c r="B4900" s="176" t="s">
        <v>10320</v>
      </c>
      <c r="C4900" s="176" t="s">
        <v>15964</v>
      </c>
      <c r="D4900" s="176">
        <v>23.834</v>
      </c>
      <c r="E4900" s="176">
        <v>86.425301000000005</v>
      </c>
    </row>
    <row r="4901" spans="2:5" x14ac:dyDescent="0.25">
      <c r="B4901" s="176" t="s">
        <v>10321</v>
      </c>
      <c r="C4901" s="176" t="s">
        <v>15965</v>
      </c>
      <c r="D4901" s="176">
        <v>23.622499999999999</v>
      </c>
      <c r="E4901" s="176">
        <v>87.242999999999995</v>
      </c>
    </row>
    <row r="4902" spans="2:5" x14ac:dyDescent="0.25">
      <c r="B4902" s="176" t="s">
        <v>10322</v>
      </c>
      <c r="C4902" s="176" t="s">
        <v>15966</v>
      </c>
      <c r="D4902" s="176">
        <v>26.192800999999999</v>
      </c>
      <c r="E4902" s="176">
        <v>85.916900999999996</v>
      </c>
    </row>
    <row r="4903" spans="2:5" x14ac:dyDescent="0.25">
      <c r="B4903" s="176" t="s">
        <v>10323</v>
      </c>
      <c r="C4903" s="176" t="s">
        <v>15967</v>
      </c>
      <c r="D4903" s="176">
        <v>24.446842</v>
      </c>
      <c r="E4903" s="176">
        <v>86.704954999999998</v>
      </c>
    </row>
    <row r="4904" spans="2:5" x14ac:dyDescent="0.25">
      <c r="B4904" s="176" t="s">
        <v>10324</v>
      </c>
      <c r="C4904" s="176" t="s">
        <v>15968</v>
      </c>
      <c r="D4904" s="176">
        <v>26.739700317399997</v>
      </c>
      <c r="E4904" s="176">
        <v>83.449699401900006</v>
      </c>
    </row>
    <row r="4905" spans="2:5" x14ac:dyDescent="0.25">
      <c r="B4905" s="176" t="s">
        <v>10325</v>
      </c>
      <c r="C4905" s="176" t="s">
        <v>15969</v>
      </c>
      <c r="D4905" s="176">
        <v>26.106653999999999</v>
      </c>
      <c r="E4905" s="176">
        <v>91.585226000000006</v>
      </c>
    </row>
    <row r="4906" spans="2:5" x14ac:dyDescent="0.25">
      <c r="B4906" s="176" t="s">
        <v>10326</v>
      </c>
      <c r="C4906" s="176" t="s">
        <v>15970</v>
      </c>
      <c r="D4906" s="176">
        <v>24.744301</v>
      </c>
      <c r="E4906" s="176">
        <v>84.951201999999995</v>
      </c>
    </row>
    <row r="4907" spans="2:5" x14ac:dyDescent="0.25">
      <c r="B4907" s="176" t="s">
        <v>10327</v>
      </c>
      <c r="C4907" s="176" t="s">
        <v>15971</v>
      </c>
      <c r="D4907" s="176">
        <v>26.966830000000002</v>
      </c>
      <c r="E4907" s="176">
        <v>93.638791999999995</v>
      </c>
    </row>
    <row r="4908" spans="2:5" x14ac:dyDescent="0.25">
      <c r="B4908" s="176" t="s">
        <v>10328</v>
      </c>
      <c r="C4908" s="176" t="s">
        <v>11440</v>
      </c>
      <c r="D4908" s="176">
        <v>26.698298999999999</v>
      </c>
      <c r="E4908" s="176">
        <v>89.369101999999998</v>
      </c>
    </row>
    <row r="4909" spans="2:5" x14ac:dyDescent="0.25">
      <c r="B4909" s="176" t="s">
        <v>10329</v>
      </c>
      <c r="C4909" s="176" t="s">
        <v>15972</v>
      </c>
      <c r="D4909" s="176">
        <v>24.76</v>
      </c>
      <c r="E4909" s="176">
        <v>93.896698000000001</v>
      </c>
    </row>
    <row r="4910" spans="2:5" x14ac:dyDescent="0.25">
      <c r="B4910" s="176" t="s">
        <v>10330</v>
      </c>
      <c r="C4910" s="176" t="s">
        <v>15973</v>
      </c>
      <c r="D4910" s="176">
        <v>21.913499999999999</v>
      </c>
      <c r="E4910" s="176">
        <v>84.050399999999996</v>
      </c>
    </row>
    <row r="4911" spans="2:5" x14ac:dyDescent="0.25">
      <c r="B4911" s="176" t="s">
        <v>10331</v>
      </c>
      <c r="C4911" s="176" t="s">
        <v>15974</v>
      </c>
      <c r="D4911" s="176">
        <v>19.074300999999998</v>
      </c>
      <c r="E4911" s="176">
        <v>82.036797000000007</v>
      </c>
    </row>
    <row r="4912" spans="2:5" x14ac:dyDescent="0.25">
      <c r="B4912" s="176" t="s">
        <v>10332</v>
      </c>
      <c r="C4912" s="176" t="s">
        <v>15975</v>
      </c>
      <c r="D4912" s="176">
        <v>22.813706</v>
      </c>
      <c r="E4912" s="176">
        <v>86.168981000000002</v>
      </c>
    </row>
    <row r="4913" spans="2:5" x14ac:dyDescent="0.25">
      <c r="B4913" s="176" t="s">
        <v>10333</v>
      </c>
      <c r="C4913" s="176" t="s">
        <v>15976</v>
      </c>
      <c r="D4913" s="176">
        <v>26.730456</v>
      </c>
      <c r="E4913" s="176">
        <v>94.175415999999998</v>
      </c>
    </row>
    <row r="4914" spans="2:5" x14ac:dyDescent="0.25">
      <c r="B4914" s="176" t="s">
        <v>10334</v>
      </c>
      <c r="C4914" s="176" t="s">
        <v>15977</v>
      </c>
      <c r="D4914" s="176">
        <v>26.404301</v>
      </c>
      <c r="E4914" s="176">
        <v>80.410103000000007</v>
      </c>
    </row>
    <row r="4915" spans="2:5" x14ac:dyDescent="0.25">
      <c r="B4915" s="176" t="s">
        <v>10335</v>
      </c>
      <c r="C4915" s="176" t="s">
        <v>15978</v>
      </c>
      <c r="D4915" s="176">
        <v>26.776534000000002</v>
      </c>
      <c r="E4915" s="176">
        <v>83.889213999999996</v>
      </c>
    </row>
    <row r="4916" spans="2:5" x14ac:dyDescent="0.25">
      <c r="B4916" s="176" t="s">
        <v>10336</v>
      </c>
      <c r="C4916" s="176" t="s">
        <v>15979</v>
      </c>
      <c r="D4916" s="176">
        <v>24.8172</v>
      </c>
      <c r="E4916" s="176">
        <v>79.918602000000007</v>
      </c>
    </row>
    <row r="4917" spans="2:5" x14ac:dyDescent="0.25">
      <c r="B4917" s="176" t="s">
        <v>10337</v>
      </c>
      <c r="C4917" s="176" t="s">
        <v>15980</v>
      </c>
      <c r="D4917" s="176">
        <v>24.308657</v>
      </c>
      <c r="E4917" s="176">
        <v>92.007679999999993</v>
      </c>
    </row>
    <row r="4918" spans="2:5" x14ac:dyDescent="0.25">
      <c r="B4918" s="176" t="s">
        <v>10338</v>
      </c>
      <c r="C4918" s="176" t="s">
        <v>15981</v>
      </c>
      <c r="D4918" s="176">
        <v>24.912900924700001</v>
      </c>
      <c r="E4918" s="176">
        <v>92.978698730500014</v>
      </c>
    </row>
    <row r="4919" spans="2:5" x14ac:dyDescent="0.25">
      <c r="B4919" s="176" t="s">
        <v>10339</v>
      </c>
      <c r="C4919" s="176" t="s">
        <v>15982</v>
      </c>
      <c r="D4919" s="176">
        <v>23.840599000000001</v>
      </c>
      <c r="E4919" s="176">
        <v>92.619698</v>
      </c>
    </row>
    <row r="4920" spans="2:5" x14ac:dyDescent="0.25">
      <c r="B4920" s="176" t="s">
        <v>10340</v>
      </c>
      <c r="C4920" s="176" t="s">
        <v>15983</v>
      </c>
      <c r="D4920" s="176">
        <v>27.295681999999999</v>
      </c>
      <c r="E4920" s="176">
        <v>94.097266000000005</v>
      </c>
    </row>
    <row r="4921" spans="2:5" x14ac:dyDescent="0.25">
      <c r="B4921" s="176" t="s">
        <v>10341</v>
      </c>
      <c r="C4921" s="176" t="s">
        <v>15984</v>
      </c>
      <c r="D4921" s="176">
        <v>27.483900070200001</v>
      </c>
      <c r="E4921" s="176">
        <v>95.016899108900006</v>
      </c>
    </row>
    <row r="4922" spans="2:5" x14ac:dyDescent="0.25">
      <c r="B4922" s="176" t="s">
        <v>10342</v>
      </c>
      <c r="C4922" s="176" t="s">
        <v>15985</v>
      </c>
      <c r="D4922" s="176">
        <v>25.883899688699998</v>
      </c>
      <c r="E4922" s="176">
        <v>93.771102905300012</v>
      </c>
    </row>
    <row r="4923" spans="2:5" x14ac:dyDescent="0.25">
      <c r="B4923" s="176" t="s">
        <v>10343</v>
      </c>
      <c r="C4923" s="176" t="s">
        <v>15986</v>
      </c>
      <c r="D4923" s="176">
        <v>26.119101000000001</v>
      </c>
      <c r="E4923" s="176">
        <v>85.313698000000002</v>
      </c>
    </row>
    <row r="4924" spans="2:5" x14ac:dyDescent="0.25">
      <c r="B4924" s="176" t="s">
        <v>10344</v>
      </c>
      <c r="C4924" s="176" t="s">
        <v>11441</v>
      </c>
      <c r="D4924" s="176">
        <v>23.474300384499998</v>
      </c>
      <c r="E4924" s="176">
        <v>87.427497863799999</v>
      </c>
    </row>
    <row r="4925" spans="2:5" x14ac:dyDescent="0.25">
      <c r="B4925" s="176" t="s">
        <v>10345</v>
      </c>
      <c r="C4925" s="176" t="s">
        <v>15987</v>
      </c>
      <c r="D4925" s="176">
        <v>25.591298999999999</v>
      </c>
      <c r="E4925" s="176">
        <v>85.087997000000001</v>
      </c>
    </row>
    <row r="4926" spans="2:5" x14ac:dyDescent="0.25">
      <c r="B4926" s="176" t="s">
        <v>10346</v>
      </c>
      <c r="C4926" s="176" t="s">
        <v>15988</v>
      </c>
      <c r="D4926" s="176">
        <v>23.314300537100003</v>
      </c>
      <c r="E4926" s="176">
        <v>85.321701049799998</v>
      </c>
    </row>
    <row r="4927" spans="2:5" x14ac:dyDescent="0.25">
      <c r="B4927" s="176" t="s">
        <v>10347</v>
      </c>
      <c r="C4927" s="176" t="s">
        <v>15989</v>
      </c>
      <c r="D4927" s="176">
        <v>22.256571000000001</v>
      </c>
      <c r="E4927" s="176">
        <v>84.815192999999994</v>
      </c>
    </row>
    <row r="4928" spans="2:5" x14ac:dyDescent="0.25">
      <c r="B4928" s="176" t="s">
        <v>10348</v>
      </c>
      <c r="C4928" s="176" t="s">
        <v>15990</v>
      </c>
      <c r="D4928" s="176">
        <v>21.180401</v>
      </c>
      <c r="E4928" s="176">
        <v>81.738799999999998</v>
      </c>
    </row>
    <row r="4929" spans="2:5" x14ac:dyDescent="0.25">
      <c r="B4929" s="176" t="s">
        <v>16772</v>
      </c>
      <c r="C4929" s="176" t="s">
        <v>11438</v>
      </c>
      <c r="D4929" s="176">
        <v>24.503401</v>
      </c>
      <c r="E4929" s="176">
        <v>81.220298999999997</v>
      </c>
    </row>
    <row r="4930" spans="2:5" x14ac:dyDescent="0.25">
      <c r="B4930" s="176" t="s">
        <v>10349</v>
      </c>
      <c r="C4930" s="176" t="s">
        <v>15991</v>
      </c>
      <c r="D4930" s="176">
        <v>26.247499999999999</v>
      </c>
      <c r="E4930" s="176">
        <v>82.042500000000004</v>
      </c>
    </row>
    <row r="4931" spans="2:5" x14ac:dyDescent="0.25">
      <c r="B4931" s="176" t="s">
        <v>10350</v>
      </c>
      <c r="C4931" s="176" t="s">
        <v>15992</v>
      </c>
      <c r="D4931" s="176">
        <v>26.709100723266602</v>
      </c>
      <c r="E4931" s="176">
        <v>92.784698486328125</v>
      </c>
    </row>
    <row r="4932" spans="2:5" x14ac:dyDescent="0.25">
      <c r="B4932" s="176" t="s">
        <v>10351</v>
      </c>
      <c r="C4932" s="176" t="s">
        <v>15993</v>
      </c>
      <c r="D4932" s="176">
        <v>20.097778000000002</v>
      </c>
      <c r="E4932" s="176">
        <v>83.183333000000005</v>
      </c>
    </row>
    <row r="4933" spans="2:5" x14ac:dyDescent="0.25">
      <c r="B4933" s="176" t="s">
        <v>10352</v>
      </c>
      <c r="C4933" s="176" t="s">
        <v>15994</v>
      </c>
      <c r="D4933" s="176">
        <v>27.588301000000001</v>
      </c>
      <c r="E4933" s="176">
        <v>93.828102000000001</v>
      </c>
    </row>
    <row r="4934" spans="2:5" x14ac:dyDescent="0.25">
      <c r="B4934" s="176" t="s">
        <v>10353</v>
      </c>
      <c r="C4934" s="176" t="s">
        <v>15995</v>
      </c>
      <c r="D4934" s="176">
        <v>22.801000999999999</v>
      </c>
      <c r="E4934" s="176">
        <v>90.301201000000006</v>
      </c>
    </row>
    <row r="4935" spans="2:5" x14ac:dyDescent="0.25">
      <c r="B4935" s="176" t="s">
        <v>10354</v>
      </c>
      <c r="C4935" s="176" t="s">
        <v>15996</v>
      </c>
      <c r="D4935" s="176">
        <v>21.457516999999999</v>
      </c>
      <c r="E4935" s="176">
        <v>91.963262999999998</v>
      </c>
    </row>
    <row r="4936" spans="2:5" x14ac:dyDescent="0.25">
      <c r="B4936" s="176" t="s">
        <v>10355</v>
      </c>
      <c r="C4936" s="176" t="s">
        <v>15997</v>
      </c>
      <c r="D4936" s="176">
        <v>22.249599</v>
      </c>
      <c r="E4936" s="176">
        <v>91.813300999999996</v>
      </c>
    </row>
    <row r="4937" spans="2:5" x14ac:dyDescent="0.25">
      <c r="B4937" s="176" t="s">
        <v>10356</v>
      </c>
      <c r="C4937" s="176" t="s">
        <v>15998</v>
      </c>
      <c r="D4937" s="176">
        <v>23.843347000000001</v>
      </c>
      <c r="E4937" s="176">
        <v>90.397783000000004</v>
      </c>
    </row>
    <row r="4938" spans="2:5" x14ac:dyDescent="0.25">
      <c r="B4938" s="176" t="s">
        <v>10357</v>
      </c>
      <c r="C4938" s="176" t="s">
        <v>15999</v>
      </c>
      <c r="D4938" s="176">
        <v>24.1525</v>
      </c>
      <c r="E4938" s="176">
        <v>89.049400000000006</v>
      </c>
    </row>
    <row r="4939" spans="2:5" x14ac:dyDescent="0.25">
      <c r="B4939" s="176" t="s">
        <v>10358</v>
      </c>
      <c r="C4939" s="176" t="s">
        <v>16000</v>
      </c>
      <c r="D4939" s="176">
        <v>23.183800000000002</v>
      </c>
      <c r="E4939" s="176">
        <v>89.160797000000002</v>
      </c>
    </row>
    <row r="4940" spans="2:5" x14ac:dyDescent="0.25">
      <c r="B4940" s="176" t="s">
        <v>10359</v>
      </c>
      <c r="C4940" s="176" t="s">
        <v>16001</v>
      </c>
      <c r="D4940" s="176">
        <v>24.437201000000002</v>
      </c>
      <c r="E4940" s="176">
        <v>88.616501</v>
      </c>
    </row>
    <row r="4941" spans="2:5" x14ac:dyDescent="0.25">
      <c r="B4941" s="176" t="s">
        <v>10360</v>
      </c>
      <c r="C4941" s="176" t="s">
        <v>16002</v>
      </c>
      <c r="D4941" s="176">
        <v>25.759198999999999</v>
      </c>
      <c r="E4941" s="176">
        <v>88.908896999999996</v>
      </c>
    </row>
    <row r="4942" spans="2:5" x14ac:dyDescent="0.25">
      <c r="B4942" s="176" t="s">
        <v>10361</v>
      </c>
      <c r="C4942" s="176" t="s">
        <v>16003</v>
      </c>
      <c r="D4942" s="176">
        <v>24.963992999999999</v>
      </c>
      <c r="E4942" s="176">
        <v>91.864749000000003</v>
      </c>
    </row>
    <row r="4943" spans="2:5" x14ac:dyDescent="0.25">
      <c r="B4943" s="176" t="s">
        <v>10362</v>
      </c>
      <c r="C4943" s="176" t="s">
        <v>16004</v>
      </c>
      <c r="D4943" s="176">
        <v>22.31184</v>
      </c>
      <c r="E4943" s="176">
        <v>113.914862</v>
      </c>
    </row>
    <row r="4944" spans="2:5" x14ac:dyDescent="0.25">
      <c r="B4944" s="176" t="s">
        <v>10363</v>
      </c>
      <c r="C4944" s="176" t="s">
        <v>16005</v>
      </c>
      <c r="D4944" s="176">
        <v>22.436599999999999</v>
      </c>
      <c r="E4944" s="176">
        <v>114.08000199999999</v>
      </c>
    </row>
    <row r="4945" spans="2:5" x14ac:dyDescent="0.25">
      <c r="B4945" s="176" t="s">
        <v>10364</v>
      </c>
      <c r="C4945" s="176" t="s">
        <v>11442</v>
      </c>
      <c r="D4945" s="176">
        <v>27.157975</v>
      </c>
      <c r="E4945" s="176">
        <v>77.961025000000006</v>
      </c>
    </row>
    <row r="4946" spans="2:5" x14ac:dyDescent="0.25">
      <c r="B4946" s="176" t="s">
        <v>10365</v>
      </c>
      <c r="C4946" s="176" t="s">
        <v>16006</v>
      </c>
      <c r="D4946" s="176">
        <v>27.861436999999999</v>
      </c>
      <c r="E4946" s="176">
        <v>78.145403999999999</v>
      </c>
    </row>
    <row r="4947" spans="2:5" x14ac:dyDescent="0.25">
      <c r="B4947" s="176" t="s">
        <v>10366</v>
      </c>
      <c r="C4947" s="176" t="s">
        <v>11443</v>
      </c>
      <c r="D4947" s="176">
        <v>30.368099000000001</v>
      </c>
      <c r="E4947" s="176">
        <v>76.816704000000001</v>
      </c>
    </row>
    <row r="4948" spans="2:5" x14ac:dyDescent="0.25">
      <c r="B4948" s="176" t="s">
        <v>10367</v>
      </c>
      <c r="C4948" s="176" t="s">
        <v>16007</v>
      </c>
      <c r="D4948" s="176">
        <v>31.709599999999998</v>
      </c>
      <c r="E4948" s="176">
        <v>74.797302000000002</v>
      </c>
    </row>
    <row r="4949" spans="2:5" x14ac:dyDescent="0.25">
      <c r="B4949" s="176" t="s">
        <v>10368</v>
      </c>
      <c r="C4949" s="176" t="s">
        <v>16008</v>
      </c>
      <c r="D4949" s="176">
        <v>31.433800000000002</v>
      </c>
      <c r="E4949" s="176">
        <v>75.758797000000001</v>
      </c>
    </row>
    <row r="4950" spans="2:5" x14ac:dyDescent="0.25">
      <c r="B4950" s="176" t="s">
        <v>10369</v>
      </c>
      <c r="C4950" s="176" t="s">
        <v>16009</v>
      </c>
      <c r="D4950" s="176">
        <v>28.070601</v>
      </c>
      <c r="E4950" s="176">
        <v>73.207199000000003</v>
      </c>
    </row>
    <row r="4951" spans="2:5" x14ac:dyDescent="0.25">
      <c r="B4951" s="176" t="s">
        <v>10370</v>
      </c>
      <c r="C4951" s="176" t="s">
        <v>16010</v>
      </c>
      <c r="D4951" s="176">
        <v>31.876698999999999</v>
      </c>
      <c r="E4951" s="176">
        <v>77.154404</v>
      </c>
    </row>
    <row r="4952" spans="2:5" x14ac:dyDescent="0.25">
      <c r="B4952" s="176" t="s">
        <v>10371</v>
      </c>
      <c r="C4952" s="176" t="s">
        <v>11444</v>
      </c>
      <c r="D4952" s="176">
        <v>30.270099999999999</v>
      </c>
      <c r="E4952" s="176">
        <v>74.755797999999999</v>
      </c>
    </row>
    <row r="4953" spans="2:5" x14ac:dyDescent="0.25">
      <c r="B4953" s="176" t="s">
        <v>10372</v>
      </c>
      <c r="C4953" s="176" t="s">
        <v>11445</v>
      </c>
      <c r="D4953" s="176">
        <v>28.4221</v>
      </c>
      <c r="E4953" s="176">
        <v>79.450798000000006</v>
      </c>
    </row>
    <row r="4954" spans="2:5" x14ac:dyDescent="0.25">
      <c r="B4954" s="176" t="s">
        <v>10373</v>
      </c>
      <c r="C4954" s="176" t="s">
        <v>16011</v>
      </c>
      <c r="D4954" s="176">
        <v>30.673500000000001</v>
      </c>
      <c r="E4954" s="176">
        <v>76.788498000000004</v>
      </c>
    </row>
    <row r="4955" spans="2:5" x14ac:dyDescent="0.25">
      <c r="B4955" s="176" t="s">
        <v>10374</v>
      </c>
      <c r="C4955" s="176" t="s">
        <v>16012</v>
      </c>
      <c r="D4955" s="176">
        <v>28.585453000000001</v>
      </c>
      <c r="E4955" s="176">
        <v>77.203563000000003</v>
      </c>
    </row>
    <row r="4956" spans="2:5" x14ac:dyDescent="0.25">
      <c r="B4956" s="176" t="s">
        <v>10375</v>
      </c>
      <c r="C4956" s="176" t="s">
        <v>16013</v>
      </c>
      <c r="D4956" s="176">
        <v>30.189243000000001</v>
      </c>
      <c r="E4956" s="176">
        <v>78.176651000000007</v>
      </c>
    </row>
    <row r="4957" spans="2:5" x14ac:dyDescent="0.25">
      <c r="B4957" s="176" t="s">
        <v>10376</v>
      </c>
      <c r="C4957" s="176" t="s">
        <v>16014</v>
      </c>
      <c r="D4957" s="176">
        <v>28.555630000000001</v>
      </c>
      <c r="E4957" s="176">
        <v>77.095190000000002</v>
      </c>
    </row>
    <row r="4958" spans="2:5" x14ac:dyDescent="0.25">
      <c r="B4958" s="176" t="s">
        <v>10377</v>
      </c>
      <c r="C4958" s="176" t="s">
        <v>11446</v>
      </c>
      <c r="D4958" s="176">
        <v>28.707701</v>
      </c>
      <c r="E4958" s="176">
        <v>77.358902</v>
      </c>
    </row>
    <row r="4959" spans="2:5" x14ac:dyDescent="0.25">
      <c r="B4959" s="176" t="s">
        <v>10378</v>
      </c>
      <c r="C4959" s="176" t="s">
        <v>16015</v>
      </c>
      <c r="D4959" s="176">
        <v>32.164901999999998</v>
      </c>
      <c r="E4959" s="176">
        <v>76.263018000000002</v>
      </c>
    </row>
    <row r="4960" spans="2:5" x14ac:dyDescent="0.25">
      <c r="B4960" s="176" t="s">
        <v>10379</v>
      </c>
      <c r="C4960" s="176" t="s">
        <v>16016</v>
      </c>
      <c r="D4960" s="176">
        <v>26.293300628662109</v>
      </c>
      <c r="E4960" s="176">
        <v>78.227798461914063</v>
      </c>
    </row>
    <row r="4961" spans="2:5" x14ac:dyDescent="0.25">
      <c r="B4961" s="176" t="s">
        <v>10380</v>
      </c>
      <c r="C4961" s="176" t="s">
        <v>16017</v>
      </c>
      <c r="D4961" s="176">
        <v>29.186064999999999</v>
      </c>
      <c r="E4961" s="176">
        <v>75.741420000000005</v>
      </c>
    </row>
    <row r="4962" spans="2:5" x14ac:dyDescent="0.25">
      <c r="B4962" s="176" t="s">
        <v>10381</v>
      </c>
      <c r="C4962" s="176" t="s">
        <v>16018</v>
      </c>
      <c r="D4962" s="176">
        <v>30.748501000000001</v>
      </c>
      <c r="E4962" s="176">
        <v>75.629799000000006</v>
      </c>
    </row>
    <row r="4963" spans="2:5" x14ac:dyDescent="0.25">
      <c r="B4963" s="176" t="s">
        <v>10382</v>
      </c>
      <c r="C4963" s="176" t="s">
        <v>16019</v>
      </c>
      <c r="D4963" s="176">
        <v>26.251100540161133</v>
      </c>
      <c r="E4963" s="176">
        <v>73.048896789550781</v>
      </c>
    </row>
    <row r="4964" spans="2:5" x14ac:dyDescent="0.25">
      <c r="B4964" s="176" t="s">
        <v>10383</v>
      </c>
      <c r="C4964" s="176" t="s">
        <v>16020</v>
      </c>
      <c r="D4964" s="176">
        <v>26.824200000000001</v>
      </c>
      <c r="E4964" s="176">
        <v>75.812201999999999</v>
      </c>
    </row>
    <row r="4965" spans="2:5" x14ac:dyDescent="0.25">
      <c r="B4965" s="176" t="s">
        <v>10384</v>
      </c>
      <c r="C4965" s="176" t="s">
        <v>16021</v>
      </c>
      <c r="D4965" s="176">
        <v>26.8887</v>
      </c>
      <c r="E4965" s="176">
        <v>70.864998</v>
      </c>
    </row>
    <row r="4966" spans="2:5" x14ac:dyDescent="0.25">
      <c r="B4966" s="176" t="s">
        <v>10385</v>
      </c>
      <c r="C4966" s="176" t="s">
        <v>16022</v>
      </c>
      <c r="D4966" s="176">
        <v>32.688848999999998</v>
      </c>
      <c r="E4966" s="176">
        <v>74.838151999999994</v>
      </c>
    </row>
    <row r="4967" spans="2:5" x14ac:dyDescent="0.25">
      <c r="B4967" s="176" t="s">
        <v>10386</v>
      </c>
      <c r="C4967" s="176" t="s">
        <v>11447</v>
      </c>
      <c r="D4967" s="176">
        <v>26.591007000000001</v>
      </c>
      <c r="E4967" s="176">
        <v>74.812956</v>
      </c>
    </row>
    <row r="4968" spans="2:5" x14ac:dyDescent="0.25">
      <c r="B4968" s="176" t="s">
        <v>10387</v>
      </c>
      <c r="C4968" s="176" t="s">
        <v>16023</v>
      </c>
      <c r="D4968" s="176">
        <v>25.160200118999999</v>
      </c>
      <c r="E4968" s="176">
        <v>75.84559631350001</v>
      </c>
    </row>
    <row r="4969" spans="2:5" x14ac:dyDescent="0.25">
      <c r="B4969" s="176" t="s">
        <v>10388</v>
      </c>
      <c r="C4969" s="176" t="s">
        <v>16024</v>
      </c>
      <c r="D4969" s="176">
        <v>30.854700088500977</v>
      </c>
      <c r="E4969" s="176">
        <v>75.952598571777344</v>
      </c>
    </row>
    <row r="4970" spans="2:5" x14ac:dyDescent="0.25">
      <c r="B4970" s="176" t="s">
        <v>10389</v>
      </c>
      <c r="C4970" s="176" t="s">
        <v>16025</v>
      </c>
      <c r="D4970" s="176">
        <v>34.135899000000002</v>
      </c>
      <c r="E4970" s="176">
        <v>77.546501000000006</v>
      </c>
    </row>
    <row r="4971" spans="2:5" x14ac:dyDescent="0.25">
      <c r="B4971" s="176" t="s">
        <v>10390</v>
      </c>
      <c r="C4971" s="176" t="s">
        <v>16026</v>
      </c>
      <c r="D4971" s="176">
        <v>26.760598999999999</v>
      </c>
      <c r="E4971" s="176">
        <v>80.889296999999999</v>
      </c>
    </row>
    <row r="4972" spans="2:5" x14ac:dyDescent="0.25">
      <c r="B4972" s="176" t="s">
        <v>10391</v>
      </c>
      <c r="C4972" s="176" t="s">
        <v>16027</v>
      </c>
      <c r="D4972" s="176">
        <v>28.817460000000001</v>
      </c>
      <c r="E4972" s="176">
        <v>78.921869999999998</v>
      </c>
    </row>
    <row r="4973" spans="2:5" x14ac:dyDescent="0.25">
      <c r="B4973" s="176" t="s">
        <v>10392</v>
      </c>
      <c r="C4973" s="176" t="s">
        <v>16028</v>
      </c>
      <c r="D4973" s="176">
        <v>28.179867999999999</v>
      </c>
      <c r="E4973" s="176">
        <v>77.611842999999993</v>
      </c>
    </row>
    <row r="4974" spans="2:5" x14ac:dyDescent="0.25">
      <c r="B4974" s="176" t="s">
        <v>10393</v>
      </c>
      <c r="C4974" s="176" t="s">
        <v>16029</v>
      </c>
      <c r="D4974" s="176">
        <v>32.233611000000003</v>
      </c>
      <c r="E4974" s="176">
        <v>75.634444000000002</v>
      </c>
    </row>
    <row r="4975" spans="2:5" x14ac:dyDescent="0.25">
      <c r="B4975" s="176" t="s">
        <v>10394</v>
      </c>
      <c r="C4975" s="176" t="s">
        <v>16030</v>
      </c>
      <c r="D4975" s="176">
        <v>29.0334</v>
      </c>
      <c r="E4975" s="176">
        <v>79.473701000000005</v>
      </c>
    </row>
    <row r="4976" spans="2:5" x14ac:dyDescent="0.25">
      <c r="B4976" s="176" t="s">
        <v>10395</v>
      </c>
      <c r="C4976" s="176" t="s">
        <v>11448</v>
      </c>
      <c r="D4976" s="176">
        <v>29.560600000000001</v>
      </c>
      <c r="E4976" s="176">
        <v>75.006103999999993</v>
      </c>
    </row>
    <row r="4977" spans="2:5" x14ac:dyDescent="0.25">
      <c r="B4977" s="176" t="s">
        <v>10396</v>
      </c>
      <c r="C4977" s="176" t="s">
        <v>16031</v>
      </c>
      <c r="D4977" s="176">
        <v>33.987099000000001</v>
      </c>
      <c r="E4977" s="176">
        <v>74.774199999999993</v>
      </c>
    </row>
    <row r="4978" spans="2:5" x14ac:dyDescent="0.25">
      <c r="B4978" s="176" t="s">
        <v>10397</v>
      </c>
      <c r="C4978" s="176" t="s">
        <v>16032</v>
      </c>
      <c r="D4978" s="176">
        <v>27.499732000000002</v>
      </c>
      <c r="E4978" s="176">
        <v>82.032927000000001</v>
      </c>
    </row>
    <row r="4979" spans="2:5" x14ac:dyDescent="0.25">
      <c r="B4979" s="176" t="s">
        <v>10398</v>
      </c>
      <c r="C4979" s="176" t="s">
        <v>11449</v>
      </c>
      <c r="D4979" s="176">
        <v>32.902152000000001</v>
      </c>
      <c r="E4979" s="176">
        <v>75.155709000000002</v>
      </c>
    </row>
    <row r="4980" spans="2:5" x14ac:dyDescent="0.25">
      <c r="B4980" s="176" t="s">
        <v>10399</v>
      </c>
      <c r="C4980" s="176" t="s">
        <v>16033</v>
      </c>
      <c r="D4980" s="176">
        <v>20.323986000000001</v>
      </c>
      <c r="E4980" s="176">
        <v>100.165392</v>
      </c>
    </row>
    <row r="4981" spans="2:5" x14ac:dyDescent="0.25">
      <c r="B4981" s="176" t="s">
        <v>10400</v>
      </c>
      <c r="C4981" s="176" t="s">
        <v>16034</v>
      </c>
      <c r="D4981" s="176">
        <v>19.904273</v>
      </c>
      <c r="E4981" s="176">
        <v>102.167191</v>
      </c>
    </row>
    <row r="4982" spans="2:5" x14ac:dyDescent="0.25">
      <c r="B4982" s="176" t="s">
        <v>10401</v>
      </c>
      <c r="C4982" s="176" t="s">
        <v>16035</v>
      </c>
      <c r="D4982" s="176">
        <v>20.966999000000001</v>
      </c>
      <c r="E4982" s="176">
        <v>101.400002</v>
      </c>
    </row>
    <row r="4983" spans="2:5" x14ac:dyDescent="0.25">
      <c r="B4983" s="176" t="s">
        <v>10402</v>
      </c>
      <c r="C4983" s="176" t="s">
        <v>16036</v>
      </c>
      <c r="D4983" s="176">
        <v>20.682699203491211</v>
      </c>
      <c r="E4983" s="176">
        <v>101.99400329589844</v>
      </c>
    </row>
    <row r="4984" spans="2:5" x14ac:dyDescent="0.25">
      <c r="B4984" s="176" t="s">
        <v>10403</v>
      </c>
      <c r="C4984" s="176" t="s">
        <v>16037</v>
      </c>
      <c r="D4984" s="176">
        <v>15.133972999999999</v>
      </c>
      <c r="E4984" s="176">
        <v>105.779871</v>
      </c>
    </row>
    <row r="4985" spans="2:5" x14ac:dyDescent="0.25">
      <c r="B4985" s="176" t="s">
        <v>10404</v>
      </c>
      <c r="C4985" s="176" t="s">
        <v>16038</v>
      </c>
      <c r="D4985" s="176">
        <v>16.556600570678711</v>
      </c>
      <c r="E4985" s="176">
        <v>104.76000213623047</v>
      </c>
    </row>
    <row r="4986" spans="2:5" x14ac:dyDescent="0.25">
      <c r="B4986" s="176" t="s">
        <v>10405</v>
      </c>
      <c r="C4986" s="176" t="s">
        <v>16039</v>
      </c>
      <c r="D4986" s="176">
        <v>20.418399999999998</v>
      </c>
      <c r="E4986" s="176">
        <v>104.067001</v>
      </c>
    </row>
    <row r="4987" spans="2:5" x14ac:dyDescent="0.25">
      <c r="B4987" s="176" t="s">
        <v>10406</v>
      </c>
      <c r="C4987" s="176" t="s">
        <v>16040</v>
      </c>
      <c r="D4987" s="176">
        <v>17.985052</v>
      </c>
      <c r="E4987" s="176">
        <v>102.566692</v>
      </c>
    </row>
    <row r="4988" spans="2:5" x14ac:dyDescent="0.25">
      <c r="B4988" s="176" t="s">
        <v>10407</v>
      </c>
      <c r="C4988" s="176" t="s">
        <v>16041</v>
      </c>
      <c r="D4988" s="176">
        <v>19.450001</v>
      </c>
      <c r="E4988" s="176">
        <v>103.15799699999999</v>
      </c>
    </row>
    <row r="4989" spans="2:5" x14ac:dyDescent="0.25">
      <c r="B4989" s="176" t="s">
        <v>10408</v>
      </c>
      <c r="C4989" s="176" t="s">
        <v>16042</v>
      </c>
      <c r="D4989" s="176">
        <v>22.149598999999998</v>
      </c>
      <c r="E4989" s="176">
        <v>113.59200300000001</v>
      </c>
    </row>
    <row r="4990" spans="2:5" x14ac:dyDescent="0.25">
      <c r="B4990" s="176" t="s">
        <v>10409</v>
      </c>
      <c r="C4990" s="176" t="s">
        <v>16043</v>
      </c>
      <c r="D4990" s="176">
        <v>27.678101000000002</v>
      </c>
      <c r="E4990" s="176">
        <v>84.429398000000006</v>
      </c>
    </row>
    <row r="4991" spans="2:5" x14ac:dyDescent="0.25">
      <c r="B4991" s="176" t="s">
        <v>10410</v>
      </c>
      <c r="C4991" s="176" t="s">
        <v>16044</v>
      </c>
      <c r="D4991" s="176">
        <v>27.504636000000001</v>
      </c>
      <c r="E4991" s="176">
        <v>83.410381000000001</v>
      </c>
    </row>
    <row r="4992" spans="2:5" x14ac:dyDescent="0.25">
      <c r="B4992" s="176" t="s">
        <v>10411</v>
      </c>
      <c r="C4992" s="176" t="s">
        <v>16045</v>
      </c>
      <c r="D4992" s="176">
        <v>26.570800781199999</v>
      </c>
      <c r="E4992" s="176">
        <v>88.079597473100009</v>
      </c>
    </row>
    <row r="4993" spans="2:5" x14ac:dyDescent="0.25">
      <c r="B4993" s="176" t="s">
        <v>10412</v>
      </c>
      <c r="C4993" s="176" t="s">
        <v>16046</v>
      </c>
      <c r="D4993" s="176">
        <v>28.985658999999998</v>
      </c>
      <c r="E4993" s="176">
        <v>82.818702999999999</v>
      </c>
    </row>
    <row r="4994" spans="2:5" x14ac:dyDescent="0.25">
      <c r="B4994" s="176" t="s">
        <v>10413</v>
      </c>
      <c r="C4994" s="176" t="s">
        <v>16047</v>
      </c>
      <c r="D4994" s="176">
        <v>29.262225999999998</v>
      </c>
      <c r="E4994" s="176">
        <v>80.935968000000003</v>
      </c>
    </row>
    <row r="4995" spans="2:5" x14ac:dyDescent="0.25">
      <c r="B4995" s="176" t="s">
        <v>10414</v>
      </c>
      <c r="C4995" s="176" t="s">
        <v>16048</v>
      </c>
      <c r="D4995" s="176">
        <v>29.2742</v>
      </c>
      <c r="E4995" s="176">
        <v>82.193297999999999</v>
      </c>
    </row>
    <row r="4996" spans="2:5" x14ac:dyDescent="0.25">
      <c r="B4996" s="176" t="s">
        <v>10415</v>
      </c>
      <c r="C4996" s="176" t="s">
        <v>16049</v>
      </c>
      <c r="D4996" s="176">
        <v>26.708798999999999</v>
      </c>
      <c r="E4996" s="176">
        <v>85.922400999999994</v>
      </c>
    </row>
    <row r="4997" spans="2:5" x14ac:dyDescent="0.25">
      <c r="B4997" s="176" t="s">
        <v>10416</v>
      </c>
      <c r="C4997" s="176" t="s">
        <v>16050</v>
      </c>
      <c r="D4997" s="176">
        <v>28.780425999999999</v>
      </c>
      <c r="E4997" s="176">
        <v>83.722999999999999</v>
      </c>
    </row>
    <row r="4998" spans="2:5" x14ac:dyDescent="0.25">
      <c r="B4998" s="176" t="s">
        <v>10417</v>
      </c>
      <c r="C4998" s="176" t="s">
        <v>16051</v>
      </c>
      <c r="D4998" s="176">
        <v>27.6966</v>
      </c>
      <c r="E4998" s="176">
        <v>85.359099999999998</v>
      </c>
    </row>
    <row r="4999" spans="2:5" x14ac:dyDescent="0.25">
      <c r="B4999" s="176" t="s">
        <v>10418</v>
      </c>
      <c r="C4999" s="176" t="s">
        <v>16052</v>
      </c>
      <c r="D4999" s="176">
        <v>27.686768000000001</v>
      </c>
      <c r="E4999" s="176">
        <v>86.729478999999998</v>
      </c>
    </row>
    <row r="5000" spans="2:5" x14ac:dyDescent="0.25">
      <c r="B5000" s="176" t="s">
        <v>10419</v>
      </c>
      <c r="C5000" s="176" t="s">
        <v>16053</v>
      </c>
      <c r="D5000" s="176">
        <v>28.1036</v>
      </c>
      <c r="E5000" s="176">
        <v>81.667000000000002</v>
      </c>
    </row>
    <row r="5001" spans="2:5" x14ac:dyDescent="0.25">
      <c r="B5001" s="176" t="s">
        <v>10420</v>
      </c>
      <c r="C5001" s="176" t="s">
        <v>16054</v>
      </c>
      <c r="D5001" s="176">
        <v>28.200621000000002</v>
      </c>
      <c r="E5001" s="176">
        <v>83.981202999999994</v>
      </c>
    </row>
    <row r="5002" spans="2:5" x14ac:dyDescent="0.25">
      <c r="B5002" s="176" t="s">
        <v>10421</v>
      </c>
      <c r="C5002" s="176" t="s">
        <v>16055</v>
      </c>
      <c r="D5002" s="176">
        <v>28.183800000000002</v>
      </c>
      <c r="E5002" s="176">
        <v>84.014700000000005</v>
      </c>
    </row>
    <row r="5003" spans="2:5" x14ac:dyDescent="0.25">
      <c r="B5003" s="176" t="s">
        <v>10422</v>
      </c>
      <c r="C5003" s="176" t="s">
        <v>16056</v>
      </c>
      <c r="D5003" s="176">
        <v>27.159803</v>
      </c>
      <c r="E5003" s="176">
        <v>84.980020999999994</v>
      </c>
    </row>
    <row r="5004" spans="2:5" x14ac:dyDescent="0.25">
      <c r="B5004" s="176" t="s">
        <v>10423</v>
      </c>
      <c r="C5004" s="176" t="s">
        <v>16057</v>
      </c>
      <c r="D5004" s="176">
        <v>28.585999999999999</v>
      </c>
      <c r="E5004" s="176">
        <v>81.636002000000005</v>
      </c>
    </row>
    <row r="5005" spans="2:5" x14ac:dyDescent="0.25">
      <c r="B5005" s="176" t="s">
        <v>10424</v>
      </c>
      <c r="C5005" s="176" t="s">
        <v>16058</v>
      </c>
      <c r="D5005" s="176">
        <v>28.636161000000001</v>
      </c>
      <c r="E5005" s="176">
        <v>82.450180000000003</v>
      </c>
    </row>
    <row r="5006" spans="2:5" x14ac:dyDescent="0.25">
      <c r="B5006" s="176" t="s">
        <v>10425</v>
      </c>
      <c r="C5006" s="176" t="s">
        <v>16059</v>
      </c>
      <c r="D5006" s="176">
        <v>29.9711</v>
      </c>
      <c r="E5006" s="176">
        <v>81.818900999999997</v>
      </c>
    </row>
    <row r="5007" spans="2:5" x14ac:dyDescent="0.25">
      <c r="B5007" s="176" t="s">
        <v>10426</v>
      </c>
      <c r="C5007" s="176" t="s">
        <v>16060</v>
      </c>
      <c r="D5007" s="176">
        <v>27.350899999999999</v>
      </c>
      <c r="E5007" s="176">
        <v>87.695250000000001</v>
      </c>
    </row>
    <row r="5008" spans="2:5" x14ac:dyDescent="0.25">
      <c r="B5008" s="176" t="s">
        <v>10427</v>
      </c>
      <c r="C5008" s="176" t="s">
        <v>16061</v>
      </c>
      <c r="D5008" s="176">
        <v>27.315000999999999</v>
      </c>
      <c r="E5008" s="176">
        <v>87.193297999999999</v>
      </c>
    </row>
    <row r="5009" spans="2:5" x14ac:dyDescent="0.25">
      <c r="B5009" s="176" t="s">
        <v>10428</v>
      </c>
      <c r="C5009" s="176" t="s">
        <v>16062</v>
      </c>
      <c r="D5009" s="176">
        <v>26.481500625610352</v>
      </c>
      <c r="E5009" s="176">
        <v>87.263999938964844</v>
      </c>
    </row>
    <row r="5010" spans="2:5" x14ac:dyDescent="0.25">
      <c r="B5010" s="176" t="s">
        <v>10429</v>
      </c>
      <c r="C5010" s="176" t="s">
        <v>16063</v>
      </c>
      <c r="D5010" s="176">
        <v>10.823700000000001</v>
      </c>
      <c r="E5010" s="176">
        <v>72.176002999999994</v>
      </c>
    </row>
    <row r="5011" spans="2:5" x14ac:dyDescent="0.25">
      <c r="B5011" s="176" t="s">
        <v>10430</v>
      </c>
      <c r="C5011" s="176" t="s">
        <v>16064</v>
      </c>
      <c r="D5011" s="176">
        <v>12.95</v>
      </c>
      <c r="E5011" s="176">
        <v>77.668198000000004</v>
      </c>
    </row>
    <row r="5012" spans="2:5" x14ac:dyDescent="0.25">
      <c r="B5012" s="176" t="s">
        <v>10431</v>
      </c>
      <c r="C5012" s="176" t="s">
        <v>16065</v>
      </c>
      <c r="D5012" s="176">
        <v>15.162799835205078</v>
      </c>
      <c r="E5012" s="176">
        <v>76.882797241210938</v>
      </c>
    </row>
    <row r="5013" spans="2:5" x14ac:dyDescent="0.25">
      <c r="B5013" s="176" t="s">
        <v>10432</v>
      </c>
      <c r="C5013" s="176" t="s">
        <v>11450</v>
      </c>
      <c r="D5013" s="176">
        <v>13.197900000000001</v>
      </c>
      <c r="E5013" s="176">
        <v>77.706299000000001</v>
      </c>
    </row>
    <row r="5014" spans="2:5" x14ac:dyDescent="0.25">
      <c r="B5014" s="176" t="s">
        <v>10433</v>
      </c>
      <c r="C5014" s="176" t="s">
        <v>16066</v>
      </c>
      <c r="D5014" s="176">
        <v>15.859299999999999</v>
      </c>
      <c r="E5014" s="176">
        <v>74.618301000000002</v>
      </c>
    </row>
    <row r="5015" spans="2:5" x14ac:dyDescent="0.25">
      <c r="B5015" s="176" t="s">
        <v>10434</v>
      </c>
      <c r="C5015" s="176" t="s">
        <v>11451</v>
      </c>
      <c r="D5015" s="176">
        <v>17.908100000000001</v>
      </c>
      <c r="E5015" s="176">
        <v>77.487099000000001</v>
      </c>
    </row>
    <row r="5016" spans="2:5" x14ac:dyDescent="0.25">
      <c r="B5016" s="176" t="s">
        <v>10435</v>
      </c>
      <c r="C5016" s="176" t="s">
        <v>11452</v>
      </c>
      <c r="D5016" s="176">
        <v>7.0130400000000002</v>
      </c>
      <c r="E5016" s="176">
        <v>93.922798</v>
      </c>
    </row>
    <row r="5017" spans="2:5" x14ac:dyDescent="0.25">
      <c r="B5017" s="176" t="s">
        <v>10436</v>
      </c>
      <c r="C5017" s="176" t="s">
        <v>16067</v>
      </c>
      <c r="D5017" s="176">
        <v>16.530010999999998</v>
      </c>
      <c r="E5017" s="176">
        <v>80.804888000000005</v>
      </c>
    </row>
    <row r="5018" spans="2:5" x14ac:dyDescent="0.25">
      <c r="B5018" s="176" t="s">
        <v>10437</v>
      </c>
      <c r="C5018" s="176" t="s">
        <v>16068</v>
      </c>
      <c r="D5018" s="176">
        <v>11.03</v>
      </c>
      <c r="E5018" s="176">
        <v>77.043403999999995</v>
      </c>
    </row>
    <row r="5019" spans="2:5" x14ac:dyDescent="0.25">
      <c r="B5019" s="176" t="s">
        <v>10438</v>
      </c>
      <c r="C5019" s="176" t="s">
        <v>16069</v>
      </c>
      <c r="D5019" s="176">
        <v>10.151047</v>
      </c>
      <c r="E5019" s="176">
        <v>76.400837999999993</v>
      </c>
    </row>
    <row r="5020" spans="2:5" x14ac:dyDescent="0.25">
      <c r="B5020" s="176" t="s">
        <v>10439</v>
      </c>
      <c r="C5020" s="176" t="s">
        <v>16070</v>
      </c>
      <c r="D5020" s="176">
        <v>11.135996</v>
      </c>
      <c r="E5020" s="176">
        <v>75.955151999999998</v>
      </c>
    </row>
    <row r="5021" spans="2:5" x14ac:dyDescent="0.25">
      <c r="B5021" s="176" t="s">
        <v>10440</v>
      </c>
      <c r="C5021" s="176" t="s">
        <v>16071</v>
      </c>
      <c r="D5021" s="176">
        <v>14.513154</v>
      </c>
      <c r="E5021" s="176">
        <v>78.769182999999998</v>
      </c>
    </row>
    <row r="5022" spans="2:5" x14ac:dyDescent="0.25">
      <c r="B5022" s="176" t="s">
        <v>10441</v>
      </c>
      <c r="C5022" s="176" t="s">
        <v>11453</v>
      </c>
      <c r="D5022" s="176">
        <v>9.1530559999999994</v>
      </c>
      <c r="E5022" s="176">
        <v>92.819272999999995</v>
      </c>
    </row>
    <row r="5023" spans="2:5" x14ac:dyDescent="0.25">
      <c r="B5023" s="176" t="s">
        <v>10442</v>
      </c>
      <c r="C5023" s="176" t="s">
        <v>11454</v>
      </c>
      <c r="D5023" s="176">
        <v>17.627199173000001</v>
      </c>
      <c r="E5023" s="176">
        <v>78.403396606399994</v>
      </c>
    </row>
    <row r="5024" spans="2:5" x14ac:dyDescent="0.25">
      <c r="B5024" s="176" t="s">
        <v>10443</v>
      </c>
      <c r="C5024" s="176" t="s">
        <v>16072</v>
      </c>
      <c r="D5024" s="176">
        <v>15.744256999999999</v>
      </c>
      <c r="E5024" s="176">
        <v>73.860624999999999</v>
      </c>
    </row>
    <row r="5025" spans="2:5" x14ac:dyDescent="0.25">
      <c r="B5025" s="176" t="s">
        <v>10444</v>
      </c>
      <c r="C5025" s="176" t="s">
        <v>16073</v>
      </c>
      <c r="D5025" s="176">
        <v>17.308153999999998</v>
      </c>
      <c r="E5025" s="176">
        <v>76.965245999999993</v>
      </c>
    </row>
    <row r="5026" spans="2:5" x14ac:dyDescent="0.25">
      <c r="B5026" s="176" t="s">
        <v>10445</v>
      </c>
      <c r="C5026" s="176" t="s">
        <v>16074</v>
      </c>
      <c r="D5026" s="176">
        <v>15.380062000000001</v>
      </c>
      <c r="E5026" s="176">
        <v>73.833327999999995</v>
      </c>
    </row>
    <row r="5027" spans="2:5" x14ac:dyDescent="0.25">
      <c r="B5027" s="176" t="s">
        <v>10446</v>
      </c>
      <c r="C5027" s="176" t="s">
        <v>16075</v>
      </c>
      <c r="D5027" s="176">
        <v>15.361084</v>
      </c>
      <c r="E5027" s="176">
        <v>75.082096000000007</v>
      </c>
    </row>
    <row r="5028" spans="2:5" x14ac:dyDescent="0.25">
      <c r="B5028" s="176" t="s">
        <v>10447</v>
      </c>
      <c r="C5028" s="176" t="s">
        <v>16076</v>
      </c>
      <c r="D5028" s="176">
        <v>17.231318000000002</v>
      </c>
      <c r="E5028" s="176">
        <v>78.429855000000003</v>
      </c>
    </row>
    <row r="5029" spans="2:5" x14ac:dyDescent="0.25">
      <c r="B5029" s="176" t="s">
        <v>10448</v>
      </c>
      <c r="C5029" s="176" t="s">
        <v>16077</v>
      </c>
      <c r="D5029" s="176">
        <v>17.453099999999999</v>
      </c>
      <c r="E5029" s="176">
        <v>78.467597999999995</v>
      </c>
    </row>
    <row r="5030" spans="2:5" x14ac:dyDescent="0.25">
      <c r="B5030" s="176" t="s">
        <v>10449</v>
      </c>
      <c r="C5030" s="176" t="s">
        <v>16078</v>
      </c>
      <c r="D5030" s="176">
        <v>11.916342999999999</v>
      </c>
      <c r="E5030" s="176">
        <v>75.544978999999998</v>
      </c>
    </row>
    <row r="5031" spans="2:5" x14ac:dyDescent="0.25">
      <c r="B5031" s="176" t="s">
        <v>10450</v>
      </c>
      <c r="C5031" s="176" t="s">
        <v>16079</v>
      </c>
      <c r="D5031" s="176">
        <v>15.716288</v>
      </c>
      <c r="E5031" s="176">
        <v>78.169229999999999</v>
      </c>
    </row>
    <row r="5032" spans="2:5" x14ac:dyDescent="0.25">
      <c r="B5032" s="176" t="s">
        <v>10451</v>
      </c>
      <c r="C5032" s="176" t="s">
        <v>16080</v>
      </c>
      <c r="D5032" s="176">
        <v>9.8345098495500007</v>
      </c>
      <c r="E5032" s="176">
        <v>78.093399047900007</v>
      </c>
    </row>
    <row r="5033" spans="2:5" x14ac:dyDescent="0.25">
      <c r="B5033" s="176" t="s">
        <v>10452</v>
      </c>
      <c r="C5033" s="176" t="s">
        <v>16081</v>
      </c>
      <c r="D5033" s="176">
        <v>12.95471</v>
      </c>
      <c r="E5033" s="176">
        <v>74.886812000000006</v>
      </c>
    </row>
    <row r="5034" spans="2:5" x14ac:dyDescent="0.25">
      <c r="B5034" s="176" t="s">
        <v>10453</v>
      </c>
      <c r="C5034" s="176" t="s">
        <v>16082</v>
      </c>
      <c r="D5034" s="176">
        <v>12.990005</v>
      </c>
      <c r="E5034" s="176">
        <v>80.169296000000003</v>
      </c>
    </row>
    <row r="5035" spans="2:5" x14ac:dyDescent="0.25">
      <c r="B5035" s="176" t="s">
        <v>10454</v>
      </c>
      <c r="C5035" s="176" t="s">
        <v>16083</v>
      </c>
      <c r="D5035" s="176">
        <v>12.229751</v>
      </c>
      <c r="E5035" s="176">
        <v>76.653683000000001</v>
      </c>
    </row>
    <row r="5036" spans="2:5" x14ac:dyDescent="0.25">
      <c r="B5036" s="176" t="s">
        <v>10455</v>
      </c>
      <c r="C5036" s="176" t="s">
        <v>16084</v>
      </c>
      <c r="D5036" s="176">
        <v>19.183299999999999</v>
      </c>
      <c r="E5036" s="176">
        <v>77.316704000000001</v>
      </c>
    </row>
    <row r="5037" spans="2:5" x14ac:dyDescent="0.25">
      <c r="B5037" s="176" t="s">
        <v>10456</v>
      </c>
      <c r="C5037" s="176" t="s">
        <v>11455</v>
      </c>
      <c r="D5037" s="176">
        <v>11.640193999999999</v>
      </c>
      <c r="E5037" s="176">
        <v>92.729020000000006</v>
      </c>
    </row>
    <row r="5038" spans="2:5" x14ac:dyDescent="0.25">
      <c r="B5038" s="176" t="s">
        <v>10457</v>
      </c>
      <c r="C5038" s="176" t="s">
        <v>16085</v>
      </c>
      <c r="D5038" s="176">
        <v>11.968</v>
      </c>
      <c r="E5038" s="176">
        <v>79.811999999999998</v>
      </c>
    </row>
    <row r="5039" spans="2:5" x14ac:dyDescent="0.25">
      <c r="B5039" s="176" t="s">
        <v>10458</v>
      </c>
      <c r="C5039" s="176" t="s">
        <v>16086</v>
      </c>
      <c r="D5039" s="176">
        <v>14.149299621600001</v>
      </c>
      <c r="E5039" s="176">
        <v>77.791099548299997</v>
      </c>
    </row>
    <row r="5040" spans="2:5" x14ac:dyDescent="0.25">
      <c r="B5040" s="176" t="s">
        <v>10459</v>
      </c>
      <c r="C5040" s="176" t="s">
        <v>16087</v>
      </c>
      <c r="D5040" s="176">
        <v>17.105799000000001</v>
      </c>
      <c r="E5040" s="176">
        <v>81.813203999999999</v>
      </c>
    </row>
    <row r="5041" spans="2:5" x14ac:dyDescent="0.25">
      <c r="B5041" s="176" t="s">
        <v>10460</v>
      </c>
      <c r="C5041" s="176" t="s">
        <v>16088</v>
      </c>
      <c r="D5041" s="176">
        <v>13.858024</v>
      </c>
      <c r="E5041" s="176">
        <v>75.618868000000006</v>
      </c>
    </row>
    <row r="5042" spans="2:5" x14ac:dyDescent="0.25">
      <c r="B5042" s="176" t="s">
        <v>10461</v>
      </c>
      <c r="C5042" s="176" t="s">
        <v>16089</v>
      </c>
      <c r="D5042" s="176">
        <v>11.78330039978</v>
      </c>
      <c r="E5042" s="176">
        <v>78.06559753418</v>
      </c>
    </row>
    <row r="5043" spans="2:5" x14ac:dyDescent="0.25">
      <c r="B5043" s="176" t="s">
        <v>10462</v>
      </c>
      <c r="C5043" s="176" t="s">
        <v>16090</v>
      </c>
      <c r="D5043" s="176">
        <v>16.002552000000001</v>
      </c>
      <c r="E5043" s="176">
        <v>73.529846000000006</v>
      </c>
    </row>
    <row r="5044" spans="2:5" x14ac:dyDescent="0.25">
      <c r="B5044" s="176" t="s">
        <v>10463</v>
      </c>
      <c r="C5044" s="176" t="s">
        <v>16091</v>
      </c>
      <c r="D5044" s="176">
        <v>8.7242409999999992</v>
      </c>
      <c r="E5044" s="176">
        <v>78.025802999999996</v>
      </c>
    </row>
    <row r="5045" spans="2:5" x14ac:dyDescent="0.25">
      <c r="B5045" s="176" t="s">
        <v>10464</v>
      </c>
      <c r="C5045" s="176" t="s">
        <v>16092</v>
      </c>
      <c r="D5045" s="176">
        <v>13.631988</v>
      </c>
      <c r="E5045" s="176">
        <v>79.539868999999996</v>
      </c>
    </row>
    <row r="5046" spans="2:5" x14ac:dyDescent="0.25">
      <c r="B5046" s="176" t="s">
        <v>10465</v>
      </c>
      <c r="C5046" s="176" t="s">
        <v>16093</v>
      </c>
      <c r="D5046" s="176">
        <v>10.762915</v>
      </c>
      <c r="E5046" s="176">
        <v>78.717741000000004</v>
      </c>
    </row>
    <row r="5047" spans="2:5" x14ac:dyDescent="0.25">
      <c r="B5047" s="176" t="s">
        <v>10466</v>
      </c>
      <c r="C5047" s="176" t="s">
        <v>16094</v>
      </c>
      <c r="D5047" s="176">
        <v>8.4818890000000007</v>
      </c>
      <c r="E5047" s="176">
        <v>76.920029</v>
      </c>
    </row>
    <row r="5048" spans="2:5" x14ac:dyDescent="0.25">
      <c r="B5048" s="176" t="s">
        <v>10467</v>
      </c>
      <c r="C5048" s="176" t="s">
        <v>16095</v>
      </c>
      <c r="D5048" s="176">
        <v>17.723506</v>
      </c>
      <c r="E5048" s="176">
        <v>83.227728999999997</v>
      </c>
    </row>
    <row r="5049" spans="2:5" x14ac:dyDescent="0.25">
      <c r="B5049" s="176" t="s">
        <v>10468</v>
      </c>
      <c r="C5049" s="176" t="s">
        <v>16096</v>
      </c>
      <c r="D5049" s="176">
        <v>27.562200000000001</v>
      </c>
      <c r="E5049" s="176">
        <v>90.747100000000003</v>
      </c>
    </row>
    <row r="5050" spans="2:5" x14ac:dyDescent="0.25">
      <c r="B5050" s="176" t="s">
        <v>10469</v>
      </c>
      <c r="C5050" s="176" t="s">
        <v>16097</v>
      </c>
      <c r="D5050" s="176">
        <v>26.88456</v>
      </c>
      <c r="E5050" s="176">
        <v>90.464119999999994</v>
      </c>
    </row>
    <row r="5051" spans="2:5" x14ac:dyDescent="0.25">
      <c r="B5051" s="176" t="s">
        <v>10470</v>
      </c>
      <c r="C5051" s="176" t="s">
        <v>16098</v>
      </c>
      <c r="D5051" s="176">
        <v>27.403199999999998</v>
      </c>
      <c r="E5051" s="176">
        <v>89.424599000000001</v>
      </c>
    </row>
    <row r="5052" spans="2:5" x14ac:dyDescent="0.25">
      <c r="B5052" s="176" t="s">
        <v>10471</v>
      </c>
      <c r="C5052" s="176" t="s">
        <v>16099</v>
      </c>
      <c r="D5052" s="176">
        <v>27.256270000000001</v>
      </c>
      <c r="E5052" s="176">
        <v>91.514633000000003</v>
      </c>
    </row>
    <row r="5053" spans="2:5" x14ac:dyDescent="0.25">
      <c r="B5053" s="176" t="s">
        <v>10472</v>
      </c>
      <c r="C5053" s="176" t="s">
        <v>16100</v>
      </c>
      <c r="D5053" s="176">
        <v>6.9696699999999998</v>
      </c>
      <c r="E5053" s="176">
        <v>72.896287000000001</v>
      </c>
    </row>
    <row r="5054" spans="2:5" x14ac:dyDescent="0.25">
      <c r="B5054" s="176" t="s">
        <v>10473</v>
      </c>
      <c r="C5054" s="176" t="s">
        <v>16101</v>
      </c>
      <c r="D5054" s="176">
        <v>6.6307619999999998</v>
      </c>
      <c r="E5054" s="176">
        <v>73.067814999999996</v>
      </c>
    </row>
    <row r="5055" spans="2:5" x14ac:dyDescent="0.25">
      <c r="B5055" s="176" t="s">
        <v>16773</v>
      </c>
      <c r="C5055" s="176" t="s">
        <v>16782</v>
      </c>
      <c r="D5055" s="176">
        <v>6.1624429999999997</v>
      </c>
      <c r="E5055" s="176">
        <v>73.287520000000001</v>
      </c>
    </row>
    <row r="5056" spans="2:5" x14ac:dyDescent="0.25">
      <c r="B5056" s="176" t="s">
        <v>10474</v>
      </c>
      <c r="C5056" s="176" t="s">
        <v>16102</v>
      </c>
      <c r="D5056" s="176">
        <v>5.8174070000000002</v>
      </c>
      <c r="E5056" s="176">
        <v>73.468404000000007</v>
      </c>
    </row>
    <row r="5057" spans="2:5" x14ac:dyDescent="0.25">
      <c r="B5057" s="176" t="s">
        <v>10475</v>
      </c>
      <c r="C5057" s="176" t="s">
        <v>16103</v>
      </c>
      <c r="D5057" s="176">
        <v>5.1561000000000003</v>
      </c>
      <c r="E5057" s="176">
        <v>73.130200000000002</v>
      </c>
    </row>
    <row r="5058" spans="2:5" x14ac:dyDescent="0.25">
      <c r="B5058" s="176" t="s">
        <v>10476</v>
      </c>
      <c r="C5058" s="176" t="s">
        <v>16104</v>
      </c>
      <c r="D5058" s="176">
        <v>-0.69297500000000001</v>
      </c>
      <c r="E5058" s="176">
        <v>73.152626999999995</v>
      </c>
    </row>
    <row r="5059" spans="2:5" x14ac:dyDescent="0.25">
      <c r="B5059" s="176" t="s">
        <v>10477</v>
      </c>
      <c r="C5059" s="176" t="s">
        <v>16105</v>
      </c>
      <c r="D5059" s="176">
        <v>6.7432350000000003</v>
      </c>
      <c r="E5059" s="176">
        <v>73.167072000000005</v>
      </c>
    </row>
    <row r="5060" spans="2:5" x14ac:dyDescent="0.25">
      <c r="B5060" s="176" t="s">
        <v>10478</v>
      </c>
      <c r="C5060" s="176" t="s">
        <v>16106</v>
      </c>
      <c r="D5060" s="176">
        <v>1.8591699600219727</v>
      </c>
      <c r="E5060" s="176">
        <v>73.521896362304688</v>
      </c>
    </row>
    <row r="5061" spans="2:5" x14ac:dyDescent="0.25">
      <c r="B5061" s="176" t="s">
        <v>10479</v>
      </c>
      <c r="C5061" s="176" t="s">
        <v>16107</v>
      </c>
      <c r="D5061" s="176">
        <v>4.1918300000000004</v>
      </c>
      <c r="E5061" s="176">
        <v>73.529099000000002</v>
      </c>
    </row>
    <row r="5062" spans="2:5" x14ac:dyDescent="0.25">
      <c r="B5062" s="176" t="s">
        <v>10480</v>
      </c>
      <c r="C5062" s="176" t="s">
        <v>16108</v>
      </c>
      <c r="D5062" s="176">
        <v>0.73240000000000005</v>
      </c>
      <c r="E5062" s="176">
        <v>73.433599999999998</v>
      </c>
    </row>
    <row r="5063" spans="2:5" x14ac:dyDescent="0.25">
      <c r="B5063" s="176" t="s">
        <v>10481</v>
      </c>
      <c r="C5063" s="176" t="s">
        <v>16109</v>
      </c>
      <c r="D5063" s="176">
        <v>0.48813099999999998</v>
      </c>
      <c r="E5063" s="176">
        <v>72.996902000000006</v>
      </c>
    </row>
    <row r="5064" spans="2:5" x14ac:dyDescent="0.25">
      <c r="B5064" s="176" t="s">
        <v>10482</v>
      </c>
      <c r="C5064" s="176" t="s">
        <v>11456</v>
      </c>
      <c r="D5064" s="176">
        <v>3.4717509999999998</v>
      </c>
      <c r="E5064" s="176">
        <v>72.832633000000001</v>
      </c>
    </row>
    <row r="5065" spans="2:5" x14ac:dyDescent="0.25">
      <c r="B5065" s="176" t="s">
        <v>10483</v>
      </c>
      <c r="C5065" s="176" t="s">
        <v>16110</v>
      </c>
      <c r="D5065" s="176">
        <v>2.2109999999999999</v>
      </c>
      <c r="E5065" s="176">
        <v>73.153300000000002</v>
      </c>
    </row>
    <row r="5066" spans="2:5" x14ac:dyDescent="0.25">
      <c r="B5066" s="176" t="s">
        <v>10484</v>
      </c>
      <c r="C5066" s="176" t="s">
        <v>16111</v>
      </c>
      <c r="D5066" s="176">
        <v>0.19264700000000001</v>
      </c>
      <c r="E5066" s="176">
        <v>73.196754999999996</v>
      </c>
    </row>
    <row r="5067" spans="2:5" x14ac:dyDescent="0.25">
      <c r="B5067" s="176" t="s">
        <v>10485</v>
      </c>
      <c r="C5067" s="176" t="s">
        <v>16112</v>
      </c>
      <c r="D5067" s="176">
        <v>0.33808500000000002</v>
      </c>
      <c r="E5067" s="176">
        <v>73.512868999999995</v>
      </c>
    </row>
    <row r="5068" spans="2:5" x14ac:dyDescent="0.25">
      <c r="B5068" s="176" t="s">
        <v>10486</v>
      </c>
      <c r="C5068" s="176" t="s">
        <v>16113</v>
      </c>
      <c r="D5068" s="176">
        <v>13.912599999999999</v>
      </c>
      <c r="E5068" s="176">
        <v>100.60700199999999</v>
      </c>
    </row>
    <row r="5069" spans="2:5" x14ac:dyDescent="0.25">
      <c r="B5069" s="176" t="s">
        <v>10487</v>
      </c>
      <c r="C5069" s="176" t="s">
        <v>16114</v>
      </c>
      <c r="D5069" s="176">
        <v>14.1020002365</v>
      </c>
      <c r="E5069" s="176">
        <v>99.917198181200007</v>
      </c>
    </row>
    <row r="5070" spans="2:5" x14ac:dyDescent="0.25">
      <c r="B5070" s="176" t="s">
        <v>10488</v>
      </c>
      <c r="C5070" s="176" t="s">
        <v>16115</v>
      </c>
      <c r="D5070" s="176">
        <v>14.87462</v>
      </c>
      <c r="E5070" s="176">
        <v>100.663397</v>
      </c>
    </row>
    <row r="5071" spans="2:5" x14ac:dyDescent="0.25">
      <c r="B5071" s="176" t="s">
        <v>10489</v>
      </c>
      <c r="C5071" s="176" t="s">
        <v>16116</v>
      </c>
      <c r="D5071" s="176">
        <v>12.2746</v>
      </c>
      <c r="E5071" s="176">
        <v>102.319</v>
      </c>
    </row>
    <row r="5072" spans="2:5" x14ac:dyDescent="0.25">
      <c r="B5072" s="176" t="s">
        <v>10490</v>
      </c>
      <c r="C5072" s="176" t="s">
        <v>16117</v>
      </c>
      <c r="D5072" s="176">
        <v>13.681100000000001</v>
      </c>
      <c r="E5072" s="176">
        <v>100.74700199999999</v>
      </c>
    </row>
    <row r="5073" spans="2:5" x14ac:dyDescent="0.25">
      <c r="B5073" s="176" t="s">
        <v>10491</v>
      </c>
      <c r="C5073" s="176" t="s">
        <v>16118</v>
      </c>
      <c r="D5073" s="176">
        <v>12.6799</v>
      </c>
      <c r="E5073" s="176">
        <v>101.004997</v>
      </c>
    </row>
    <row r="5074" spans="2:5" x14ac:dyDescent="0.25">
      <c r="B5074" s="176" t="s">
        <v>10492</v>
      </c>
      <c r="C5074" s="176" t="s">
        <v>16119</v>
      </c>
      <c r="D5074" s="176">
        <v>18.766799926799997</v>
      </c>
      <c r="E5074" s="176">
        <v>98.962600707999997</v>
      </c>
    </row>
    <row r="5075" spans="2:5" x14ac:dyDescent="0.25">
      <c r="B5075" s="176" t="s">
        <v>10493</v>
      </c>
      <c r="C5075" s="176" t="s">
        <v>16120</v>
      </c>
      <c r="D5075" s="176">
        <v>19.301300000000001</v>
      </c>
      <c r="E5075" s="176">
        <v>97.975800000000007</v>
      </c>
    </row>
    <row r="5076" spans="2:5" x14ac:dyDescent="0.25">
      <c r="B5076" s="176" t="s">
        <v>10494</v>
      </c>
      <c r="C5076" s="176" t="s">
        <v>16121</v>
      </c>
      <c r="D5076" s="176">
        <v>18.270900726318359</v>
      </c>
      <c r="E5076" s="176">
        <v>99.504203796386719</v>
      </c>
    </row>
    <row r="5077" spans="2:5" x14ac:dyDescent="0.25">
      <c r="B5077" s="176" t="s">
        <v>10495</v>
      </c>
      <c r="C5077" s="176" t="s">
        <v>16122</v>
      </c>
      <c r="D5077" s="176">
        <v>18.807899475097656</v>
      </c>
      <c r="E5077" s="176">
        <v>100.78299713134766</v>
      </c>
    </row>
    <row r="5078" spans="2:5" x14ac:dyDescent="0.25">
      <c r="B5078" s="176" t="s">
        <v>10496</v>
      </c>
      <c r="C5078" s="176" t="s">
        <v>16123</v>
      </c>
      <c r="D5078" s="176">
        <v>18.548985999999999</v>
      </c>
      <c r="E5078" s="176">
        <v>99.012426000000005</v>
      </c>
    </row>
    <row r="5079" spans="2:5" x14ac:dyDescent="0.25">
      <c r="B5079" s="176" t="s">
        <v>10497</v>
      </c>
      <c r="C5079" s="176" t="s">
        <v>16124</v>
      </c>
      <c r="D5079" s="176">
        <v>18.132200000000001</v>
      </c>
      <c r="E5079" s="176">
        <v>100.165001</v>
      </c>
    </row>
    <row r="5080" spans="2:5" x14ac:dyDescent="0.25">
      <c r="B5080" s="176" t="s">
        <v>10498</v>
      </c>
      <c r="C5080" s="176" t="s">
        <v>16125</v>
      </c>
      <c r="D5080" s="176">
        <v>19.952299</v>
      </c>
      <c r="E5080" s="176">
        <v>99.882896000000002</v>
      </c>
    </row>
    <row r="5081" spans="2:5" x14ac:dyDescent="0.25">
      <c r="B5081" s="176" t="s">
        <v>10499</v>
      </c>
      <c r="C5081" s="176" t="s">
        <v>16126</v>
      </c>
      <c r="D5081" s="176">
        <v>16.6760005951</v>
      </c>
      <c r="E5081" s="176">
        <v>101.19499969500001</v>
      </c>
    </row>
    <row r="5082" spans="2:5" x14ac:dyDescent="0.25">
      <c r="B5082" s="176" t="s">
        <v>10500</v>
      </c>
      <c r="C5082" s="176" t="s">
        <v>16127</v>
      </c>
      <c r="D5082" s="176">
        <v>12.6361999512</v>
      </c>
      <c r="E5082" s="176">
        <v>99.951499939000001</v>
      </c>
    </row>
    <row r="5083" spans="2:5" x14ac:dyDescent="0.25">
      <c r="B5083" s="176" t="s">
        <v>10501</v>
      </c>
      <c r="C5083" s="176" t="s">
        <v>11457</v>
      </c>
      <c r="D5083" s="176">
        <v>15.2773</v>
      </c>
      <c r="E5083" s="176">
        <v>100.295998</v>
      </c>
    </row>
    <row r="5084" spans="2:5" x14ac:dyDescent="0.25">
      <c r="B5084" s="176" t="s">
        <v>10502</v>
      </c>
      <c r="C5084" s="176" t="s">
        <v>16128</v>
      </c>
      <c r="D5084" s="176">
        <v>16.699899673461914</v>
      </c>
      <c r="E5084" s="176">
        <v>98.545097351074219</v>
      </c>
    </row>
    <row r="5085" spans="2:5" x14ac:dyDescent="0.25">
      <c r="B5085" s="176" t="s">
        <v>10503</v>
      </c>
      <c r="C5085" s="176" t="s">
        <v>16129</v>
      </c>
      <c r="D5085" s="176">
        <v>17.238000869750977</v>
      </c>
      <c r="E5085" s="176">
        <v>99.818199157714844</v>
      </c>
    </row>
    <row r="5086" spans="2:5" x14ac:dyDescent="0.25">
      <c r="B5086" s="176" t="s">
        <v>10504</v>
      </c>
      <c r="C5086" s="176" t="s">
        <v>16130</v>
      </c>
      <c r="D5086" s="176">
        <v>16.782900000000001</v>
      </c>
      <c r="E5086" s="176">
        <v>100.278999</v>
      </c>
    </row>
    <row r="5087" spans="2:5" x14ac:dyDescent="0.25">
      <c r="B5087" s="176" t="s">
        <v>10505</v>
      </c>
      <c r="C5087" s="176" t="s">
        <v>16131</v>
      </c>
      <c r="D5087" s="176">
        <v>16.896000000000001</v>
      </c>
      <c r="E5087" s="176">
        <v>99.253304</v>
      </c>
    </row>
    <row r="5088" spans="2:5" x14ac:dyDescent="0.25">
      <c r="B5088" s="176" t="s">
        <v>10506</v>
      </c>
      <c r="C5088" s="176" t="s">
        <v>16132</v>
      </c>
      <c r="D5088" s="176">
        <v>9.1325998306299994</v>
      </c>
      <c r="E5088" s="176">
        <v>99.135597228999998</v>
      </c>
    </row>
    <row r="5089" spans="2:5" x14ac:dyDescent="0.25">
      <c r="B5089" s="176" t="s">
        <v>10507</v>
      </c>
      <c r="C5089" s="176" t="s">
        <v>16133</v>
      </c>
      <c r="D5089" s="176">
        <v>6.5199198722839355</v>
      </c>
      <c r="E5089" s="176">
        <v>101.74299621582031</v>
      </c>
    </row>
    <row r="5090" spans="2:5" x14ac:dyDescent="0.25">
      <c r="B5090" s="176" t="s">
        <v>10508</v>
      </c>
      <c r="C5090" s="176" t="s">
        <v>16134</v>
      </c>
      <c r="D5090" s="176">
        <v>10.7112</v>
      </c>
      <c r="E5090" s="176">
        <v>99.361701999999994</v>
      </c>
    </row>
    <row r="5091" spans="2:5" x14ac:dyDescent="0.25">
      <c r="B5091" s="176" t="s">
        <v>10509</v>
      </c>
      <c r="C5091" s="176" t="s">
        <v>16135</v>
      </c>
      <c r="D5091" s="176">
        <v>8.5396203994750977</v>
      </c>
      <c r="E5091" s="176">
        <v>99.9447021484375</v>
      </c>
    </row>
    <row r="5092" spans="2:5" x14ac:dyDescent="0.25">
      <c r="B5092" s="176" t="s">
        <v>10510</v>
      </c>
      <c r="C5092" s="176" t="s">
        <v>16136</v>
      </c>
      <c r="D5092" s="176">
        <v>8.0955910000000006</v>
      </c>
      <c r="E5092" s="176">
        <v>98.988955000000004</v>
      </c>
    </row>
    <row r="5093" spans="2:5" x14ac:dyDescent="0.25">
      <c r="B5093" s="176" t="s">
        <v>10511</v>
      </c>
      <c r="C5093" s="176" t="s">
        <v>16137</v>
      </c>
      <c r="D5093" s="176">
        <v>7.1865601539611816</v>
      </c>
      <c r="E5093" s="176">
        <v>100.60800170898438</v>
      </c>
    </row>
    <row r="5094" spans="2:5" x14ac:dyDescent="0.25">
      <c r="B5094" s="176" t="s">
        <v>10512</v>
      </c>
      <c r="C5094" s="176" t="s">
        <v>16138</v>
      </c>
      <c r="D5094" s="176">
        <v>6.7854599999999996</v>
      </c>
      <c r="E5094" s="176">
        <v>101.153999</v>
      </c>
    </row>
    <row r="5095" spans="2:5" x14ac:dyDescent="0.25">
      <c r="B5095" s="176" t="s">
        <v>10513</v>
      </c>
      <c r="C5095" s="176" t="s">
        <v>16139</v>
      </c>
      <c r="D5095" s="176">
        <v>9.5477900000000009</v>
      </c>
      <c r="E5095" s="176">
        <v>100.06199599999999</v>
      </c>
    </row>
    <row r="5096" spans="2:5" x14ac:dyDescent="0.25">
      <c r="B5096" s="176" t="s">
        <v>10514</v>
      </c>
      <c r="C5096" s="176" t="s">
        <v>16140</v>
      </c>
      <c r="D5096" s="176">
        <v>8.4711499999999997</v>
      </c>
      <c r="E5096" s="176">
        <v>99.955596999999997</v>
      </c>
    </row>
    <row r="5097" spans="2:5" x14ac:dyDescent="0.25">
      <c r="B5097" s="176" t="s">
        <v>10515</v>
      </c>
      <c r="C5097" s="176" t="s">
        <v>16141</v>
      </c>
      <c r="D5097" s="176">
        <v>8.1132570000000008</v>
      </c>
      <c r="E5097" s="176">
        <v>98.317400000000006</v>
      </c>
    </row>
    <row r="5098" spans="2:5" x14ac:dyDescent="0.25">
      <c r="B5098" s="176" t="s">
        <v>10516</v>
      </c>
      <c r="C5098" s="176" t="s">
        <v>16142</v>
      </c>
      <c r="D5098" s="176">
        <v>9.7776200000000006</v>
      </c>
      <c r="E5098" s="176">
        <v>98.585503000000003</v>
      </c>
    </row>
    <row r="5099" spans="2:5" x14ac:dyDescent="0.25">
      <c r="B5099" s="176" t="s">
        <v>10517</v>
      </c>
      <c r="C5099" s="176" t="s">
        <v>16143</v>
      </c>
      <c r="D5099" s="176">
        <v>6.9332099999999999</v>
      </c>
      <c r="E5099" s="176">
        <v>100.39299800000001</v>
      </c>
    </row>
    <row r="5100" spans="2:5" x14ac:dyDescent="0.25">
      <c r="B5100" s="176" t="s">
        <v>10518</v>
      </c>
      <c r="C5100" s="176" t="s">
        <v>16144</v>
      </c>
      <c r="D5100" s="176">
        <v>7.5087400000000004</v>
      </c>
      <c r="E5100" s="176">
        <v>99.616600000000005</v>
      </c>
    </row>
    <row r="5101" spans="2:5" x14ac:dyDescent="0.25">
      <c r="B5101" s="176" t="s">
        <v>10519</v>
      </c>
      <c r="C5101" s="176" t="s">
        <v>16145</v>
      </c>
      <c r="D5101" s="176">
        <v>5.79</v>
      </c>
      <c r="E5101" s="176">
        <v>101.15</v>
      </c>
    </row>
    <row r="5102" spans="2:5" x14ac:dyDescent="0.25">
      <c r="B5102" s="176" t="s">
        <v>10520</v>
      </c>
      <c r="C5102" s="176" t="s">
        <v>16146</v>
      </c>
      <c r="D5102" s="176">
        <v>17.386185999999999</v>
      </c>
      <c r="E5102" s="176">
        <v>102.788577</v>
      </c>
    </row>
    <row r="5103" spans="2:5" x14ac:dyDescent="0.25">
      <c r="B5103" s="176" t="s">
        <v>10521</v>
      </c>
      <c r="C5103" s="176" t="s">
        <v>16147</v>
      </c>
      <c r="D5103" s="176">
        <v>17.195100784301758</v>
      </c>
      <c r="E5103" s="176">
        <v>104.11900329589844</v>
      </c>
    </row>
    <row r="5104" spans="2:5" x14ac:dyDescent="0.25">
      <c r="B5104" s="176" t="s">
        <v>10522</v>
      </c>
      <c r="C5104" s="176" t="s">
        <v>16148</v>
      </c>
      <c r="D5104" s="176">
        <v>14.868300437926999</v>
      </c>
      <c r="E5104" s="176">
        <v>103.49800109863</v>
      </c>
    </row>
    <row r="5105" spans="2:5" x14ac:dyDescent="0.25">
      <c r="B5105" s="176" t="s">
        <v>10523</v>
      </c>
      <c r="C5105" s="176" t="s">
        <v>16149</v>
      </c>
      <c r="D5105" s="176">
        <v>16.466600418099997</v>
      </c>
      <c r="E5105" s="176">
        <v>102.783996582</v>
      </c>
    </row>
    <row r="5106" spans="2:5" x14ac:dyDescent="0.25">
      <c r="B5106" s="176" t="s">
        <v>10524</v>
      </c>
      <c r="C5106" s="176" t="s">
        <v>16150</v>
      </c>
      <c r="D5106" s="176">
        <v>17.43910026550293</v>
      </c>
      <c r="E5106" s="176">
        <v>101.72200012207031</v>
      </c>
    </row>
    <row r="5107" spans="2:5" x14ac:dyDescent="0.25">
      <c r="B5107" s="176" t="s">
        <v>10525</v>
      </c>
      <c r="C5107" s="176" t="s">
        <v>16151</v>
      </c>
      <c r="D5107" s="176">
        <v>15.2295</v>
      </c>
      <c r="E5107" s="176">
        <v>103.25299800000001</v>
      </c>
    </row>
    <row r="5108" spans="2:5" x14ac:dyDescent="0.25">
      <c r="B5108" s="176" t="s">
        <v>10526</v>
      </c>
      <c r="C5108" s="176" t="s">
        <v>16152</v>
      </c>
      <c r="D5108" s="176">
        <v>14.9495</v>
      </c>
      <c r="E5108" s="176">
        <v>102.31300400000001</v>
      </c>
    </row>
    <row r="5109" spans="2:5" x14ac:dyDescent="0.25">
      <c r="B5109" s="176" t="s">
        <v>10527</v>
      </c>
      <c r="C5109" s="176" t="s">
        <v>16153</v>
      </c>
      <c r="D5109" s="176">
        <v>15.251299858099999</v>
      </c>
      <c r="E5109" s="176">
        <v>104.870002747</v>
      </c>
    </row>
    <row r="5110" spans="2:5" x14ac:dyDescent="0.25">
      <c r="B5110" s="176" t="s">
        <v>10528</v>
      </c>
      <c r="C5110" s="176" t="s">
        <v>16154</v>
      </c>
      <c r="D5110" s="176">
        <v>16.116800000000001</v>
      </c>
      <c r="E5110" s="176">
        <v>103.774002</v>
      </c>
    </row>
    <row r="5111" spans="2:5" x14ac:dyDescent="0.25">
      <c r="B5111" s="176" t="s">
        <v>10529</v>
      </c>
      <c r="C5111" s="176" t="s">
        <v>16155</v>
      </c>
      <c r="D5111" s="176">
        <v>17.383800999999998</v>
      </c>
      <c r="E5111" s="176">
        <v>104.64299800000001</v>
      </c>
    </row>
    <row r="5112" spans="2:5" x14ac:dyDescent="0.25">
      <c r="B5112" s="176" t="s">
        <v>10530</v>
      </c>
      <c r="C5112" s="176" t="s">
        <v>16156</v>
      </c>
      <c r="D5112" s="176">
        <v>12.668299675</v>
      </c>
      <c r="E5112" s="176">
        <v>108.120002747</v>
      </c>
    </row>
    <row r="5113" spans="2:5" x14ac:dyDescent="0.25">
      <c r="B5113" s="176" t="s">
        <v>10531</v>
      </c>
      <c r="C5113" s="176" t="s">
        <v>16157</v>
      </c>
      <c r="D5113" s="176">
        <v>15.4033</v>
      </c>
      <c r="E5113" s="176">
        <v>108.706001</v>
      </c>
    </row>
    <row r="5114" spans="2:5" x14ac:dyDescent="0.25">
      <c r="B5114" s="176" t="s">
        <v>10532</v>
      </c>
      <c r="C5114" s="176" t="s">
        <v>16158</v>
      </c>
      <c r="D5114" s="176">
        <v>20.817428</v>
      </c>
      <c r="E5114" s="176">
        <v>106.724315</v>
      </c>
    </row>
    <row r="5115" spans="2:5" x14ac:dyDescent="0.25">
      <c r="B5115" s="176" t="s">
        <v>10533</v>
      </c>
      <c r="C5115" s="176" t="s">
        <v>16159</v>
      </c>
      <c r="D5115" s="176">
        <v>9.1776669999999996</v>
      </c>
      <c r="E5115" s="176">
        <v>105.177778</v>
      </c>
    </row>
    <row r="5116" spans="2:5" x14ac:dyDescent="0.25">
      <c r="B5116" s="176" t="s">
        <v>10534</v>
      </c>
      <c r="C5116" s="176" t="s">
        <v>16160</v>
      </c>
      <c r="D5116" s="176">
        <v>11.998200000000001</v>
      </c>
      <c r="E5116" s="176">
        <v>109.219002</v>
      </c>
    </row>
    <row r="5117" spans="2:5" x14ac:dyDescent="0.25">
      <c r="B5117" s="176" t="s">
        <v>10535</v>
      </c>
      <c r="C5117" s="176" t="s">
        <v>16161</v>
      </c>
      <c r="D5117" s="176">
        <v>8.7318300000000004</v>
      </c>
      <c r="E5117" s="176">
        <v>106.633003</v>
      </c>
    </row>
    <row r="5118" spans="2:5" x14ac:dyDescent="0.25">
      <c r="B5118" s="176" t="s">
        <v>10536</v>
      </c>
      <c r="C5118" s="176" t="s">
        <v>16162</v>
      </c>
      <c r="D5118" s="176">
        <v>10.083397</v>
      </c>
      <c r="E5118" s="176">
        <v>105.709371</v>
      </c>
    </row>
    <row r="5119" spans="2:5" x14ac:dyDescent="0.25">
      <c r="B5119" s="176" t="s">
        <v>10537</v>
      </c>
      <c r="C5119" s="176" t="s">
        <v>16163</v>
      </c>
      <c r="D5119" s="176">
        <v>21.397499084500001</v>
      </c>
      <c r="E5119" s="176">
        <v>103.008003235</v>
      </c>
    </row>
    <row r="5120" spans="2:5" x14ac:dyDescent="0.25">
      <c r="B5120" s="176" t="s">
        <v>10538</v>
      </c>
      <c r="C5120" s="176" t="s">
        <v>16164</v>
      </c>
      <c r="D5120" s="176">
        <v>17.515000000000001</v>
      </c>
      <c r="E5120" s="176">
        <v>106.59055600000001</v>
      </c>
    </row>
    <row r="5121" spans="2:5" x14ac:dyDescent="0.25">
      <c r="B5121" s="176" t="s">
        <v>10539</v>
      </c>
      <c r="C5121" s="176" t="s">
        <v>16165</v>
      </c>
      <c r="D5121" s="176">
        <v>11.750556</v>
      </c>
      <c r="E5121" s="176">
        <v>108.366997</v>
      </c>
    </row>
    <row r="5122" spans="2:5" x14ac:dyDescent="0.25">
      <c r="B5122" s="176" t="s">
        <v>10540</v>
      </c>
      <c r="C5122" s="176" t="s">
        <v>16166</v>
      </c>
      <c r="D5122" s="176">
        <v>16.043900000000001</v>
      </c>
      <c r="E5122" s="176">
        <v>108.19899700000001</v>
      </c>
    </row>
    <row r="5123" spans="2:5" x14ac:dyDescent="0.25">
      <c r="B5123" s="176" t="s">
        <v>10541</v>
      </c>
      <c r="C5123" s="176" t="s">
        <v>16167</v>
      </c>
      <c r="D5123" s="176">
        <v>21.040500999999999</v>
      </c>
      <c r="E5123" s="176">
        <v>105.886002</v>
      </c>
    </row>
    <row r="5124" spans="2:5" x14ac:dyDescent="0.25">
      <c r="B5124" s="176" t="s">
        <v>10542</v>
      </c>
      <c r="C5124" s="176" t="s">
        <v>11458</v>
      </c>
      <c r="D5124" s="176">
        <v>10.772842000000001</v>
      </c>
      <c r="E5124" s="176">
        <v>107.04059599999999</v>
      </c>
    </row>
    <row r="5125" spans="2:5" x14ac:dyDescent="0.25">
      <c r="B5125" s="176" t="s">
        <v>10543</v>
      </c>
      <c r="C5125" s="176" t="s">
        <v>16168</v>
      </c>
      <c r="D5125" s="176">
        <v>21.221201000000001</v>
      </c>
      <c r="E5125" s="176">
        <v>105.806999</v>
      </c>
    </row>
    <row r="5126" spans="2:5" x14ac:dyDescent="0.25">
      <c r="B5126" s="176" t="s">
        <v>10544</v>
      </c>
      <c r="C5126" s="176" t="s">
        <v>16169</v>
      </c>
      <c r="D5126" s="176">
        <v>16.400628000000001</v>
      </c>
      <c r="E5126" s="176">
        <v>107.70309399999999</v>
      </c>
    </row>
    <row r="5127" spans="2:5" x14ac:dyDescent="0.25">
      <c r="B5127" s="176" t="s">
        <v>10545</v>
      </c>
      <c r="C5127" s="176" t="s">
        <v>16170</v>
      </c>
      <c r="D5127" s="176">
        <v>13.955</v>
      </c>
      <c r="E5127" s="176">
        <v>109.042</v>
      </c>
    </row>
    <row r="5128" spans="2:5" x14ac:dyDescent="0.25">
      <c r="B5128" s="176" t="s">
        <v>10546</v>
      </c>
      <c r="C5128" s="176" t="s">
        <v>16171</v>
      </c>
      <c r="D5128" s="176">
        <v>14.004500389099121</v>
      </c>
      <c r="E5128" s="176">
        <v>108.01699829101563</v>
      </c>
    </row>
    <row r="5129" spans="2:5" x14ac:dyDescent="0.25">
      <c r="B5129" s="176" t="s">
        <v>10547</v>
      </c>
      <c r="C5129" s="176" t="s">
        <v>16172</v>
      </c>
      <c r="D5129" s="176">
        <v>10.169783000000001</v>
      </c>
      <c r="E5129" s="176">
        <v>103.99353000000001</v>
      </c>
    </row>
    <row r="5130" spans="2:5" x14ac:dyDescent="0.25">
      <c r="B5130" s="176" t="s">
        <v>10548</v>
      </c>
      <c r="C5130" s="176" t="s">
        <v>16173</v>
      </c>
      <c r="D5130" s="176">
        <v>9.9580299723400003</v>
      </c>
      <c r="E5130" s="176">
        <v>105.132379532</v>
      </c>
    </row>
    <row r="5131" spans="2:5" x14ac:dyDescent="0.25">
      <c r="B5131" s="176" t="s">
        <v>10549</v>
      </c>
      <c r="C5131" s="176" t="s">
        <v>16174</v>
      </c>
      <c r="D5131" s="176">
        <v>13.0496</v>
      </c>
      <c r="E5131" s="176">
        <v>109.334</v>
      </c>
    </row>
    <row r="5132" spans="2:5" x14ac:dyDescent="0.25">
      <c r="B5132" s="176" t="s">
        <v>10550</v>
      </c>
      <c r="C5132" s="176" t="s">
        <v>16175</v>
      </c>
      <c r="D5132" s="176">
        <v>10.8188</v>
      </c>
      <c r="E5132" s="176">
        <v>106.652</v>
      </c>
    </row>
    <row r="5133" spans="2:5" x14ac:dyDescent="0.25">
      <c r="B5133" s="176" t="s">
        <v>10551</v>
      </c>
      <c r="C5133" s="176" t="s">
        <v>16176</v>
      </c>
      <c r="D5133" s="176">
        <v>19.901667</v>
      </c>
      <c r="E5133" s="176">
        <v>105.467778</v>
      </c>
    </row>
    <row r="5134" spans="2:5" x14ac:dyDescent="0.25">
      <c r="B5134" s="176" t="s">
        <v>10552</v>
      </c>
      <c r="C5134" s="176" t="s">
        <v>16177</v>
      </c>
      <c r="D5134" s="176">
        <v>21.120692999999999</v>
      </c>
      <c r="E5134" s="176">
        <v>107.41539</v>
      </c>
    </row>
    <row r="5135" spans="2:5" x14ac:dyDescent="0.25">
      <c r="B5135" s="176" t="s">
        <v>10553</v>
      </c>
      <c r="C5135" s="176" t="s">
        <v>16178</v>
      </c>
      <c r="D5135" s="176">
        <v>18.737600326500001</v>
      </c>
      <c r="E5135" s="176">
        <v>105.67099761999999</v>
      </c>
    </row>
    <row r="5136" spans="2:5" x14ac:dyDescent="0.25">
      <c r="B5136" s="176" t="s">
        <v>10554</v>
      </c>
      <c r="C5136" s="176" t="s">
        <v>16179</v>
      </c>
      <c r="D5136" s="176">
        <v>21.178800582885742</v>
      </c>
      <c r="E5136" s="176">
        <v>94.930198669433594</v>
      </c>
    </row>
    <row r="5137" spans="2:5" x14ac:dyDescent="0.25">
      <c r="B5137" s="176" t="s">
        <v>10555</v>
      </c>
      <c r="C5137" s="176" t="s">
        <v>16180</v>
      </c>
      <c r="D5137" s="176">
        <v>24.270440000000001</v>
      </c>
      <c r="E5137" s="176">
        <v>97.247600000000006</v>
      </c>
    </row>
    <row r="5138" spans="2:5" x14ac:dyDescent="0.25">
      <c r="B5138" s="176" t="s">
        <v>10556</v>
      </c>
      <c r="C5138" s="176" t="s">
        <v>16181</v>
      </c>
      <c r="D5138" s="176">
        <v>14.103899999999999</v>
      </c>
      <c r="E5138" s="176">
        <v>98.203598</v>
      </c>
    </row>
    <row r="5139" spans="2:5" x14ac:dyDescent="0.25">
      <c r="B5139" s="176" t="s">
        <v>10557</v>
      </c>
      <c r="C5139" s="176" t="s">
        <v>16182</v>
      </c>
      <c r="D5139" s="176">
        <v>20.747140000000002</v>
      </c>
      <c r="E5139" s="176">
        <v>96.792028999999999</v>
      </c>
    </row>
    <row r="5140" spans="2:5" x14ac:dyDescent="0.25">
      <c r="B5140" s="176" t="s">
        <v>10558</v>
      </c>
      <c r="C5140" s="176" t="s">
        <v>16183</v>
      </c>
      <c r="D5140" s="176">
        <v>21.301599502563477</v>
      </c>
      <c r="E5140" s="176">
        <v>99.636001586914063</v>
      </c>
    </row>
    <row r="5141" spans="2:5" x14ac:dyDescent="0.25">
      <c r="B5141" s="176" t="s">
        <v>10559</v>
      </c>
      <c r="C5141" s="176" t="s">
        <v>16184</v>
      </c>
      <c r="D5141" s="176">
        <v>25.988299999999999</v>
      </c>
      <c r="E5141" s="176">
        <v>95.674400000000006</v>
      </c>
    </row>
    <row r="5142" spans="2:5" x14ac:dyDescent="0.25">
      <c r="B5142" s="176" t="s">
        <v>10560</v>
      </c>
      <c r="C5142" s="176" t="s">
        <v>16185</v>
      </c>
      <c r="D5142" s="176">
        <v>19.426399230957031</v>
      </c>
      <c r="E5142" s="176">
        <v>93.534797668457031</v>
      </c>
    </row>
    <row r="5143" spans="2:5" x14ac:dyDescent="0.25">
      <c r="B5143" s="176" t="s">
        <v>10561</v>
      </c>
      <c r="C5143" s="176" t="s">
        <v>16186</v>
      </c>
      <c r="D5143" s="176">
        <v>10.049300193786621</v>
      </c>
      <c r="E5143" s="176">
        <v>98.538002014160156</v>
      </c>
    </row>
    <row r="5144" spans="2:5" x14ac:dyDescent="0.25">
      <c r="B5144" s="176" t="s">
        <v>10562</v>
      </c>
      <c r="C5144" s="176" t="s">
        <v>16187</v>
      </c>
      <c r="D5144" s="176">
        <v>19.691499710083008</v>
      </c>
      <c r="E5144" s="176">
        <v>97.214797973632813</v>
      </c>
    </row>
    <row r="5145" spans="2:5" x14ac:dyDescent="0.25">
      <c r="B5145" s="176" t="s">
        <v>10563</v>
      </c>
      <c r="C5145" s="176" t="s">
        <v>16188</v>
      </c>
      <c r="D5145" s="176">
        <v>22.977899551391602</v>
      </c>
      <c r="E5145" s="176">
        <v>97.752197265625</v>
      </c>
    </row>
    <row r="5146" spans="2:5" x14ac:dyDescent="0.25">
      <c r="B5146" s="176" t="s">
        <v>10564</v>
      </c>
      <c r="C5146" s="176" t="s">
        <v>16189</v>
      </c>
      <c r="D5146" s="176">
        <v>21.702199935913086</v>
      </c>
      <c r="E5146" s="176">
        <v>95.977897644042969</v>
      </c>
    </row>
    <row r="5147" spans="2:5" x14ac:dyDescent="0.25">
      <c r="B5147" s="176" t="s">
        <v>10565</v>
      </c>
      <c r="C5147" s="176" t="s">
        <v>16190</v>
      </c>
      <c r="D5147" s="176">
        <v>12.439800262451172</v>
      </c>
      <c r="E5147" s="176">
        <v>98.621498107910156</v>
      </c>
    </row>
    <row r="5148" spans="2:5" x14ac:dyDescent="0.25">
      <c r="B5148" s="176" t="s">
        <v>10566</v>
      </c>
      <c r="C5148" s="176" t="s">
        <v>16191</v>
      </c>
      <c r="D5148" s="176">
        <v>25.383600000000001</v>
      </c>
      <c r="E5148" s="176">
        <v>97.351898000000006</v>
      </c>
    </row>
    <row r="5149" spans="2:5" x14ac:dyDescent="0.25">
      <c r="B5149" s="176" t="s">
        <v>10567</v>
      </c>
      <c r="C5149" s="176" t="s">
        <v>16192</v>
      </c>
      <c r="D5149" s="176">
        <v>20.88640022277832</v>
      </c>
      <c r="E5149" s="176">
        <v>95.892791748046875</v>
      </c>
    </row>
    <row r="5150" spans="2:5" x14ac:dyDescent="0.25">
      <c r="B5150" s="176" t="s">
        <v>10568</v>
      </c>
      <c r="C5150" s="176" t="s">
        <v>16193</v>
      </c>
      <c r="D5150" s="176">
        <v>16.444700241088867</v>
      </c>
      <c r="E5150" s="176">
        <v>97.660697937011719</v>
      </c>
    </row>
    <row r="5151" spans="2:5" x14ac:dyDescent="0.25">
      <c r="B5151" s="176" t="s">
        <v>10569</v>
      </c>
      <c r="C5151" s="176" t="s">
        <v>16194</v>
      </c>
      <c r="D5151" s="176">
        <v>23.092500686645508</v>
      </c>
      <c r="E5151" s="176">
        <v>96.645301818847656</v>
      </c>
    </row>
    <row r="5152" spans="2:5" x14ac:dyDescent="0.25">
      <c r="B5152" s="176" t="s">
        <v>10570</v>
      </c>
      <c r="C5152" s="176" t="s">
        <v>16195</v>
      </c>
      <c r="D5152" s="176">
        <v>20.516799926757813</v>
      </c>
      <c r="E5152" s="176">
        <v>99.256797790527344</v>
      </c>
    </row>
    <row r="5153" spans="2:5" x14ac:dyDescent="0.25">
      <c r="B5153" s="176" t="s">
        <v>10571</v>
      </c>
      <c r="C5153" s="176" t="s">
        <v>16196</v>
      </c>
      <c r="D5153" s="176">
        <v>20.165600000000001</v>
      </c>
      <c r="E5153" s="176">
        <v>94.941399000000004</v>
      </c>
    </row>
    <row r="5154" spans="2:5" x14ac:dyDescent="0.25">
      <c r="B5154" s="176" t="s">
        <v>10572</v>
      </c>
      <c r="C5154" s="176" t="s">
        <v>16197</v>
      </c>
      <c r="D5154" s="176">
        <v>25.354400634799998</v>
      </c>
      <c r="E5154" s="176">
        <v>97.295196533199999</v>
      </c>
    </row>
    <row r="5155" spans="2:5" x14ac:dyDescent="0.25">
      <c r="B5155" s="176" t="s">
        <v>10573</v>
      </c>
      <c r="C5155" s="176" t="s">
        <v>16198</v>
      </c>
      <c r="D5155" s="176">
        <v>20.890499114990234</v>
      </c>
      <c r="E5155" s="176">
        <v>97.73590087890625</v>
      </c>
    </row>
    <row r="5156" spans="2:5" x14ac:dyDescent="0.25">
      <c r="B5156" s="176" t="s">
        <v>10574</v>
      </c>
      <c r="C5156" s="176" t="s">
        <v>16199</v>
      </c>
      <c r="D5156" s="176">
        <v>19.623501000000001</v>
      </c>
      <c r="E5156" s="176">
        <v>96.200996000000004</v>
      </c>
    </row>
    <row r="5157" spans="2:5" x14ac:dyDescent="0.25">
      <c r="B5157" s="176" t="s">
        <v>10575</v>
      </c>
      <c r="C5157" s="176" t="s">
        <v>16200</v>
      </c>
      <c r="D5157" s="176">
        <v>16.815200999999998</v>
      </c>
      <c r="E5157" s="176">
        <v>94.779899999999998</v>
      </c>
    </row>
    <row r="5158" spans="2:5" x14ac:dyDescent="0.25">
      <c r="B5158" s="176" t="s">
        <v>10576</v>
      </c>
      <c r="C5158" s="176" t="s">
        <v>16201</v>
      </c>
      <c r="D5158" s="176">
        <v>27.329900741577148</v>
      </c>
      <c r="E5158" s="176">
        <v>97.426300048828125</v>
      </c>
    </row>
    <row r="5159" spans="2:5" x14ac:dyDescent="0.25">
      <c r="B5159" s="176" t="s">
        <v>10577</v>
      </c>
      <c r="C5159" s="176" t="s">
        <v>16202</v>
      </c>
      <c r="D5159" s="176">
        <v>20.941699981689453</v>
      </c>
      <c r="E5159" s="176">
        <v>95.914497375488281</v>
      </c>
    </row>
    <row r="5160" spans="2:5" x14ac:dyDescent="0.25">
      <c r="B5160" s="176" t="s">
        <v>10578</v>
      </c>
      <c r="C5160" s="176" t="s">
        <v>16203</v>
      </c>
      <c r="D5160" s="176">
        <v>20.133165000000002</v>
      </c>
      <c r="E5160" s="176">
        <v>92.870693000000003</v>
      </c>
    </row>
    <row r="5161" spans="2:5" x14ac:dyDescent="0.25">
      <c r="B5161" s="176" t="s">
        <v>10579</v>
      </c>
      <c r="C5161" s="176" t="s">
        <v>16204</v>
      </c>
      <c r="D5161" s="176">
        <v>18.460699081420898</v>
      </c>
      <c r="E5161" s="176">
        <v>94.300102233886719</v>
      </c>
    </row>
    <row r="5162" spans="2:5" x14ac:dyDescent="0.25">
      <c r="B5162" s="176" t="s">
        <v>10580</v>
      </c>
      <c r="C5162" s="176" t="s">
        <v>16205</v>
      </c>
      <c r="D5162" s="176">
        <v>20.483800888061523</v>
      </c>
      <c r="E5162" s="176">
        <v>99.935401916503906</v>
      </c>
    </row>
    <row r="5163" spans="2:5" x14ac:dyDescent="0.25">
      <c r="B5163" s="176" t="s">
        <v>10581</v>
      </c>
      <c r="C5163" s="176" t="s">
        <v>16206</v>
      </c>
      <c r="D5163" s="176">
        <v>16.907300949099998</v>
      </c>
      <c r="E5163" s="176">
        <v>96.133201599100005</v>
      </c>
    </row>
    <row r="5164" spans="2:5" x14ac:dyDescent="0.25">
      <c r="B5164" s="176" t="s">
        <v>10582</v>
      </c>
      <c r="C5164" s="176" t="s">
        <v>16207</v>
      </c>
      <c r="D5164" s="176">
        <v>48.612301000000002</v>
      </c>
      <c r="E5164" s="176">
        <v>-123.139</v>
      </c>
    </row>
    <row r="5165" spans="2:5" x14ac:dyDescent="0.25">
      <c r="B5165" s="176" t="s">
        <v>10583</v>
      </c>
      <c r="C5165" s="176" t="s">
        <v>16208</v>
      </c>
      <c r="D5165" s="176">
        <v>-5.075539</v>
      </c>
      <c r="E5165" s="176">
        <v>119.553702</v>
      </c>
    </row>
    <row r="5166" spans="2:5" x14ac:dyDescent="0.25">
      <c r="B5166" s="176" t="s">
        <v>10584</v>
      </c>
      <c r="C5166" s="176" t="s">
        <v>16209</v>
      </c>
      <c r="D5166" s="176">
        <v>-1.1900200000000001</v>
      </c>
      <c r="E5166" s="176">
        <v>136.108002</v>
      </c>
    </row>
    <row r="5167" spans="2:5" x14ac:dyDescent="0.25">
      <c r="B5167" s="176" t="s">
        <v>10585</v>
      </c>
      <c r="C5167" s="176" t="s">
        <v>16210</v>
      </c>
      <c r="D5167" s="176">
        <v>-3.3979729999999999</v>
      </c>
      <c r="E5167" s="176">
        <v>135.39307099999999</v>
      </c>
    </row>
    <row r="5168" spans="2:5" x14ac:dyDescent="0.25">
      <c r="B5168" s="176" t="s">
        <v>10586</v>
      </c>
      <c r="C5168" s="176" t="s">
        <v>16211</v>
      </c>
      <c r="D5168" s="176">
        <v>-1.8284199999999999</v>
      </c>
      <c r="E5168" s="176">
        <v>136.06240199999999</v>
      </c>
    </row>
    <row r="5169" spans="2:5" x14ac:dyDescent="0.25">
      <c r="B5169" s="176" t="s">
        <v>10587</v>
      </c>
      <c r="C5169" s="176" t="s">
        <v>16212</v>
      </c>
      <c r="D5169" s="176">
        <v>-8.5371839999999999</v>
      </c>
      <c r="E5169" s="176">
        <v>118.685002</v>
      </c>
    </row>
    <row r="5170" spans="2:5" x14ac:dyDescent="0.25">
      <c r="B5170" s="176" t="s">
        <v>10588</v>
      </c>
      <c r="C5170" s="176" t="s">
        <v>16213</v>
      </c>
      <c r="D5170" s="176">
        <v>-8.7484090000000005</v>
      </c>
      <c r="E5170" s="176">
        <v>115.167123</v>
      </c>
    </row>
    <row r="5171" spans="2:5" x14ac:dyDescent="0.25">
      <c r="B5171" s="176" t="s">
        <v>10589</v>
      </c>
      <c r="C5171" s="176" t="s">
        <v>16214</v>
      </c>
      <c r="D5171" s="176">
        <v>-8.1392919999999993</v>
      </c>
      <c r="E5171" s="176">
        <v>114.61536700000001</v>
      </c>
    </row>
    <row r="5172" spans="2:5" x14ac:dyDescent="0.25">
      <c r="B5172" s="176" t="s">
        <v>10590</v>
      </c>
      <c r="C5172" s="176" t="s">
        <v>16215</v>
      </c>
      <c r="D5172" s="176">
        <v>-8.7599619999999998</v>
      </c>
      <c r="E5172" s="176">
        <v>116.27816900000001</v>
      </c>
    </row>
    <row r="5173" spans="2:5" x14ac:dyDescent="0.25">
      <c r="B5173" s="176" t="s">
        <v>10591</v>
      </c>
      <c r="C5173" s="176" t="s">
        <v>16216</v>
      </c>
      <c r="D5173" s="176">
        <v>-8.4890399999999993</v>
      </c>
      <c r="E5173" s="176">
        <v>117.412003</v>
      </c>
    </row>
    <row r="5174" spans="2:5" x14ac:dyDescent="0.25">
      <c r="B5174" s="176" t="s">
        <v>10592</v>
      </c>
      <c r="C5174" s="176" t="s">
        <v>16217</v>
      </c>
      <c r="D5174" s="176">
        <v>-8.3101500000000001</v>
      </c>
      <c r="E5174" s="176">
        <v>114.34010000000001</v>
      </c>
    </row>
    <row r="5175" spans="2:5" x14ac:dyDescent="0.25">
      <c r="B5175" s="176" t="s">
        <v>10593</v>
      </c>
      <c r="C5175" s="176" t="s">
        <v>16218</v>
      </c>
      <c r="D5175" s="176">
        <v>0.83101199999999997</v>
      </c>
      <c r="E5175" s="176">
        <v>127.38161100000001</v>
      </c>
    </row>
    <row r="5176" spans="2:5" x14ac:dyDescent="0.25">
      <c r="B5176" s="176" t="s">
        <v>10594</v>
      </c>
      <c r="C5176" s="176" t="s">
        <v>16219</v>
      </c>
      <c r="D5176" s="176">
        <v>2.0459900000000002</v>
      </c>
      <c r="E5176" s="176">
        <v>128.324997</v>
      </c>
    </row>
    <row r="5177" spans="2:5" x14ac:dyDescent="0.25">
      <c r="B5177" s="176" t="s">
        <v>10595</v>
      </c>
      <c r="C5177" s="176" t="s">
        <v>16220</v>
      </c>
      <c r="D5177" s="176">
        <v>-3.1843590000000002</v>
      </c>
      <c r="E5177" s="176">
        <v>119.919104</v>
      </c>
    </row>
    <row r="5178" spans="2:5" x14ac:dyDescent="0.25">
      <c r="B5178" s="176" t="s">
        <v>10596</v>
      </c>
      <c r="C5178" s="176" t="s">
        <v>16221</v>
      </c>
      <c r="D5178" s="176">
        <v>-3.0822699999999998</v>
      </c>
      <c r="E5178" s="176">
        <v>120.244823</v>
      </c>
    </row>
    <row r="5179" spans="2:5" x14ac:dyDescent="0.25">
      <c r="B5179" s="176" t="s">
        <v>10597</v>
      </c>
      <c r="C5179" s="176" t="s">
        <v>16222</v>
      </c>
      <c r="D5179" s="176">
        <v>-0.916462</v>
      </c>
      <c r="E5179" s="176">
        <v>119.908647</v>
      </c>
    </row>
    <row r="5180" spans="2:5" x14ac:dyDescent="0.25">
      <c r="B5180" s="176" t="s">
        <v>10598</v>
      </c>
      <c r="C5180" s="176" t="s">
        <v>16223</v>
      </c>
      <c r="D5180" s="176">
        <v>1.1234280000000001</v>
      </c>
      <c r="E5180" s="176">
        <v>120.79365799999999</v>
      </c>
    </row>
    <row r="5181" spans="2:5" x14ac:dyDescent="0.25">
      <c r="B5181" s="176" t="s">
        <v>10599</v>
      </c>
      <c r="C5181" s="176" t="s">
        <v>16224</v>
      </c>
      <c r="D5181" s="176">
        <v>-2.2011430000000001</v>
      </c>
      <c r="E5181" s="176">
        <v>121.66288400000001</v>
      </c>
    </row>
    <row r="5182" spans="2:5" x14ac:dyDescent="0.25">
      <c r="B5182" s="176" t="s">
        <v>10600</v>
      </c>
      <c r="C5182" s="176" t="s">
        <v>16225</v>
      </c>
      <c r="D5182" s="176">
        <v>-1.414121</v>
      </c>
      <c r="E5182" s="176">
        <v>120.65924099999999</v>
      </c>
    </row>
    <row r="5183" spans="2:5" x14ac:dyDescent="0.25">
      <c r="B5183" s="176" t="s">
        <v>10601</v>
      </c>
      <c r="C5183" s="176" t="s">
        <v>16226</v>
      </c>
      <c r="D5183" s="176">
        <v>-0.86543700000000001</v>
      </c>
      <c r="E5183" s="176">
        <v>121.628625</v>
      </c>
    </row>
    <row r="5184" spans="2:5" x14ac:dyDescent="0.25">
      <c r="B5184" s="176" t="s">
        <v>10602</v>
      </c>
      <c r="C5184" s="176" t="s">
        <v>16227</v>
      </c>
      <c r="D5184" s="176">
        <v>-1.035893</v>
      </c>
      <c r="E5184" s="176">
        <v>122.773934</v>
      </c>
    </row>
    <row r="5185" spans="2:5" x14ac:dyDescent="0.25">
      <c r="B5185" s="176" t="s">
        <v>10603</v>
      </c>
      <c r="C5185" s="176" t="s">
        <v>16228</v>
      </c>
      <c r="D5185" s="176">
        <v>1.1023179999999999</v>
      </c>
      <c r="E5185" s="176">
        <v>121.413358</v>
      </c>
    </row>
    <row r="5186" spans="2:5" x14ac:dyDescent="0.25">
      <c r="B5186" s="176" t="s">
        <v>10604</v>
      </c>
      <c r="C5186" s="176" t="s">
        <v>16229</v>
      </c>
      <c r="D5186" s="176">
        <v>-1.0258100000000001</v>
      </c>
      <c r="E5186" s="176">
        <v>114.92881</v>
      </c>
    </row>
    <row r="5187" spans="2:5" x14ac:dyDescent="0.25">
      <c r="B5187" s="176" t="s">
        <v>16774</v>
      </c>
      <c r="C5187" s="176" t="s">
        <v>16265</v>
      </c>
      <c r="D5187" s="176">
        <v>2.838139</v>
      </c>
      <c r="E5187" s="176">
        <v>117.374584</v>
      </c>
    </row>
    <row r="5188" spans="2:5" x14ac:dyDescent="0.25">
      <c r="B5188" s="176" t="s">
        <v>10605</v>
      </c>
      <c r="C5188" s="176" t="s">
        <v>16230</v>
      </c>
      <c r="D5188" s="176">
        <v>-3.3760620000000001</v>
      </c>
      <c r="E5188" s="176">
        <v>112.53652099999999</v>
      </c>
    </row>
    <row r="5189" spans="2:5" x14ac:dyDescent="0.25">
      <c r="B5189" s="176" t="s">
        <v>10606</v>
      </c>
      <c r="C5189" s="176" t="s">
        <v>16231</v>
      </c>
      <c r="D5189" s="176">
        <v>-2.2271459999999998</v>
      </c>
      <c r="E5189" s="176">
        <v>113.943388</v>
      </c>
    </row>
    <row r="5190" spans="2:5" x14ac:dyDescent="0.25">
      <c r="B5190" s="176" t="s">
        <v>10607</v>
      </c>
      <c r="C5190" s="176" t="s">
        <v>16232</v>
      </c>
      <c r="D5190" s="176">
        <v>-2.7052</v>
      </c>
      <c r="E5190" s="176">
        <v>111.672997</v>
      </c>
    </row>
    <row r="5191" spans="2:5" x14ac:dyDescent="0.25">
      <c r="B5191" s="176" t="s">
        <v>10608</v>
      </c>
      <c r="C5191" s="176" t="s">
        <v>16233</v>
      </c>
      <c r="D5191" s="176">
        <v>-2.4991979999999998</v>
      </c>
      <c r="E5191" s="176">
        <v>112.974987</v>
      </c>
    </row>
    <row r="5192" spans="2:5" x14ac:dyDescent="0.25">
      <c r="B5192" s="176" t="s">
        <v>10609</v>
      </c>
      <c r="C5192" s="176" t="s">
        <v>16234</v>
      </c>
      <c r="D5192" s="176">
        <v>-1.4690240000000001</v>
      </c>
      <c r="E5192" s="176">
        <v>113.080984</v>
      </c>
    </row>
    <row r="5193" spans="2:5" x14ac:dyDescent="0.25">
      <c r="B5193" s="176" t="s">
        <v>10610</v>
      </c>
      <c r="C5193" s="176" t="s">
        <v>16235</v>
      </c>
      <c r="D5193" s="176">
        <v>-7.7881799999999997</v>
      </c>
      <c r="E5193" s="176">
        <v>110.431999</v>
      </c>
    </row>
    <row r="5194" spans="2:5" x14ac:dyDescent="0.25">
      <c r="B5194" s="176" t="s">
        <v>10611</v>
      </c>
      <c r="C5194" s="176" t="s">
        <v>16236</v>
      </c>
      <c r="D5194" s="176">
        <v>-7.9053380000000004</v>
      </c>
      <c r="E5194" s="176">
        <v>110.057264</v>
      </c>
    </row>
    <row r="5195" spans="2:5" x14ac:dyDescent="0.25">
      <c r="B5195" s="176" t="s">
        <v>10612</v>
      </c>
      <c r="C5195" s="176" t="s">
        <v>16237</v>
      </c>
      <c r="D5195" s="176">
        <v>-7.64506</v>
      </c>
      <c r="E5195" s="176">
        <v>109.033997</v>
      </c>
    </row>
    <row r="5196" spans="2:5" x14ac:dyDescent="0.25">
      <c r="B5196" s="176" t="s">
        <v>10613</v>
      </c>
      <c r="C5196" s="176" t="s">
        <v>16238</v>
      </c>
      <c r="D5196" s="176">
        <v>-7.5160439999999999</v>
      </c>
      <c r="E5196" s="176">
        <v>110.757492</v>
      </c>
    </row>
    <row r="5197" spans="2:5" x14ac:dyDescent="0.25">
      <c r="B5197" s="176" t="s">
        <v>10614</v>
      </c>
      <c r="C5197" s="176" t="s">
        <v>16239</v>
      </c>
      <c r="D5197" s="176">
        <v>-6.9707319999999999</v>
      </c>
      <c r="E5197" s="176">
        <v>110.373244</v>
      </c>
    </row>
    <row r="5198" spans="2:5" x14ac:dyDescent="0.25">
      <c r="B5198" s="176" t="s">
        <v>10615</v>
      </c>
      <c r="C5198" s="176" t="s">
        <v>16240</v>
      </c>
      <c r="D5198" s="176">
        <v>-5.80091</v>
      </c>
      <c r="E5198" s="176">
        <v>110.47838</v>
      </c>
    </row>
    <row r="5199" spans="2:5" x14ac:dyDescent="0.25">
      <c r="B5199" s="176" t="s">
        <v>10616</v>
      </c>
      <c r="C5199" s="176" t="s">
        <v>16241</v>
      </c>
      <c r="D5199" s="176">
        <v>-2.5796269999999999</v>
      </c>
      <c r="E5199" s="176">
        <v>140.519857</v>
      </c>
    </row>
    <row r="5200" spans="2:5" x14ac:dyDescent="0.25">
      <c r="B5200" s="176" t="s">
        <v>10617</v>
      </c>
      <c r="C5200" s="176" t="s">
        <v>16242</v>
      </c>
      <c r="D5200" s="176">
        <v>-4.7134809999999998</v>
      </c>
      <c r="E5200" s="176">
        <v>140.74027100000001</v>
      </c>
    </row>
    <row r="5201" spans="2:5" x14ac:dyDescent="0.25">
      <c r="B5201" s="176" t="s">
        <v>10618</v>
      </c>
      <c r="C5201" s="176" t="s">
        <v>16243</v>
      </c>
      <c r="D5201" s="176">
        <v>-4.9070999999999998</v>
      </c>
      <c r="E5201" s="176">
        <v>140.6277</v>
      </c>
    </row>
    <row r="5202" spans="2:5" x14ac:dyDescent="0.25">
      <c r="B5202" s="176" t="s">
        <v>10619</v>
      </c>
      <c r="C5202" s="176" t="s">
        <v>16244</v>
      </c>
      <c r="D5202" s="176">
        <v>-5.1391390000000001</v>
      </c>
      <c r="E5202" s="176">
        <v>140.71763799999999</v>
      </c>
    </row>
    <row r="5203" spans="2:5" x14ac:dyDescent="0.25">
      <c r="B5203" s="176" t="s">
        <v>10620</v>
      </c>
      <c r="C5203" s="176" t="s">
        <v>16245</v>
      </c>
      <c r="D5203" s="176">
        <v>-4.7434479999999999</v>
      </c>
      <c r="E5203" s="176">
        <v>140.84826699999999</v>
      </c>
    </row>
    <row r="5204" spans="2:5" x14ac:dyDescent="0.25">
      <c r="B5204" s="176" t="s">
        <v>10621</v>
      </c>
      <c r="C5204" s="176" t="s">
        <v>16246</v>
      </c>
      <c r="D5204" s="176">
        <v>-8.5238980000000009</v>
      </c>
      <c r="E5204" s="176">
        <v>140.419693</v>
      </c>
    </row>
    <row r="5205" spans="2:5" x14ac:dyDescent="0.25">
      <c r="B5205" s="176" t="s">
        <v>10622</v>
      </c>
      <c r="C5205" s="176" t="s">
        <v>16247</v>
      </c>
      <c r="D5205" s="176">
        <v>-6.0966899999999997</v>
      </c>
      <c r="E5205" s="176">
        <v>140.30352099999999</v>
      </c>
    </row>
    <row r="5206" spans="2:5" x14ac:dyDescent="0.25">
      <c r="B5206" s="176" t="s">
        <v>10623</v>
      </c>
      <c r="C5206" s="176" t="s">
        <v>16248</v>
      </c>
      <c r="D5206" s="176">
        <v>0.121656</v>
      </c>
      <c r="E5206" s="176">
        <v>117.476558</v>
      </c>
    </row>
    <row r="5207" spans="2:5" x14ac:dyDescent="0.25">
      <c r="B5207" s="176" t="s">
        <v>10624</v>
      </c>
      <c r="C5207" s="176" t="s">
        <v>16249</v>
      </c>
      <c r="D5207" s="176">
        <v>0.80702799999999997</v>
      </c>
      <c r="E5207" s="176">
        <v>114.52905199999999</v>
      </c>
    </row>
    <row r="5208" spans="2:5" x14ac:dyDescent="0.25">
      <c r="B5208" s="176" t="s">
        <v>10625</v>
      </c>
      <c r="C5208" s="176" t="s">
        <v>16250</v>
      </c>
      <c r="D5208" s="176">
        <v>-1.1605300000000001</v>
      </c>
      <c r="E5208" s="176">
        <v>116.71193</v>
      </c>
    </row>
    <row r="5209" spans="2:5" x14ac:dyDescent="0.25">
      <c r="B5209" s="176" t="s">
        <v>10626</v>
      </c>
      <c r="C5209" s="176" t="s">
        <v>16251</v>
      </c>
      <c r="D5209" s="176">
        <v>-1.2683420000000001</v>
      </c>
      <c r="E5209" s="176">
        <v>116.89452</v>
      </c>
    </row>
    <row r="5210" spans="2:5" x14ac:dyDescent="0.25">
      <c r="B5210" s="176" t="s">
        <v>10627</v>
      </c>
      <c r="C5210" s="176" t="s">
        <v>16252</v>
      </c>
      <c r="D5210" s="176">
        <v>-0.37447799999999998</v>
      </c>
      <c r="E5210" s="176">
        <v>117.250128</v>
      </c>
    </row>
    <row r="5211" spans="2:5" x14ac:dyDescent="0.25">
      <c r="B5211" s="176" t="s">
        <v>10628</v>
      </c>
      <c r="C5211" s="176" t="s">
        <v>16253</v>
      </c>
      <c r="D5211" s="176">
        <v>0.63711899999999999</v>
      </c>
      <c r="E5211" s="176">
        <v>122.849998</v>
      </c>
    </row>
    <row r="5212" spans="2:5" x14ac:dyDescent="0.25">
      <c r="B5212" s="176" t="s">
        <v>10629</v>
      </c>
      <c r="C5212" s="176" t="s">
        <v>14917</v>
      </c>
      <c r="D5212" s="176">
        <v>3.6847799999999999</v>
      </c>
      <c r="E5212" s="176">
        <v>125.527162</v>
      </c>
    </row>
    <row r="5213" spans="2:5" x14ac:dyDescent="0.25">
      <c r="B5213" s="176" t="s">
        <v>10630</v>
      </c>
      <c r="C5213" s="176" t="s">
        <v>16254</v>
      </c>
      <c r="D5213" s="176">
        <v>0.88854999999999995</v>
      </c>
      <c r="E5213" s="176">
        <v>124.03363400000001</v>
      </c>
    </row>
    <row r="5214" spans="2:5" x14ac:dyDescent="0.25">
      <c r="B5214" s="176" t="s">
        <v>10631</v>
      </c>
      <c r="C5214" s="176" t="s">
        <v>16255</v>
      </c>
      <c r="D5214" s="176">
        <v>1.5485910000000001</v>
      </c>
      <c r="E5214" s="176">
        <v>124.92625</v>
      </c>
    </row>
    <row r="5215" spans="2:5" x14ac:dyDescent="0.25">
      <c r="B5215" s="176" t="s">
        <v>10632</v>
      </c>
      <c r="C5215" s="176" t="s">
        <v>16256</v>
      </c>
      <c r="D5215" s="176">
        <v>-3.4124099999999999</v>
      </c>
      <c r="E5215" s="176">
        <v>115.995003</v>
      </c>
    </row>
    <row r="5216" spans="2:5" x14ac:dyDescent="0.25">
      <c r="B5216" s="176" t="s">
        <v>10633</v>
      </c>
      <c r="C5216" s="176" t="s">
        <v>16257</v>
      </c>
      <c r="D5216" s="176">
        <v>-3.2947959999999998</v>
      </c>
      <c r="E5216" s="176">
        <v>116.163815</v>
      </c>
    </row>
    <row r="5217" spans="2:5" x14ac:dyDescent="0.25">
      <c r="B5217" s="176" t="s">
        <v>10634</v>
      </c>
      <c r="C5217" s="176" t="s">
        <v>16258</v>
      </c>
      <c r="D5217" s="176">
        <v>-2.2165599999999999</v>
      </c>
      <c r="E5217" s="176">
        <v>115.435997</v>
      </c>
    </row>
    <row r="5218" spans="2:5" x14ac:dyDescent="0.25">
      <c r="B5218" s="176" t="s">
        <v>10635</v>
      </c>
      <c r="C5218" s="176" t="s">
        <v>16259</v>
      </c>
      <c r="D5218" s="176">
        <v>-3.4401120000000001</v>
      </c>
      <c r="E5218" s="176">
        <v>114.76120899999999</v>
      </c>
    </row>
    <row r="5219" spans="2:5" x14ac:dyDescent="0.25">
      <c r="B5219" s="176" t="s">
        <v>10636</v>
      </c>
      <c r="C5219" s="176" t="s">
        <v>16260</v>
      </c>
      <c r="D5219" s="176">
        <v>-5.7602779999999996</v>
      </c>
      <c r="E5219" s="176">
        <v>132.759444</v>
      </c>
    </row>
    <row r="5220" spans="2:5" x14ac:dyDescent="0.25">
      <c r="B5220" s="176" t="s">
        <v>10637</v>
      </c>
      <c r="C5220" s="176" t="s">
        <v>16261</v>
      </c>
      <c r="D5220" s="176">
        <v>-8.1406829999999992</v>
      </c>
      <c r="E5220" s="176">
        <v>127.90966899999999</v>
      </c>
    </row>
    <row r="5221" spans="2:5" x14ac:dyDescent="0.25">
      <c r="B5221" s="176" t="s">
        <v>10638</v>
      </c>
      <c r="C5221" s="176" t="s">
        <v>16262</v>
      </c>
      <c r="D5221" s="176">
        <v>-3.1431589999999998</v>
      </c>
      <c r="E5221" s="176">
        <v>126.97646899999999</v>
      </c>
    </row>
    <row r="5222" spans="2:5" x14ac:dyDescent="0.25">
      <c r="B5222" s="176" t="s">
        <v>10639</v>
      </c>
      <c r="C5222" s="176" t="s">
        <v>16263</v>
      </c>
      <c r="D5222" s="176">
        <v>-3.7102599999999999</v>
      </c>
      <c r="E5222" s="176">
        <v>128.08900499999999</v>
      </c>
    </row>
    <row r="5223" spans="2:5" x14ac:dyDescent="0.25">
      <c r="B5223" s="176" t="s">
        <v>10640</v>
      </c>
      <c r="C5223" s="176" t="s">
        <v>16264</v>
      </c>
      <c r="D5223" s="176">
        <v>-7.8483539999999996</v>
      </c>
      <c r="E5223" s="176">
        <v>131.33706799999999</v>
      </c>
    </row>
    <row r="5224" spans="2:5" x14ac:dyDescent="0.25">
      <c r="B5224" s="176" t="s">
        <v>10641</v>
      </c>
      <c r="C5224" s="176" t="s">
        <v>16265</v>
      </c>
      <c r="D5224" s="176">
        <v>2.835833</v>
      </c>
      <c r="E5224" s="176">
        <v>117.373611</v>
      </c>
    </row>
    <row r="5225" spans="2:5" x14ac:dyDescent="0.25">
      <c r="B5225" s="176" t="s">
        <v>10642</v>
      </c>
      <c r="C5225" s="176" t="s">
        <v>16266</v>
      </c>
      <c r="D5225" s="176">
        <v>3.5989040000000001</v>
      </c>
      <c r="E5225" s="176">
        <v>115.840817</v>
      </c>
    </row>
    <row r="5226" spans="2:5" x14ac:dyDescent="0.25">
      <c r="B5226" s="176" t="s">
        <v>10643</v>
      </c>
      <c r="C5226" s="176" t="s">
        <v>16267</v>
      </c>
      <c r="D5226" s="176">
        <v>3.9004949999999998</v>
      </c>
      <c r="E5226" s="176">
        <v>115.690089</v>
      </c>
    </row>
    <row r="5227" spans="2:5" x14ac:dyDescent="0.25">
      <c r="B5227" s="176" t="s">
        <v>10644</v>
      </c>
      <c r="C5227" s="176" t="s">
        <v>16268</v>
      </c>
      <c r="D5227" s="176">
        <v>1.7069319999999999</v>
      </c>
      <c r="E5227" s="176">
        <v>114.96993399999999</v>
      </c>
    </row>
    <row r="5228" spans="2:5" x14ac:dyDescent="0.25">
      <c r="B5228" s="176" t="s">
        <v>10645</v>
      </c>
      <c r="C5228" s="176" t="s">
        <v>11459</v>
      </c>
      <c r="D5228" s="176">
        <v>3.575256</v>
      </c>
      <c r="E5228" s="176">
        <v>116.61976900000001</v>
      </c>
    </row>
    <row r="5229" spans="2:5" x14ac:dyDescent="0.25">
      <c r="B5229" s="176" t="s">
        <v>10646</v>
      </c>
      <c r="C5229" s="176" t="s">
        <v>11460</v>
      </c>
      <c r="D5229" s="176">
        <v>3.325145</v>
      </c>
      <c r="E5229" s="176">
        <v>117.56416900000001</v>
      </c>
    </row>
    <row r="5230" spans="2:5" x14ac:dyDescent="0.25">
      <c r="B5230" s="176" t="s">
        <v>10647</v>
      </c>
      <c r="C5230" s="176" t="s">
        <v>16269</v>
      </c>
      <c r="D5230" s="176">
        <v>2.1477599999999999</v>
      </c>
      <c r="E5230" s="176">
        <v>117.430705</v>
      </c>
    </row>
    <row r="5231" spans="2:5" x14ac:dyDescent="0.25">
      <c r="B5231" s="176" t="s">
        <v>10648</v>
      </c>
      <c r="C5231" s="176" t="s">
        <v>16270</v>
      </c>
      <c r="D5231" s="176">
        <v>-7.9290989999999999</v>
      </c>
      <c r="E5231" s="176">
        <v>112.71423299999999</v>
      </c>
    </row>
    <row r="5232" spans="2:5" x14ac:dyDescent="0.25">
      <c r="B5232" s="176" t="s">
        <v>10649</v>
      </c>
      <c r="C5232" s="176" t="s">
        <v>16271</v>
      </c>
      <c r="D5232" s="176">
        <v>-7.7495269999999996</v>
      </c>
      <c r="E5232" s="176">
        <v>111.946831</v>
      </c>
    </row>
    <row r="5233" spans="2:5" x14ac:dyDescent="0.25">
      <c r="B5233" s="176" t="s">
        <v>10650</v>
      </c>
      <c r="C5233" s="176" t="s">
        <v>16272</v>
      </c>
      <c r="D5233" s="176">
        <v>-8.2424940000000007</v>
      </c>
      <c r="E5233" s="176">
        <v>113.693476</v>
      </c>
    </row>
    <row r="5234" spans="2:5" x14ac:dyDescent="0.25">
      <c r="B5234" s="176" t="s">
        <v>10651</v>
      </c>
      <c r="C5234" s="176" t="s">
        <v>16273</v>
      </c>
      <c r="D5234" s="176">
        <v>-7.3798300000000001</v>
      </c>
      <c r="E5234" s="176">
        <v>112.787003</v>
      </c>
    </row>
    <row r="5235" spans="2:5" x14ac:dyDescent="0.25">
      <c r="B5235" s="176" t="s">
        <v>10652</v>
      </c>
      <c r="C5235" s="176" t="s">
        <v>16274</v>
      </c>
      <c r="D5235" s="176">
        <v>-2.9205079999999999</v>
      </c>
      <c r="E5235" s="176">
        <v>132.267011</v>
      </c>
    </row>
    <row r="5236" spans="2:5" x14ac:dyDescent="0.25">
      <c r="B5236" s="176" t="s">
        <v>10653</v>
      </c>
      <c r="C5236" s="176" t="s">
        <v>16275</v>
      </c>
      <c r="D5236" s="176">
        <v>-3.6446000000000001</v>
      </c>
      <c r="E5236" s="176">
        <v>133.69511600000001</v>
      </c>
    </row>
    <row r="5237" spans="2:5" x14ac:dyDescent="0.25">
      <c r="B5237" s="176" t="s">
        <v>10654</v>
      </c>
      <c r="C5237" s="176" t="s">
        <v>16276</v>
      </c>
      <c r="D5237" s="176">
        <v>-0.42496899999999999</v>
      </c>
      <c r="E5237" s="176">
        <v>130.77353500000001</v>
      </c>
    </row>
    <row r="5238" spans="2:5" x14ac:dyDescent="0.25">
      <c r="B5238" s="176" t="s">
        <v>10655</v>
      </c>
      <c r="C5238" s="176" t="s">
        <v>16277</v>
      </c>
      <c r="D5238" s="176">
        <v>-2.5322399999999998</v>
      </c>
      <c r="E5238" s="176">
        <v>133.43899500000001</v>
      </c>
    </row>
    <row r="5239" spans="2:5" x14ac:dyDescent="0.25">
      <c r="B5239" s="176" t="s">
        <v>10656</v>
      </c>
      <c r="C5239" s="176" t="s">
        <v>16278</v>
      </c>
      <c r="D5239" s="176">
        <v>-0.89400000000000002</v>
      </c>
      <c r="E5239" s="176">
        <v>131.28700000000001</v>
      </c>
    </row>
    <row r="5240" spans="2:5" x14ac:dyDescent="0.25">
      <c r="B5240" s="176" t="s">
        <v>10657</v>
      </c>
      <c r="C5240" s="176" t="s">
        <v>16279</v>
      </c>
      <c r="D5240" s="176">
        <v>-9.0748409999999993</v>
      </c>
      <c r="E5240" s="176">
        <v>124.903285</v>
      </c>
    </row>
    <row r="5241" spans="2:5" x14ac:dyDescent="0.25">
      <c r="B5241" s="176" t="s">
        <v>10658</v>
      </c>
      <c r="C5241" s="176" t="s">
        <v>16280</v>
      </c>
      <c r="D5241" s="176">
        <v>-8.6395140000000001</v>
      </c>
      <c r="E5241" s="176">
        <v>122.238135</v>
      </c>
    </row>
    <row r="5242" spans="2:5" x14ac:dyDescent="0.25">
      <c r="B5242" s="176" t="s">
        <v>10659</v>
      </c>
      <c r="C5242" s="176" t="s">
        <v>16281</v>
      </c>
      <c r="D5242" s="176">
        <v>-8.8491140000000001</v>
      </c>
      <c r="E5242" s="176">
        <v>121.66101</v>
      </c>
    </row>
    <row r="5243" spans="2:5" x14ac:dyDescent="0.25">
      <c r="B5243" s="176" t="s">
        <v>10660</v>
      </c>
      <c r="C5243" s="176" t="s">
        <v>16282</v>
      </c>
      <c r="D5243" s="176">
        <v>-8.596171</v>
      </c>
      <c r="E5243" s="176">
        <v>120.478177</v>
      </c>
    </row>
    <row r="5244" spans="2:5" x14ac:dyDescent="0.25">
      <c r="B5244" s="176" t="s">
        <v>10661</v>
      </c>
      <c r="C5244" s="176" t="s">
        <v>16283</v>
      </c>
      <c r="D5244" s="176">
        <v>-9.409224</v>
      </c>
      <c r="E5244" s="176">
        <v>119.242558</v>
      </c>
    </row>
    <row r="5245" spans="2:5" x14ac:dyDescent="0.25">
      <c r="B5245" s="176" t="s">
        <v>10662</v>
      </c>
      <c r="C5245" s="176" t="s">
        <v>16284</v>
      </c>
      <c r="D5245" s="176">
        <v>-8.2744239999999998</v>
      </c>
      <c r="E5245" s="176">
        <v>123.002</v>
      </c>
    </row>
    <row r="5246" spans="2:5" x14ac:dyDescent="0.25">
      <c r="B5246" s="176" t="s">
        <v>10663</v>
      </c>
      <c r="C5246" s="176" t="s">
        <v>16285</v>
      </c>
      <c r="D5246" s="176">
        <v>-8.1323399999999992</v>
      </c>
      <c r="E5246" s="176">
        <v>124.59699999999999</v>
      </c>
    </row>
    <row r="5247" spans="2:5" x14ac:dyDescent="0.25">
      <c r="B5247" s="176" t="s">
        <v>10664</v>
      </c>
      <c r="C5247" s="176" t="s">
        <v>16286</v>
      </c>
      <c r="D5247" s="176">
        <v>-8.4806939999999997</v>
      </c>
      <c r="E5247" s="176">
        <v>119.888306</v>
      </c>
    </row>
    <row r="5248" spans="2:5" x14ac:dyDescent="0.25">
      <c r="B5248" s="176" t="s">
        <v>10665</v>
      </c>
      <c r="C5248" s="176" t="s">
        <v>16287</v>
      </c>
      <c r="D5248" s="176">
        <v>-10.765834</v>
      </c>
      <c r="E5248" s="176">
        <v>123.07604600000001</v>
      </c>
    </row>
    <row r="5249" spans="2:5" x14ac:dyDescent="0.25">
      <c r="B5249" s="176" t="s">
        <v>10666</v>
      </c>
      <c r="C5249" s="176" t="s">
        <v>16288</v>
      </c>
      <c r="D5249" s="176">
        <v>-10.1716</v>
      </c>
      <c r="E5249" s="176">
        <v>123.670998</v>
      </c>
    </row>
    <row r="5250" spans="2:5" x14ac:dyDescent="0.25">
      <c r="B5250" s="176" t="s">
        <v>10667</v>
      </c>
      <c r="C5250" s="176" t="s">
        <v>16289</v>
      </c>
      <c r="D5250" s="176">
        <v>-9.6692199999999993</v>
      </c>
      <c r="E5250" s="176">
        <v>120.302002</v>
      </c>
    </row>
    <row r="5251" spans="2:5" x14ac:dyDescent="0.25">
      <c r="B5251" s="176" t="s">
        <v>10668</v>
      </c>
      <c r="C5251" s="176" t="s">
        <v>16290</v>
      </c>
      <c r="D5251" s="176">
        <v>-0.42009600000000002</v>
      </c>
      <c r="E5251" s="176">
        <v>132.18860000000001</v>
      </c>
    </row>
    <row r="5252" spans="2:5" x14ac:dyDescent="0.25">
      <c r="B5252" s="176" t="s">
        <v>10669</v>
      </c>
      <c r="C5252" s="176" t="s">
        <v>16291</v>
      </c>
      <c r="D5252" s="176">
        <v>-0.89183299999999999</v>
      </c>
      <c r="E5252" s="176">
        <v>134.04899599999999</v>
      </c>
    </row>
    <row r="5253" spans="2:5" x14ac:dyDescent="0.25">
      <c r="B5253" s="176" t="s">
        <v>10670</v>
      </c>
      <c r="C5253" s="176" t="s">
        <v>16292</v>
      </c>
      <c r="D5253" s="176">
        <v>-3.6845500000000002</v>
      </c>
      <c r="E5253" s="176">
        <v>138.677437</v>
      </c>
    </row>
    <row r="5254" spans="2:5" x14ac:dyDescent="0.25">
      <c r="B5254" s="176" t="s">
        <v>10671</v>
      </c>
      <c r="C5254" s="176" t="s">
        <v>16293</v>
      </c>
      <c r="D5254" s="176">
        <v>-4.8556999999999997</v>
      </c>
      <c r="E5254" s="176">
        <v>139.48200600000001</v>
      </c>
    </row>
    <row r="5255" spans="2:5" x14ac:dyDescent="0.25">
      <c r="B5255" s="176" t="s">
        <v>10672</v>
      </c>
      <c r="C5255" s="176" t="s">
        <v>16294</v>
      </c>
      <c r="D5255" s="176">
        <v>-4.0973240000000004</v>
      </c>
      <c r="E5255" s="176">
        <v>138.952417</v>
      </c>
    </row>
    <row r="5256" spans="2:5" x14ac:dyDescent="0.25">
      <c r="B5256" s="176" t="s">
        <v>10673</v>
      </c>
      <c r="C5256" s="176" t="s">
        <v>16295</v>
      </c>
      <c r="D5256" s="176">
        <v>-5.2921230000000001</v>
      </c>
      <c r="E5256" s="176">
        <v>123.636233</v>
      </c>
    </row>
    <row r="5257" spans="2:5" x14ac:dyDescent="0.25">
      <c r="B5257" s="176" t="s">
        <v>10674</v>
      </c>
      <c r="C5257" s="176" t="s">
        <v>16296</v>
      </c>
      <c r="D5257" s="176">
        <v>-6.1792100000000003</v>
      </c>
      <c r="E5257" s="176">
        <v>120.437479</v>
      </c>
    </row>
    <row r="5258" spans="2:5" x14ac:dyDescent="0.25">
      <c r="B5258" s="176" t="s">
        <v>10675</v>
      </c>
      <c r="C5258" s="176" t="s">
        <v>16297</v>
      </c>
      <c r="D5258" s="176">
        <v>-4.338158</v>
      </c>
      <c r="E5258" s="176">
        <v>121.524047</v>
      </c>
    </row>
    <row r="5259" spans="2:5" x14ac:dyDescent="0.25">
      <c r="B5259" s="176" t="s">
        <v>10676</v>
      </c>
      <c r="C5259" s="176" t="s">
        <v>16298</v>
      </c>
      <c r="D5259" s="176">
        <v>-4.0816100000000004</v>
      </c>
      <c r="E5259" s="176">
        <v>122.41799899999999</v>
      </c>
    </row>
    <row r="5260" spans="2:5" x14ac:dyDescent="0.25">
      <c r="B5260" s="176" t="s">
        <v>10677</v>
      </c>
      <c r="C5260" s="176" t="s">
        <v>16299</v>
      </c>
      <c r="D5260" s="176">
        <v>-3.739503</v>
      </c>
      <c r="E5260" s="176">
        <v>137.031183</v>
      </c>
    </row>
    <row r="5261" spans="2:5" x14ac:dyDescent="0.25">
      <c r="B5261" s="176" t="s">
        <v>10678</v>
      </c>
      <c r="C5261" s="176" t="s">
        <v>16300</v>
      </c>
      <c r="D5261" s="176">
        <v>-4.5297799999999997</v>
      </c>
      <c r="E5261" s="176">
        <v>136.88738799999999</v>
      </c>
    </row>
    <row r="5262" spans="2:5" x14ac:dyDescent="0.25">
      <c r="B5262" s="176" t="s">
        <v>10679</v>
      </c>
      <c r="C5262" s="176" t="s">
        <v>16301</v>
      </c>
      <c r="D5262" s="176">
        <v>4.6351579999999997</v>
      </c>
      <c r="E5262" s="176">
        <v>114.378748</v>
      </c>
    </row>
    <row r="5263" spans="2:5" x14ac:dyDescent="0.25">
      <c r="B5263" s="176" t="s">
        <v>10680</v>
      </c>
      <c r="C5263" s="176" t="s">
        <v>16302</v>
      </c>
      <c r="D5263" s="176">
        <v>3.12385010719</v>
      </c>
      <c r="E5263" s="176">
        <v>113.019996643</v>
      </c>
    </row>
    <row r="5264" spans="2:5" x14ac:dyDescent="0.25">
      <c r="B5264" s="176" t="s">
        <v>10681</v>
      </c>
      <c r="C5264" s="176" t="s">
        <v>16303</v>
      </c>
      <c r="D5264" s="176">
        <v>3.4210000038099997</v>
      </c>
      <c r="E5264" s="176">
        <v>115.153999329</v>
      </c>
    </row>
    <row r="5265" spans="2:5" x14ac:dyDescent="0.25">
      <c r="B5265" s="176" t="s">
        <v>10682</v>
      </c>
      <c r="C5265" s="176" t="s">
        <v>16304</v>
      </c>
      <c r="D5265" s="176">
        <v>1.4873639999999999</v>
      </c>
      <c r="E5265" s="176">
        <v>110.352859</v>
      </c>
    </row>
    <row r="5266" spans="2:5" x14ac:dyDescent="0.25">
      <c r="B5266" s="176" t="s">
        <v>10683</v>
      </c>
      <c r="C5266" s="176" t="s">
        <v>16305</v>
      </c>
      <c r="D5266" s="176">
        <v>3.9760870000000001</v>
      </c>
      <c r="E5266" s="176">
        <v>115.067303</v>
      </c>
    </row>
    <row r="5267" spans="2:5" x14ac:dyDescent="0.25">
      <c r="B5267" s="176" t="s">
        <v>10684</v>
      </c>
      <c r="C5267" s="176" t="s">
        <v>16306</v>
      </c>
      <c r="D5267" s="176">
        <v>4.8083000183105469</v>
      </c>
      <c r="E5267" s="176">
        <v>115.01000213623047</v>
      </c>
    </row>
    <row r="5268" spans="2:5" x14ac:dyDescent="0.25">
      <c r="B5268" s="176" t="s">
        <v>10685</v>
      </c>
      <c r="C5268" s="176" t="s">
        <v>16307</v>
      </c>
      <c r="D5268" s="176">
        <v>2.8819439999999998</v>
      </c>
      <c r="E5268" s="176">
        <v>112.043333</v>
      </c>
    </row>
    <row r="5269" spans="2:5" x14ac:dyDescent="0.25">
      <c r="B5269" s="176" t="s">
        <v>10686</v>
      </c>
      <c r="C5269" s="176" t="s">
        <v>16308</v>
      </c>
      <c r="D5269" s="176">
        <v>4.1787340000000004</v>
      </c>
      <c r="E5269" s="176">
        <v>114.33031800000001</v>
      </c>
    </row>
    <row r="5270" spans="2:5" x14ac:dyDescent="0.25">
      <c r="B5270" s="176" t="s">
        <v>10687</v>
      </c>
      <c r="C5270" s="176" t="s">
        <v>16309</v>
      </c>
      <c r="D5270" s="176">
        <v>3.9740000000000002</v>
      </c>
      <c r="E5270" s="176">
        <v>115.61799600000001</v>
      </c>
    </row>
    <row r="5271" spans="2:5" x14ac:dyDescent="0.25">
      <c r="B5271" s="176" t="s">
        <v>10688</v>
      </c>
      <c r="C5271" s="176" t="s">
        <v>16310</v>
      </c>
      <c r="D5271" s="176">
        <v>4.3220099999999997</v>
      </c>
      <c r="E5271" s="176">
        <v>113.98699999999999</v>
      </c>
    </row>
    <row r="5272" spans="2:5" x14ac:dyDescent="0.25">
      <c r="B5272" s="176" t="s">
        <v>10689</v>
      </c>
      <c r="C5272" s="176" t="s">
        <v>16311</v>
      </c>
      <c r="D5272" s="176">
        <v>2.2616000000000001</v>
      </c>
      <c r="E5272" s="176">
        <v>111.985001</v>
      </c>
    </row>
    <row r="5273" spans="2:5" x14ac:dyDescent="0.25">
      <c r="B5273" s="176" t="s">
        <v>10690</v>
      </c>
      <c r="C5273" s="176" t="s">
        <v>16312</v>
      </c>
      <c r="D5273" s="176">
        <v>4.84917</v>
      </c>
      <c r="E5273" s="176">
        <v>115.40799699999999</v>
      </c>
    </row>
    <row r="5274" spans="2:5" x14ac:dyDescent="0.25">
      <c r="B5274" s="176" t="s">
        <v>10691</v>
      </c>
      <c r="C5274" s="176" t="s">
        <v>16313</v>
      </c>
      <c r="D5274" s="176">
        <v>3.734648</v>
      </c>
      <c r="E5274" s="176">
        <v>115.478548</v>
      </c>
    </row>
    <row r="5275" spans="2:5" x14ac:dyDescent="0.25">
      <c r="B5275" s="176" t="s">
        <v>10692</v>
      </c>
      <c r="C5275" s="176" t="s">
        <v>16314</v>
      </c>
      <c r="D5275" s="176">
        <v>5.0324099999999996</v>
      </c>
      <c r="E5275" s="176">
        <v>118.32375999999999</v>
      </c>
    </row>
    <row r="5276" spans="2:5" x14ac:dyDescent="0.25">
      <c r="B5276" s="176" t="s">
        <v>10693</v>
      </c>
      <c r="C5276" s="176" t="s">
        <v>16315</v>
      </c>
      <c r="D5276" s="176">
        <v>5.9327430000000003</v>
      </c>
      <c r="E5276" s="176">
        <v>116.049324</v>
      </c>
    </row>
    <row r="5277" spans="2:5" x14ac:dyDescent="0.25">
      <c r="B5277" s="176" t="s">
        <v>10694</v>
      </c>
      <c r="C5277" s="176" t="s">
        <v>16316</v>
      </c>
      <c r="D5277" s="176">
        <v>5.3016670000000001</v>
      </c>
      <c r="E5277" s="176">
        <v>115.248333</v>
      </c>
    </row>
    <row r="5278" spans="2:5" x14ac:dyDescent="0.25">
      <c r="B5278" s="176" t="s">
        <v>10695</v>
      </c>
      <c r="C5278" s="176" t="s">
        <v>16317</v>
      </c>
      <c r="D5278" s="176">
        <v>5.4025699999999999</v>
      </c>
      <c r="E5278" s="176">
        <v>118.65763</v>
      </c>
    </row>
    <row r="5279" spans="2:5" x14ac:dyDescent="0.25">
      <c r="B5279" s="176" t="s">
        <v>10696</v>
      </c>
      <c r="C5279" s="176" t="s">
        <v>16318</v>
      </c>
      <c r="D5279" s="176">
        <v>5.9008998870849609</v>
      </c>
      <c r="E5279" s="176">
        <v>118.05899810791016</v>
      </c>
    </row>
    <row r="5280" spans="2:5" x14ac:dyDescent="0.25">
      <c r="B5280" s="176" t="s">
        <v>10697</v>
      </c>
      <c r="C5280" s="176" t="s">
        <v>16319</v>
      </c>
      <c r="D5280" s="176">
        <v>6.9241109999999999</v>
      </c>
      <c r="E5280" s="176">
        <v>116.837068</v>
      </c>
    </row>
    <row r="5281" spans="2:5" x14ac:dyDescent="0.25">
      <c r="B5281" s="176" t="s">
        <v>10698</v>
      </c>
      <c r="C5281" s="176" t="s">
        <v>16320</v>
      </c>
      <c r="D5281" s="176">
        <v>4.3133800000000004</v>
      </c>
      <c r="E5281" s="176">
        <v>118.12152</v>
      </c>
    </row>
    <row r="5282" spans="2:5" x14ac:dyDescent="0.25">
      <c r="B5282" s="176" t="s">
        <v>10699</v>
      </c>
      <c r="C5282" s="176" t="s">
        <v>16321</v>
      </c>
      <c r="D5282" s="176">
        <v>4.0483298301696777</v>
      </c>
      <c r="E5282" s="176">
        <v>114.80500030517578</v>
      </c>
    </row>
    <row r="5283" spans="2:5" x14ac:dyDescent="0.25">
      <c r="B5283" s="176" t="s">
        <v>10700</v>
      </c>
      <c r="C5283" s="176" t="s">
        <v>16322</v>
      </c>
      <c r="D5283" s="176">
        <v>4.9442000000000004</v>
      </c>
      <c r="E5283" s="176">
        <v>114.92800099999999</v>
      </c>
    </row>
    <row r="5284" spans="2:5" x14ac:dyDescent="0.25">
      <c r="B5284" s="176" t="s">
        <v>10701</v>
      </c>
      <c r="C5284" s="176" t="s">
        <v>11461</v>
      </c>
      <c r="D5284" s="176">
        <v>0.45864700000000003</v>
      </c>
      <c r="E5284" s="176">
        <v>101.444321</v>
      </c>
    </row>
    <row r="5285" spans="2:5" x14ac:dyDescent="0.25">
      <c r="B5285" s="176" t="s">
        <v>10702</v>
      </c>
      <c r="C5285" s="176" t="s">
        <v>16323</v>
      </c>
      <c r="D5285" s="176">
        <v>1.6090260000000001</v>
      </c>
      <c r="E5285" s="176">
        <v>101.433493</v>
      </c>
    </row>
    <row r="5286" spans="2:5" x14ac:dyDescent="0.25">
      <c r="B5286" s="176" t="s">
        <v>10703</v>
      </c>
      <c r="C5286" s="176" t="s">
        <v>16324</v>
      </c>
      <c r="D5286" s="176">
        <v>-0.35280800000000001</v>
      </c>
      <c r="E5286" s="176">
        <v>102.334999</v>
      </c>
    </row>
    <row r="5287" spans="2:5" x14ac:dyDescent="0.25">
      <c r="B5287" s="176" t="s">
        <v>10704</v>
      </c>
      <c r="C5287" s="176" t="s">
        <v>16325</v>
      </c>
      <c r="D5287" s="176">
        <v>-6.6473839999999997</v>
      </c>
      <c r="E5287" s="176">
        <v>108.165561</v>
      </c>
    </row>
    <row r="5288" spans="2:5" x14ac:dyDescent="0.25">
      <c r="B5288" s="176" t="s">
        <v>10705</v>
      </c>
      <c r="C5288" s="176" t="s">
        <v>16326</v>
      </c>
      <c r="D5288" s="176">
        <v>-6.9006299999999996</v>
      </c>
      <c r="E5288" s="176">
        <v>107.575996</v>
      </c>
    </row>
    <row r="5289" spans="2:5" x14ac:dyDescent="0.25">
      <c r="B5289" s="176" t="s">
        <v>10706</v>
      </c>
      <c r="C5289" s="176" t="s">
        <v>16327</v>
      </c>
      <c r="D5289" s="176">
        <v>-7.7198950000000002</v>
      </c>
      <c r="E5289" s="176">
        <v>108.488995</v>
      </c>
    </row>
    <row r="5290" spans="2:5" x14ac:dyDescent="0.25">
      <c r="B5290" s="176" t="s">
        <v>10707</v>
      </c>
      <c r="C5290" s="176" t="s">
        <v>16328</v>
      </c>
      <c r="D5290" s="176">
        <v>1.12103</v>
      </c>
      <c r="E5290" s="176">
        <v>104.11900300000001</v>
      </c>
    </row>
    <row r="5291" spans="2:5" x14ac:dyDescent="0.25">
      <c r="B5291" s="176" t="s">
        <v>10708</v>
      </c>
      <c r="C5291" s="176" t="s">
        <v>16329</v>
      </c>
      <c r="D5291" s="176">
        <v>0.92396999999999996</v>
      </c>
      <c r="E5291" s="176">
        <v>104.53341</v>
      </c>
    </row>
    <row r="5292" spans="2:5" x14ac:dyDescent="0.25">
      <c r="B5292" s="176" t="s">
        <v>10709</v>
      </c>
      <c r="C5292" s="176" t="s">
        <v>16330</v>
      </c>
      <c r="D5292" s="176">
        <v>3.9087100000000001</v>
      </c>
      <c r="E5292" s="176">
        <v>108.38800000000001</v>
      </c>
    </row>
    <row r="5293" spans="2:5" x14ac:dyDescent="0.25">
      <c r="B5293" s="176" t="s">
        <v>10710</v>
      </c>
      <c r="C5293" s="176" t="s">
        <v>16331</v>
      </c>
      <c r="D5293" s="176">
        <v>-2.1000999999999999</v>
      </c>
      <c r="E5293" s="176">
        <v>99.704400000000007</v>
      </c>
    </row>
    <row r="5294" spans="2:5" x14ac:dyDescent="0.25">
      <c r="B5294" s="176" t="s">
        <v>10711</v>
      </c>
      <c r="C5294" s="176" t="s">
        <v>16332</v>
      </c>
      <c r="D5294" s="176">
        <v>-0.785964</v>
      </c>
      <c r="E5294" s="176">
        <v>100.280384</v>
      </c>
    </row>
    <row r="5295" spans="2:5" x14ac:dyDescent="0.25">
      <c r="B5295" s="176" t="s">
        <v>10712</v>
      </c>
      <c r="C5295" s="176" t="s">
        <v>16333</v>
      </c>
      <c r="D5295" s="176">
        <v>7.6713000000000003E-2</v>
      </c>
      <c r="E5295" s="176">
        <v>99.783845999999997</v>
      </c>
    </row>
    <row r="5296" spans="2:5" x14ac:dyDescent="0.25">
      <c r="B5296" s="176" t="s">
        <v>10713</v>
      </c>
      <c r="C5296" s="176" t="s">
        <v>16334</v>
      </c>
      <c r="D5296" s="176">
        <v>-3.8637000000000001</v>
      </c>
      <c r="E5296" s="176">
        <v>102.33899700000001</v>
      </c>
    </row>
    <row r="5297" spans="2:5" x14ac:dyDescent="0.25">
      <c r="B5297" s="176" t="s">
        <v>10714</v>
      </c>
      <c r="C5297" s="176" t="s">
        <v>16335</v>
      </c>
      <c r="D5297" s="176">
        <v>-2.541058</v>
      </c>
      <c r="E5297" s="176">
        <v>101.08765099999999</v>
      </c>
    </row>
    <row r="5298" spans="2:5" x14ac:dyDescent="0.25">
      <c r="B5298" s="176" t="s">
        <v>10715</v>
      </c>
      <c r="C5298" s="176" t="s">
        <v>16336</v>
      </c>
      <c r="D5298" s="176">
        <v>-6.2669889999999997</v>
      </c>
      <c r="E5298" s="176">
        <v>106.89031799999999</v>
      </c>
    </row>
    <row r="5299" spans="2:5" x14ac:dyDescent="0.25">
      <c r="B5299" s="176" t="s">
        <v>10716</v>
      </c>
      <c r="C5299" s="176" t="s">
        <v>16337</v>
      </c>
      <c r="D5299" s="176">
        <v>-6.1255699999999997</v>
      </c>
      <c r="E5299" s="176">
        <v>106.655998</v>
      </c>
    </row>
    <row r="5300" spans="2:5" x14ac:dyDescent="0.25">
      <c r="B5300" s="176" t="s">
        <v>10717</v>
      </c>
      <c r="C5300" s="176" t="s">
        <v>16338</v>
      </c>
      <c r="D5300" s="176">
        <v>-1.5416350000000001</v>
      </c>
      <c r="E5300" s="176">
        <v>102.181613</v>
      </c>
    </row>
    <row r="5301" spans="2:5" x14ac:dyDescent="0.25">
      <c r="B5301" s="176" t="s">
        <v>10718</v>
      </c>
      <c r="C5301" s="176" t="s">
        <v>16339</v>
      </c>
      <c r="D5301" s="176">
        <v>-2.094042</v>
      </c>
      <c r="E5301" s="176">
        <v>101.47024999999999</v>
      </c>
    </row>
    <row r="5302" spans="2:5" x14ac:dyDescent="0.25">
      <c r="B5302" s="176" t="s">
        <v>10719</v>
      </c>
      <c r="C5302" s="176" t="s">
        <v>16340</v>
      </c>
      <c r="D5302" s="176">
        <v>-1.6386849999999999</v>
      </c>
      <c r="E5302" s="176">
        <v>103.64506299999999</v>
      </c>
    </row>
    <row r="5303" spans="2:5" x14ac:dyDescent="0.25">
      <c r="B5303" s="176" t="s">
        <v>10720</v>
      </c>
      <c r="C5303" s="176" t="s">
        <v>16341</v>
      </c>
      <c r="D5303" s="176">
        <v>-2.1621999999999999</v>
      </c>
      <c r="E5303" s="176">
        <v>106.139</v>
      </c>
    </row>
    <row r="5304" spans="2:5" x14ac:dyDescent="0.25">
      <c r="B5304" s="176" t="s">
        <v>10721</v>
      </c>
      <c r="C5304" s="176" t="s">
        <v>16342</v>
      </c>
      <c r="D5304" s="176">
        <v>-2.7441089999999999</v>
      </c>
      <c r="E5304" s="176">
        <v>107.754535</v>
      </c>
    </row>
    <row r="5305" spans="2:5" x14ac:dyDescent="0.25">
      <c r="B5305" s="176" t="s">
        <v>10722</v>
      </c>
      <c r="C5305" s="176" t="s">
        <v>16343</v>
      </c>
      <c r="D5305" s="176">
        <v>-5.2468029999999999</v>
      </c>
      <c r="E5305" s="176">
        <v>105.182531</v>
      </c>
    </row>
    <row r="5306" spans="2:5" x14ac:dyDescent="0.25">
      <c r="B5306" s="176" t="s">
        <v>10723</v>
      </c>
      <c r="C5306" s="176" t="s">
        <v>16344</v>
      </c>
      <c r="D5306" s="176">
        <v>5.22668</v>
      </c>
      <c r="E5306" s="176">
        <v>96.950301999999994</v>
      </c>
    </row>
    <row r="5307" spans="2:5" x14ac:dyDescent="0.25">
      <c r="B5307" s="176" t="s">
        <v>10724</v>
      </c>
      <c r="C5307" s="176" t="s">
        <v>16345</v>
      </c>
      <c r="D5307" s="176">
        <v>1.166275</v>
      </c>
      <c r="E5307" s="176">
        <v>97.705196000000001</v>
      </c>
    </row>
    <row r="5308" spans="2:5" x14ac:dyDescent="0.25">
      <c r="B5308" s="176" t="s">
        <v>10725</v>
      </c>
      <c r="C5308" s="176" t="s">
        <v>16346</v>
      </c>
      <c r="D5308" s="176">
        <v>1.4000999999999999</v>
      </c>
      <c r="E5308" s="176">
        <v>99.430496000000005</v>
      </c>
    </row>
    <row r="5309" spans="2:5" x14ac:dyDescent="0.25">
      <c r="B5309" s="176" t="s">
        <v>10726</v>
      </c>
      <c r="C5309" s="176" t="s">
        <v>16347</v>
      </c>
      <c r="D5309" s="176">
        <v>2.2696139999999998</v>
      </c>
      <c r="E5309" s="176">
        <v>97.967862999999994</v>
      </c>
    </row>
    <row r="5310" spans="2:5" x14ac:dyDescent="0.25">
      <c r="B5310" s="176" t="s">
        <v>10727</v>
      </c>
      <c r="C5310" s="176" t="s">
        <v>11462</v>
      </c>
      <c r="D5310" s="176">
        <v>3.5584250000000002</v>
      </c>
      <c r="E5310" s="176">
        <v>98.672274999999999</v>
      </c>
    </row>
    <row r="5311" spans="2:5" x14ac:dyDescent="0.25">
      <c r="B5311" s="176" t="s">
        <v>10728</v>
      </c>
      <c r="C5311" s="176" t="s">
        <v>16348</v>
      </c>
      <c r="D5311" s="176">
        <v>2.4113280000000001</v>
      </c>
      <c r="E5311" s="176">
        <v>96.327721999999994</v>
      </c>
    </row>
    <row r="5312" spans="2:5" x14ac:dyDescent="0.25">
      <c r="B5312" s="176" t="s">
        <v>10729</v>
      </c>
      <c r="C5312" s="176" t="s">
        <v>16349</v>
      </c>
      <c r="D5312" s="176">
        <v>3.6378469999999998</v>
      </c>
      <c r="E5312" s="176">
        <v>98.870565999999997</v>
      </c>
    </row>
    <row r="5313" spans="2:5" x14ac:dyDescent="0.25">
      <c r="B5313" s="176" t="s">
        <v>10730</v>
      </c>
      <c r="C5313" s="176" t="s">
        <v>16350</v>
      </c>
      <c r="D5313" s="176">
        <v>2.2597299999999998</v>
      </c>
      <c r="E5313" s="176">
        <v>98.991898000000006</v>
      </c>
    </row>
    <row r="5314" spans="2:5" x14ac:dyDescent="0.25">
      <c r="B5314" s="176" t="s">
        <v>10731</v>
      </c>
      <c r="C5314" s="176" t="s">
        <v>16351</v>
      </c>
      <c r="D5314" s="176">
        <v>-1.924E-2</v>
      </c>
      <c r="E5314" s="176">
        <v>98.300970000000007</v>
      </c>
    </row>
    <row r="5315" spans="2:5" x14ac:dyDescent="0.25">
      <c r="B5315" s="176" t="s">
        <v>10732</v>
      </c>
      <c r="C5315" s="176" t="s">
        <v>16352</v>
      </c>
      <c r="D5315" s="176">
        <v>1.5571269999999999</v>
      </c>
      <c r="E5315" s="176">
        <v>98.887145000000004</v>
      </c>
    </row>
    <row r="5316" spans="2:5" x14ac:dyDescent="0.25">
      <c r="B5316" s="176" t="s">
        <v>10733</v>
      </c>
      <c r="C5316" s="176" t="s">
        <v>16353</v>
      </c>
      <c r="D5316" s="176">
        <v>3.3914559999999998</v>
      </c>
      <c r="E5316" s="176">
        <v>97.863726</v>
      </c>
    </row>
    <row r="5317" spans="2:5" x14ac:dyDescent="0.25">
      <c r="B5317" s="176" t="s">
        <v>10734</v>
      </c>
      <c r="C5317" s="176" t="s">
        <v>16354</v>
      </c>
      <c r="D5317" s="176">
        <v>-0.34864000000000001</v>
      </c>
      <c r="E5317" s="176">
        <v>111.746155</v>
      </c>
    </row>
    <row r="5318" spans="2:5" x14ac:dyDescent="0.25">
      <c r="B5318" s="176" t="s">
        <v>10735</v>
      </c>
      <c r="C5318" s="176" t="s">
        <v>16355</v>
      </c>
      <c r="D5318" s="176">
        <v>-1.8171649999999999</v>
      </c>
      <c r="E5318" s="176">
        <v>109.963469</v>
      </c>
    </row>
    <row r="5319" spans="2:5" x14ac:dyDescent="0.25">
      <c r="B5319" s="176" t="s">
        <v>10736</v>
      </c>
      <c r="C5319" s="176" t="s">
        <v>16356</v>
      </c>
      <c r="D5319" s="176">
        <v>-0.152258</v>
      </c>
      <c r="E5319" s="176">
        <v>109.404493</v>
      </c>
    </row>
    <row r="5320" spans="2:5" x14ac:dyDescent="0.25">
      <c r="B5320" s="176" t="s">
        <v>10737</v>
      </c>
      <c r="C5320" s="176" t="s">
        <v>16357</v>
      </c>
      <c r="D5320" s="176">
        <v>0.83457899999999996</v>
      </c>
      <c r="E5320" s="176">
        <v>112.940217</v>
      </c>
    </row>
    <row r="5321" spans="2:5" x14ac:dyDescent="0.25">
      <c r="B5321" s="176" t="s">
        <v>10738</v>
      </c>
      <c r="C5321" s="176" t="s">
        <v>16358</v>
      </c>
      <c r="D5321" s="176">
        <v>-4.5213999999999997E-2</v>
      </c>
      <c r="E5321" s="176">
        <v>111.458049</v>
      </c>
    </row>
    <row r="5322" spans="2:5" x14ac:dyDescent="0.25">
      <c r="B5322" s="176" t="s">
        <v>10739</v>
      </c>
      <c r="C5322" s="176" t="s">
        <v>16359</v>
      </c>
      <c r="D5322" s="176">
        <v>-2.897653</v>
      </c>
      <c r="E5322" s="176">
        <v>104.69814700000001</v>
      </c>
    </row>
    <row r="5323" spans="2:5" x14ac:dyDescent="0.25">
      <c r="B5323" s="176" t="s">
        <v>10740</v>
      </c>
      <c r="C5323" s="176" t="s">
        <v>16360</v>
      </c>
      <c r="D5323" s="176">
        <v>-3.2860701084136963</v>
      </c>
      <c r="E5323" s="176">
        <v>103.87999725341797</v>
      </c>
    </row>
    <row r="5324" spans="2:5" x14ac:dyDescent="0.25">
      <c r="B5324" s="176" t="s">
        <v>16775</v>
      </c>
      <c r="C5324" s="176" t="s">
        <v>16335</v>
      </c>
      <c r="D5324" s="176">
        <v>-2.541058</v>
      </c>
      <c r="E5324" s="176">
        <v>101.08765099999999</v>
      </c>
    </row>
    <row r="5325" spans="2:5" x14ac:dyDescent="0.25">
      <c r="B5325" s="176" t="s">
        <v>10741</v>
      </c>
      <c r="C5325" s="176" t="s">
        <v>16361</v>
      </c>
      <c r="D5325" s="176">
        <v>4.0409980000000001</v>
      </c>
      <c r="E5325" s="176">
        <v>96.253311999999994</v>
      </c>
    </row>
    <row r="5326" spans="2:5" x14ac:dyDescent="0.25">
      <c r="B5326" s="176" t="s">
        <v>10742</v>
      </c>
      <c r="C5326" s="176" t="s">
        <v>16362</v>
      </c>
      <c r="D5326" s="176">
        <v>4.7211299999999996</v>
      </c>
      <c r="E5326" s="176">
        <v>96.851943000000006</v>
      </c>
    </row>
    <row r="5327" spans="2:5" x14ac:dyDescent="0.25">
      <c r="B5327" s="176" t="s">
        <v>10743</v>
      </c>
      <c r="C5327" s="176" t="s">
        <v>16363</v>
      </c>
      <c r="D5327" s="176">
        <v>5.0695100000000002</v>
      </c>
      <c r="E5327" s="176">
        <v>97.259201000000004</v>
      </c>
    </row>
    <row r="5328" spans="2:5" x14ac:dyDescent="0.25">
      <c r="B5328" s="176" t="s">
        <v>10744</v>
      </c>
      <c r="C5328" s="176" t="s">
        <v>16364</v>
      </c>
      <c r="D5328" s="176">
        <v>5.5250870000000001</v>
      </c>
      <c r="E5328" s="176">
        <v>95.419970000000006</v>
      </c>
    </row>
    <row r="5329" spans="2:5" x14ac:dyDescent="0.25">
      <c r="B5329" s="176" t="s">
        <v>10745</v>
      </c>
      <c r="C5329" s="176" t="s">
        <v>16365</v>
      </c>
      <c r="D5329" s="176">
        <v>2.0413899421699999</v>
      </c>
      <c r="E5329" s="176">
        <v>103.306999207</v>
      </c>
    </row>
    <row r="5330" spans="2:5" x14ac:dyDescent="0.25">
      <c r="B5330" s="176" t="s">
        <v>10746</v>
      </c>
      <c r="C5330" s="176" t="s">
        <v>16366</v>
      </c>
      <c r="D5330" s="176">
        <v>2.8181799999999999</v>
      </c>
      <c r="E5330" s="176">
        <v>104.160004</v>
      </c>
    </row>
    <row r="5331" spans="2:5" x14ac:dyDescent="0.25">
      <c r="B5331" s="176" t="s">
        <v>10747</v>
      </c>
      <c r="C5331" s="176" t="s">
        <v>16367</v>
      </c>
      <c r="D5331" s="176">
        <v>6.1896700859069824</v>
      </c>
      <c r="E5331" s="176">
        <v>100.39800262451172</v>
      </c>
    </row>
    <row r="5332" spans="2:5" x14ac:dyDescent="0.25">
      <c r="B5332" s="176" t="s">
        <v>10748</v>
      </c>
      <c r="C5332" s="176" t="s">
        <v>16368</v>
      </c>
      <c r="D5332" s="176">
        <v>5.4659199999999997</v>
      </c>
      <c r="E5332" s="176">
        <v>100.39099899999999</v>
      </c>
    </row>
    <row r="5333" spans="2:5" x14ac:dyDescent="0.25">
      <c r="B5333" s="176" t="s">
        <v>10749</v>
      </c>
      <c r="C5333" s="176" t="s">
        <v>16369</v>
      </c>
      <c r="D5333" s="176">
        <v>6.1668500900268555</v>
      </c>
      <c r="E5333" s="176">
        <v>102.29299926757813</v>
      </c>
    </row>
    <row r="5334" spans="2:5" x14ac:dyDescent="0.25">
      <c r="B5334" s="176" t="s">
        <v>10750</v>
      </c>
      <c r="C5334" s="176" t="s">
        <v>16370</v>
      </c>
      <c r="D5334" s="176">
        <v>3.7753899097442627</v>
      </c>
      <c r="E5334" s="176">
        <v>103.20899963378906</v>
      </c>
    </row>
    <row r="5335" spans="2:5" x14ac:dyDescent="0.25">
      <c r="B5335" s="176" t="s">
        <v>10751</v>
      </c>
      <c r="C5335" s="176" t="s">
        <v>16371</v>
      </c>
      <c r="D5335" s="176">
        <v>4.5372199999999996</v>
      </c>
      <c r="E5335" s="176">
        <v>103.427002</v>
      </c>
    </row>
    <row r="5336" spans="2:5" x14ac:dyDescent="0.25">
      <c r="B5336" s="176" t="s">
        <v>10752</v>
      </c>
      <c r="C5336" s="176" t="s">
        <v>16372</v>
      </c>
      <c r="D5336" s="176">
        <v>4.5673300000000001</v>
      </c>
      <c r="E5336" s="176">
        <v>101.091643</v>
      </c>
    </row>
    <row r="5337" spans="2:5" x14ac:dyDescent="0.25">
      <c r="B5337" s="176" t="s">
        <v>10753</v>
      </c>
      <c r="C5337" s="176" t="s">
        <v>16373</v>
      </c>
      <c r="D5337" s="176">
        <v>1.64131</v>
      </c>
      <c r="E5337" s="176">
        <v>103.66999800000001</v>
      </c>
    </row>
    <row r="5338" spans="2:5" x14ac:dyDescent="0.25">
      <c r="B5338" s="176" t="s">
        <v>10754</v>
      </c>
      <c r="C5338" s="176" t="s">
        <v>16374</v>
      </c>
      <c r="D5338" s="176">
        <v>2.7455799999999999</v>
      </c>
      <c r="E5338" s="176">
        <v>101.709999</v>
      </c>
    </row>
    <row r="5339" spans="2:5" x14ac:dyDescent="0.25">
      <c r="B5339" s="176" t="s">
        <v>10755</v>
      </c>
      <c r="C5339" s="176" t="s">
        <v>16375</v>
      </c>
      <c r="D5339" s="176">
        <v>6.3297299999999996</v>
      </c>
      <c r="E5339" s="176">
        <v>99.728699000000006</v>
      </c>
    </row>
    <row r="5340" spans="2:5" x14ac:dyDescent="0.25">
      <c r="B5340" s="176" t="s">
        <v>10756</v>
      </c>
      <c r="C5340" s="176" t="s">
        <v>16376</v>
      </c>
      <c r="D5340" s="176">
        <v>2.2656130000000001</v>
      </c>
      <c r="E5340" s="176">
        <v>102.25277800000001</v>
      </c>
    </row>
    <row r="5341" spans="2:5" x14ac:dyDescent="0.25">
      <c r="B5341" s="176" t="s">
        <v>10757</v>
      </c>
      <c r="C5341" s="176" t="s">
        <v>16377</v>
      </c>
      <c r="D5341" s="176">
        <v>5.3826398849487305</v>
      </c>
      <c r="E5341" s="176">
        <v>103.10299682617188</v>
      </c>
    </row>
    <row r="5342" spans="2:5" x14ac:dyDescent="0.25">
      <c r="B5342" s="176" t="s">
        <v>10758</v>
      </c>
      <c r="C5342" s="176" t="s">
        <v>16378</v>
      </c>
      <c r="D5342" s="176">
        <v>5.296303</v>
      </c>
      <c r="E5342" s="176">
        <v>100.276185</v>
      </c>
    </row>
    <row r="5343" spans="2:5" x14ac:dyDescent="0.25">
      <c r="B5343" s="176" t="s">
        <v>10759</v>
      </c>
      <c r="C5343" s="176" t="s">
        <v>16379</v>
      </c>
      <c r="D5343" s="176">
        <v>4.2447199821472168</v>
      </c>
      <c r="E5343" s="176">
        <v>100.55300140380859</v>
      </c>
    </row>
    <row r="5344" spans="2:5" x14ac:dyDescent="0.25">
      <c r="B5344" s="176" t="s">
        <v>10760</v>
      </c>
      <c r="C5344" s="176" t="s">
        <v>16380</v>
      </c>
      <c r="D5344" s="176">
        <v>3.1305800000000001</v>
      </c>
      <c r="E5344" s="176">
        <v>101.549004</v>
      </c>
    </row>
    <row r="5345" spans="2:5" x14ac:dyDescent="0.25">
      <c r="B5345" s="176" t="s">
        <v>10761</v>
      </c>
      <c r="C5345" s="176" t="s">
        <v>16381</v>
      </c>
      <c r="D5345" s="176">
        <v>48.500171000000002</v>
      </c>
      <c r="E5345" s="176">
        <v>-122.813973</v>
      </c>
    </row>
    <row r="5346" spans="2:5" x14ac:dyDescent="0.25">
      <c r="B5346" s="176" t="s">
        <v>10762</v>
      </c>
      <c r="C5346" s="176" t="s">
        <v>16382</v>
      </c>
      <c r="D5346" s="176">
        <v>-9.3018560000000008</v>
      </c>
      <c r="E5346" s="176">
        <v>125.28630200000001</v>
      </c>
    </row>
    <row r="5347" spans="2:5" x14ac:dyDescent="0.25">
      <c r="B5347" s="176" t="s">
        <v>10763</v>
      </c>
      <c r="C5347" s="176" t="s">
        <v>16383</v>
      </c>
      <c r="D5347" s="176">
        <v>-8.5465619999999998</v>
      </c>
      <c r="E5347" s="176">
        <v>125.524507</v>
      </c>
    </row>
    <row r="5348" spans="2:5" x14ac:dyDescent="0.25">
      <c r="B5348" s="176" t="s">
        <v>10764</v>
      </c>
      <c r="C5348" s="176" t="s">
        <v>16384</v>
      </c>
      <c r="D5348" s="176">
        <v>-8.4864789999999992</v>
      </c>
      <c r="E5348" s="176">
        <v>126.399981</v>
      </c>
    </row>
    <row r="5349" spans="2:5" x14ac:dyDescent="0.25">
      <c r="B5349" s="176" t="s">
        <v>10765</v>
      </c>
      <c r="C5349" s="176" t="s">
        <v>16385</v>
      </c>
      <c r="D5349" s="176">
        <v>-9.1984189999999995</v>
      </c>
      <c r="E5349" s="176">
        <v>124.337873</v>
      </c>
    </row>
    <row r="5350" spans="2:5" x14ac:dyDescent="0.25">
      <c r="B5350" s="176" t="s">
        <v>10766</v>
      </c>
      <c r="C5350" s="176" t="s">
        <v>16386</v>
      </c>
      <c r="D5350" s="176">
        <v>-4.6978410000000004</v>
      </c>
      <c r="E5350" s="176">
        <v>140.72242499999999</v>
      </c>
    </row>
    <row r="5351" spans="2:5" x14ac:dyDescent="0.25">
      <c r="B5351" s="176" t="s">
        <v>10767</v>
      </c>
      <c r="C5351" s="176" t="s">
        <v>16387</v>
      </c>
      <c r="D5351" s="176">
        <v>-4.5404470000000003</v>
      </c>
      <c r="E5351" s="176">
        <v>140.56569099999999</v>
      </c>
    </row>
    <row r="5352" spans="2:5" x14ac:dyDescent="0.25">
      <c r="B5352" s="176" t="s">
        <v>10768</v>
      </c>
      <c r="C5352" s="176" t="s">
        <v>11463</v>
      </c>
      <c r="D5352" s="176">
        <v>1.3441400528</v>
      </c>
      <c r="E5352" s="176">
        <v>104.009002686</v>
      </c>
    </row>
    <row r="5353" spans="2:5" x14ac:dyDescent="0.25">
      <c r="B5353" s="176" t="s">
        <v>10769</v>
      </c>
      <c r="C5353" s="176" t="s">
        <v>16388</v>
      </c>
      <c r="D5353" s="176">
        <v>1.42526</v>
      </c>
      <c r="E5353" s="176">
        <v>103.81300400000001</v>
      </c>
    </row>
    <row r="5354" spans="2:5" x14ac:dyDescent="0.25">
      <c r="B5354" s="176" t="s">
        <v>10770</v>
      </c>
      <c r="C5354" s="176" t="s">
        <v>16389</v>
      </c>
      <c r="D5354" s="176">
        <v>1.36042</v>
      </c>
      <c r="E5354" s="176">
        <v>103.910004</v>
      </c>
    </row>
    <row r="5355" spans="2:5" x14ac:dyDescent="0.25">
      <c r="B5355" s="176" t="s">
        <v>10771</v>
      </c>
      <c r="C5355" s="176" t="s">
        <v>16390</v>
      </c>
      <c r="D5355" s="176">
        <v>1.387561</v>
      </c>
      <c r="E5355" s="176">
        <v>103.708291</v>
      </c>
    </row>
    <row r="5356" spans="2:5" x14ac:dyDescent="0.25">
      <c r="B5356" s="176" t="s">
        <v>10772</v>
      </c>
      <c r="C5356" s="176" t="s">
        <v>16391</v>
      </c>
      <c r="D5356" s="176">
        <v>1.4155500000000001</v>
      </c>
      <c r="E5356" s="176">
        <v>103.86673</v>
      </c>
    </row>
    <row r="5357" spans="2:5" x14ac:dyDescent="0.25">
      <c r="B5357" s="176" t="s">
        <v>10773</v>
      </c>
      <c r="C5357" s="176" t="s">
        <v>16392</v>
      </c>
      <c r="D5357" s="176">
        <v>1.35019</v>
      </c>
      <c r="E5357" s="176">
        <v>103.99400300000001</v>
      </c>
    </row>
    <row r="5358" spans="2:5" x14ac:dyDescent="0.25">
      <c r="B5358" s="176" t="s">
        <v>10774</v>
      </c>
      <c r="C5358" s="176" t="s">
        <v>16393</v>
      </c>
      <c r="D5358" s="176">
        <v>44.083302000000003</v>
      </c>
      <c r="E5358" s="176">
        <v>133.86799600000001</v>
      </c>
    </row>
    <row r="5359" spans="2:5" x14ac:dyDescent="0.25">
      <c r="B5359" s="176" t="s">
        <v>10775</v>
      </c>
      <c r="C5359" s="176" t="s">
        <v>16394</v>
      </c>
      <c r="D5359" s="176">
        <v>47.261699999999998</v>
      </c>
      <c r="E5359" s="176">
        <v>142.76800499999999</v>
      </c>
    </row>
    <row r="5360" spans="2:5" x14ac:dyDescent="0.25">
      <c r="B5360" s="176" t="s">
        <v>10776</v>
      </c>
      <c r="C5360" s="176" t="s">
        <v>16395</v>
      </c>
      <c r="D5360" s="176">
        <v>51.406917</v>
      </c>
      <c r="E5360" s="176">
        <v>109.900091</v>
      </c>
    </row>
    <row r="5361" spans="2:7" x14ac:dyDescent="0.25">
      <c r="B5361" s="176" t="s">
        <v>10777</v>
      </c>
      <c r="C5361" s="176" t="s">
        <v>16396</v>
      </c>
      <c r="D5361" s="176">
        <v>51.020051000000002</v>
      </c>
      <c r="E5361" s="176">
        <v>115.431016</v>
      </c>
    </row>
    <row r="5362" spans="2:7" x14ac:dyDescent="0.25">
      <c r="B5362" s="176" t="s">
        <v>10778</v>
      </c>
      <c r="C5362" s="176" t="s">
        <v>16397</v>
      </c>
      <c r="D5362" s="176">
        <v>51.849997999999999</v>
      </c>
      <c r="E5362" s="176">
        <v>107.737999</v>
      </c>
    </row>
    <row r="5363" spans="2:7" x14ac:dyDescent="0.25">
      <c r="B5363" s="176" t="s">
        <v>10779</v>
      </c>
      <c r="C5363" s="176" t="s">
        <v>16398</v>
      </c>
      <c r="D5363" s="176">
        <v>58.139544999999998</v>
      </c>
      <c r="E5363" s="176">
        <v>30.33042</v>
      </c>
    </row>
    <row r="5364" spans="2:7" x14ac:dyDescent="0.25">
      <c r="B5364" s="176" t="s">
        <v>16776</v>
      </c>
      <c r="C5364" s="176" t="s">
        <v>16783</v>
      </c>
      <c r="D5364" s="176">
        <v>67.462851000000001</v>
      </c>
      <c r="E5364" s="176">
        <v>33.585293999999998</v>
      </c>
    </row>
    <row r="5365" spans="2:7" x14ac:dyDescent="0.25">
      <c r="B5365" s="176" t="s">
        <v>10780</v>
      </c>
      <c r="C5365" s="176" t="s">
        <v>16399</v>
      </c>
      <c r="D5365" s="176">
        <v>56.123299000000003</v>
      </c>
      <c r="E5365" s="176">
        <v>95.663300000000007</v>
      </c>
    </row>
    <row r="5366" spans="2:7" x14ac:dyDescent="0.25">
      <c r="B5366" s="176" t="s">
        <v>10781</v>
      </c>
      <c r="C5366" s="176" t="s">
        <v>16400</v>
      </c>
      <c r="D5366" s="176">
        <v>43.298099999999998</v>
      </c>
      <c r="E5366" s="176">
        <v>45.784100000000002</v>
      </c>
    </row>
    <row r="5367" spans="2:7" x14ac:dyDescent="0.25">
      <c r="B5367" s="176" t="s">
        <v>10782</v>
      </c>
      <c r="C5367" s="176" t="s">
        <v>16401</v>
      </c>
      <c r="D5367" s="176">
        <v>50.201698</v>
      </c>
      <c r="E5367" s="176">
        <v>45.208302000000003</v>
      </c>
    </row>
    <row r="5368" spans="2:7" x14ac:dyDescent="0.25">
      <c r="B5368" s="176" t="s">
        <v>10783</v>
      </c>
      <c r="C5368" s="176" t="s">
        <v>16402</v>
      </c>
      <c r="D5368" s="176">
        <v>61.268298999999999</v>
      </c>
      <c r="E5368" s="176">
        <v>63.138302000000003</v>
      </c>
    </row>
    <row r="5369" spans="2:7" x14ac:dyDescent="0.25">
      <c r="B5369" s="176" t="s">
        <v>16777</v>
      </c>
      <c r="C5369" s="176" t="s">
        <v>15845</v>
      </c>
      <c r="D5369" s="176">
        <v>58.104197999999997</v>
      </c>
      <c r="E5369" s="176">
        <v>38.929400999999999</v>
      </c>
    </row>
    <row r="5370" spans="2:7" x14ac:dyDescent="0.25">
      <c r="B5370" s="176" t="s">
        <v>10784</v>
      </c>
      <c r="C5370" s="176" t="s">
        <v>16403</v>
      </c>
      <c r="D5370" s="176">
        <v>56.66</v>
      </c>
      <c r="E5370" s="176">
        <v>48.033298000000002</v>
      </c>
    </row>
    <row r="5371" spans="2:7" x14ac:dyDescent="0.25">
      <c r="B5371" s="176" t="s">
        <v>10785</v>
      </c>
      <c r="C5371" s="176" t="s">
        <v>16404</v>
      </c>
      <c r="D5371" s="176">
        <v>52.139651999999998</v>
      </c>
      <c r="E5371" s="176">
        <v>46.969386999999998</v>
      </c>
    </row>
    <row r="5372" spans="2:7" x14ac:dyDescent="0.25">
      <c r="B5372" s="176" t="s">
        <v>10786</v>
      </c>
      <c r="C5372" s="176" t="s">
        <v>16405</v>
      </c>
      <c r="D5372" s="176">
        <v>53.145000000000003</v>
      </c>
      <c r="E5372" s="176">
        <v>50.709999000000003</v>
      </c>
    </row>
    <row r="5373" spans="2:7" x14ac:dyDescent="0.25">
      <c r="B5373" s="176" t="s">
        <v>118</v>
      </c>
      <c r="C5373" s="176" t="s">
        <v>119</v>
      </c>
      <c r="D5373" s="176">
        <v>-16.444721999999999</v>
      </c>
      <c r="E5373" s="176">
        <v>130.88055600000001</v>
      </c>
      <c r="F5373" s="176" t="str">
        <f>RIGHT(Airports[[#This Row],[ICAO]],3)</f>
        <v>AAL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120</v>
      </c>
      <c r="C5374" s="176" t="s">
        <v>121</v>
      </c>
      <c r="D5374" s="176">
        <v>-27.435555999999998</v>
      </c>
      <c r="E5374" s="176">
        <v>153.112222</v>
      </c>
      <c r="F5374" s="176" t="str">
        <f>RIGHT(Airports[[#This Row],[ICAO]],3)</f>
        <v>AAP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122</v>
      </c>
      <c r="C5375" s="176" t="s">
        <v>123</v>
      </c>
      <c r="D5375" s="176">
        <v>-34.943333000000003</v>
      </c>
      <c r="E5375" s="176">
        <v>117.80888899999999</v>
      </c>
      <c r="F5375" s="176" t="str">
        <f>RIGHT(Airports[[#This Row],[ICAO]],3)</f>
        <v>ABA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124</v>
      </c>
      <c r="C5376" s="176" t="s">
        <v>125</v>
      </c>
      <c r="D5376" s="176">
        <v>-25.194167</v>
      </c>
      <c r="E5376" s="176">
        <v>147.142222</v>
      </c>
      <c r="F5376" s="176" t="str">
        <f>RIGHT(Airports[[#This Row],[ICAO]],3)</f>
        <v>ABB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126</v>
      </c>
      <c r="C5377" s="176" t="s">
        <v>127</v>
      </c>
      <c r="D5377" s="176">
        <v>-28.068332999999999</v>
      </c>
      <c r="E5377" s="176">
        <v>150.64083299999999</v>
      </c>
      <c r="F5377" s="176" t="str">
        <f>RIGHT(Airports[[#This Row],[ICAO]],3)</f>
        <v>ABD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128</v>
      </c>
      <c r="C5378" s="176" t="s">
        <v>129</v>
      </c>
      <c r="D5378" s="176">
        <v>-21.674721999999999</v>
      </c>
      <c r="E5378" s="176">
        <v>145.266389</v>
      </c>
      <c r="F5378" s="176" t="str">
        <f>RIGHT(Airports[[#This Row],[ICAO]],3)</f>
        <v>ABF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130</v>
      </c>
      <c r="C5379" s="176" t="s">
        <v>131</v>
      </c>
      <c r="D5379" s="176">
        <v>-27.25</v>
      </c>
      <c r="E5379" s="176">
        <v>147.58333300000001</v>
      </c>
      <c r="F5379" s="176" t="str">
        <f>RIGHT(Airports[[#This Row],[ICAO]],3)</f>
        <v>ABG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132</v>
      </c>
      <c r="C5380" s="176" t="s">
        <v>133</v>
      </c>
      <c r="D5380" s="176">
        <v>-17.608889000000001</v>
      </c>
      <c r="E5380" s="176">
        <v>143.183333</v>
      </c>
      <c r="F5380" s="176" t="str">
        <f>RIGHT(Airports[[#This Row],[ICAO]],3)</f>
        <v>ABI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134</v>
      </c>
      <c r="C5381" s="176" t="s">
        <v>135</v>
      </c>
      <c r="D5381" s="176">
        <v>-23.356110999999999</v>
      </c>
      <c r="E5381" s="176">
        <v>134.73527799999999</v>
      </c>
      <c r="F5381" s="176" t="str">
        <f>RIGHT(Airports[[#This Row],[ICAO]],3)</f>
        <v>ABL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136</v>
      </c>
      <c r="C5382" s="176" t="s">
        <v>137</v>
      </c>
      <c r="D5382" s="176">
        <v>-26.325278000000001</v>
      </c>
      <c r="E5382" s="176">
        <v>148.93</v>
      </c>
      <c r="F5382" s="176" t="str">
        <f>RIGHT(Airports[[#This Row],[ICAO]],3)</f>
        <v>ABP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138</v>
      </c>
      <c r="C5383" s="176" t="s">
        <v>139</v>
      </c>
      <c r="D5383" s="176">
        <v>-24.624167</v>
      </c>
      <c r="E5383" s="176">
        <v>118.620278</v>
      </c>
      <c r="F5383" s="176" t="str">
        <f>RIGHT(Airports[[#This Row],[ICAO]],3)</f>
        <v>ABR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140</v>
      </c>
      <c r="C5384" s="176" t="s">
        <v>141</v>
      </c>
      <c r="D5384" s="176">
        <v>-27.283055999999998</v>
      </c>
      <c r="E5384" s="176">
        <v>120.383056</v>
      </c>
      <c r="F5384" s="176" t="str">
        <f>RIGHT(Airports[[#This Row],[ICAO]],3)</f>
        <v>ABS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142</v>
      </c>
      <c r="C5385" s="176" t="s">
        <v>143</v>
      </c>
      <c r="D5385" s="176">
        <v>-24.266389</v>
      </c>
      <c r="E5385" s="176">
        <v>145.48333299999999</v>
      </c>
      <c r="F5385" s="176" t="str">
        <f>RIGHT(Airports[[#This Row],[ICAO]],3)</f>
        <v>ACD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144</v>
      </c>
      <c r="C5386" s="176" t="s">
        <v>145</v>
      </c>
      <c r="D5386" s="176">
        <v>-25.211666999999998</v>
      </c>
      <c r="E5386" s="176">
        <v>148.66833299999999</v>
      </c>
      <c r="F5386" s="176" t="str">
        <f>RIGHT(Airports[[#This Row],[ICAO]],3)</f>
        <v>ACI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146</v>
      </c>
      <c r="C5387" s="176" t="s">
        <v>147</v>
      </c>
      <c r="D5387" s="176">
        <v>-22.473333</v>
      </c>
      <c r="E5387" s="176">
        <v>149.15611100000001</v>
      </c>
      <c r="F5387" s="176" t="str">
        <f>RIGHT(Airports[[#This Row],[ICAO]],3)</f>
        <v>ACR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148</v>
      </c>
      <c r="C5388" s="176" t="s">
        <v>149</v>
      </c>
      <c r="D5388" s="176">
        <v>-25.893889000000001</v>
      </c>
      <c r="E5388" s="176">
        <v>144.568611</v>
      </c>
      <c r="F5388" s="176" t="str">
        <f>RIGHT(Airports[[#This Row],[ICAO]],3)</f>
        <v>ADA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150</v>
      </c>
      <c r="C5389" s="176" t="s">
        <v>151</v>
      </c>
      <c r="D5389" s="176">
        <v>-31.799721999999999</v>
      </c>
      <c r="E5389" s="176">
        <v>125.933333</v>
      </c>
      <c r="F5389" s="176" t="str">
        <f>RIGHT(Airports[[#This Row],[ICAO]],3)</f>
        <v>ADD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152</v>
      </c>
      <c r="C5390" s="176" t="s">
        <v>153</v>
      </c>
      <c r="D5390" s="176">
        <v>-21.943332999999999</v>
      </c>
      <c r="E5390" s="176">
        <v>148.28388899999999</v>
      </c>
      <c r="F5390" s="176" t="str">
        <f>RIGHT(Airports[[#This Row],[ICAO]],3)</f>
        <v>ADE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154</v>
      </c>
      <c r="C5391" s="176" t="s">
        <v>155</v>
      </c>
      <c r="D5391" s="176">
        <v>-35.288888999999998</v>
      </c>
      <c r="E5391" s="176">
        <v>138.49333300000001</v>
      </c>
      <c r="F5391" s="176" t="str">
        <f>RIGHT(Airports[[#This Row],[ICAO]],3)</f>
        <v>ADG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156</v>
      </c>
      <c r="C5392" s="176" t="s">
        <v>157</v>
      </c>
      <c r="D5392" s="176">
        <v>-25.410833</v>
      </c>
      <c r="E5392" s="176">
        <v>135.29055600000001</v>
      </c>
      <c r="F5392" s="176" t="str">
        <f>RIGHT(Airports[[#This Row],[ICAO]],3)</f>
        <v>ADO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158</v>
      </c>
      <c r="C5393" s="176" t="s">
        <v>159</v>
      </c>
      <c r="D5393" s="176">
        <v>-26.680833</v>
      </c>
      <c r="E5393" s="176">
        <v>150.189167</v>
      </c>
      <c r="F5393" s="176" t="str">
        <f>RIGHT(Airports[[#This Row],[ICAO]],3)</f>
        <v>ADR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160</v>
      </c>
      <c r="C5394" s="176" t="s">
        <v>161</v>
      </c>
      <c r="D5394" s="176">
        <v>-26.533332999999999</v>
      </c>
      <c r="E5394" s="176">
        <v>139.26666700000001</v>
      </c>
      <c r="F5394" s="176" t="str">
        <f>RIGHT(Airports[[#This Row],[ICAO]],3)</f>
        <v>ADS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162</v>
      </c>
      <c r="C5395" s="176" t="s">
        <v>163</v>
      </c>
      <c r="D5395" s="176">
        <v>-35.998333000000002</v>
      </c>
      <c r="E5395" s="176">
        <v>148.79666700000001</v>
      </c>
      <c r="F5395" s="176" t="str">
        <f>RIGHT(Airports[[#This Row],[ICAO]],3)</f>
        <v>ADY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164</v>
      </c>
      <c r="C5396" s="176" t="s">
        <v>165</v>
      </c>
      <c r="D5396" s="176">
        <v>-37.846666999999997</v>
      </c>
      <c r="E5396" s="176">
        <v>144.97972200000001</v>
      </c>
      <c r="F5396" s="176" t="str">
        <f>RIGHT(Airports[[#This Row],[ICAO]],3)</f>
        <v>AFD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166</v>
      </c>
      <c r="C5397" s="176" t="s">
        <v>167</v>
      </c>
      <c r="D5397" s="176">
        <v>-18.515556</v>
      </c>
      <c r="E5397" s="176">
        <v>139.87861100000001</v>
      </c>
      <c r="F5397" s="176" t="str">
        <f>RIGHT(Airports[[#This Row],[ICAO]],3)</f>
        <v>AGD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168</v>
      </c>
      <c r="C5398" s="176" t="s">
        <v>169</v>
      </c>
      <c r="D5398" s="176">
        <v>-27.480848999999999</v>
      </c>
      <c r="E5398" s="176">
        <v>151.79435100000001</v>
      </c>
      <c r="F5398" s="176" t="str">
        <f>RIGHT(Airports[[#This Row],[ICAO]],3)</f>
        <v>AGL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170</v>
      </c>
      <c r="C5399" s="176" t="s">
        <v>171</v>
      </c>
      <c r="D5399" s="176">
        <v>-19.498611</v>
      </c>
      <c r="E5399" s="176">
        <v>116.598056</v>
      </c>
      <c r="F5399" s="176" t="str">
        <f>RIGHT(Airports[[#This Row],[ICAO]],3)</f>
        <v>AGP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172</v>
      </c>
      <c r="C5400" s="176" t="s">
        <v>173</v>
      </c>
      <c r="D5400" s="176">
        <v>-23.408055999999998</v>
      </c>
      <c r="E5400" s="176">
        <v>117.083333</v>
      </c>
      <c r="F5400" s="176" t="str">
        <f>RIGHT(Airports[[#This Row],[ICAO]],3)</f>
        <v>AHD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174</v>
      </c>
      <c r="C5401" s="176" t="s">
        <v>175</v>
      </c>
      <c r="D5401" s="176">
        <v>-15.981111</v>
      </c>
      <c r="E5401" s="176">
        <v>145.820278</v>
      </c>
      <c r="F5401" s="176" t="str">
        <f>RIGHT(Airports[[#This Row],[ICAO]],3)</f>
        <v>AIN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176</v>
      </c>
      <c r="C5402" s="176" t="s">
        <v>177</v>
      </c>
      <c r="D5402" s="176">
        <v>-29.396388999999999</v>
      </c>
      <c r="E5402" s="176">
        <v>149.87027800000001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178</v>
      </c>
      <c r="C5403" s="176" t="s">
        <v>179</v>
      </c>
      <c r="D5403" s="176">
        <v>-16.035556</v>
      </c>
      <c r="E5403" s="176">
        <v>145.834722</v>
      </c>
      <c r="F5403" s="176" t="str">
        <f>RIGHT(Airports[[#This Row],[ICAO]],3)</f>
        <v>AIS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180</v>
      </c>
      <c r="C5404" s="176" t="s">
        <v>181</v>
      </c>
      <c r="D5404" s="176">
        <v>-27.334167000000001</v>
      </c>
      <c r="E5404" s="176">
        <v>133.62638899999999</v>
      </c>
      <c r="F5404" s="176" t="str">
        <f>RIGHT(Airports[[#This Row],[ICAO]],3)</f>
        <v>ALA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182</v>
      </c>
      <c r="C5405" s="176" t="s">
        <v>183</v>
      </c>
      <c r="D5405" s="176">
        <v>-22.801943999999999</v>
      </c>
      <c r="E5405" s="176">
        <v>134.40361100000001</v>
      </c>
      <c r="F5405" s="176" t="str">
        <f>RIGHT(Airports[[#This Row],[ICAO]],3)</f>
        <v>ALC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184</v>
      </c>
      <c r="C5406" s="176" t="s">
        <v>185</v>
      </c>
      <c r="D5406" s="176">
        <v>-19.295000000000002</v>
      </c>
      <c r="E5406" s="176">
        <v>136.07722200000001</v>
      </c>
      <c r="F5406" s="176" t="str">
        <f>RIGHT(Airports[[#This Row],[ICAO]],3)</f>
        <v>ALD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186</v>
      </c>
      <c r="C5407" s="176" t="s">
        <v>187</v>
      </c>
      <c r="D5407" s="176">
        <v>-18.692499999999999</v>
      </c>
      <c r="E5407" s="176">
        <v>138.53138899999999</v>
      </c>
      <c r="F5407" s="176" t="str">
        <f>RIGHT(Airports[[#This Row],[ICAO]],3)</f>
        <v>ALG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188</v>
      </c>
      <c r="C5408" s="176" t="s">
        <v>189</v>
      </c>
      <c r="D5408" s="176">
        <v>-24.7</v>
      </c>
      <c r="E5408" s="176">
        <v>144.283333</v>
      </c>
      <c r="F5408" s="176" t="str">
        <f>RIGHT(Airports[[#This Row],[ICAO]],3)</f>
        <v>ALH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190</v>
      </c>
      <c r="C5409" s="176" t="s">
        <v>191</v>
      </c>
      <c r="D5409" s="176">
        <v>-24.266389</v>
      </c>
      <c r="E5409" s="176">
        <v>134.399722</v>
      </c>
      <c r="F5409" s="176" t="str">
        <f>RIGHT(Airports[[#This Row],[ICAO]],3)</f>
        <v>ALM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192</v>
      </c>
      <c r="C5410" s="176" t="s">
        <v>193</v>
      </c>
      <c r="D5410" s="176">
        <v>-30.388055999999999</v>
      </c>
      <c r="E5410" s="176">
        <v>142.625</v>
      </c>
      <c r="F5410" s="176" t="str">
        <f>RIGHT(Airports[[#This Row],[ICAO]],3)</f>
        <v>ALN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194</v>
      </c>
      <c r="C5411" s="176" t="s">
        <v>195</v>
      </c>
      <c r="D5411" s="176">
        <v>-20.985337999999999</v>
      </c>
      <c r="E5411" s="176">
        <v>137.83327</v>
      </c>
      <c r="F5411" s="176" t="str">
        <f>RIGHT(Airports[[#This Row],[ICAO]],3)</f>
        <v>ALP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196</v>
      </c>
      <c r="C5412" s="176" t="s">
        <v>197</v>
      </c>
      <c r="D5412" s="176">
        <v>-22.653055999999999</v>
      </c>
      <c r="E5412" s="176">
        <v>133.34722199999999</v>
      </c>
      <c r="F5412" s="176" t="str">
        <f>RIGHT(Airports[[#This Row],[ICAO]],3)</f>
        <v>ALR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198</v>
      </c>
      <c r="C5413" s="176" t="s">
        <v>199</v>
      </c>
      <c r="D5413" s="176">
        <v>-35.371389000000001</v>
      </c>
      <c r="E5413" s="176">
        <v>136.86027799999999</v>
      </c>
      <c r="F5413" s="176" t="str">
        <f>RIGHT(Airports[[#This Row],[ICAO]],3)</f>
        <v>ALT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200</v>
      </c>
      <c r="C5414" s="176" t="s">
        <v>201</v>
      </c>
      <c r="D5414" s="176">
        <v>-19.066666999999999</v>
      </c>
      <c r="E5414" s="176">
        <v>136.69972200000001</v>
      </c>
      <c r="F5414" s="176" t="str">
        <f>RIGHT(Airports[[#This Row],[ICAO]],3)</f>
        <v>ALX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202</v>
      </c>
      <c r="C5415" s="176" t="s">
        <v>203</v>
      </c>
      <c r="D5415" s="176">
        <v>-22.494167000000001</v>
      </c>
      <c r="E5415" s="176">
        <v>139.66222200000001</v>
      </c>
      <c r="F5415" s="176" t="str">
        <f>RIGHT(Airports[[#This Row],[ICAO]],3)</f>
        <v>ALY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204</v>
      </c>
      <c r="C5416" s="176" t="s">
        <v>205</v>
      </c>
      <c r="D5416" s="176">
        <v>-29.444220999999999</v>
      </c>
      <c r="E5416" s="176">
        <v>153.34531100000001</v>
      </c>
      <c r="F5416" s="176" t="str">
        <f>RIGHT(Airports[[#This Row],[ICAO]],3)</f>
        <v>AMA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206</v>
      </c>
      <c r="C5417" s="176" t="s">
        <v>11464</v>
      </c>
      <c r="D5417" s="176">
        <v>-27.635380999999999</v>
      </c>
      <c r="E5417" s="176">
        <v>152.71122299999999</v>
      </c>
      <c r="F5417" s="176" t="str">
        <f>RIGHT(Airports[[#This Row],[ICAO]],3)</f>
        <v>AMB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208</v>
      </c>
      <c r="C5418" s="176" t="s">
        <v>209</v>
      </c>
      <c r="D5418" s="176">
        <v>-22.959444000000001</v>
      </c>
      <c r="E5418" s="176">
        <v>145.2525</v>
      </c>
      <c r="F5418" s="176" t="str">
        <f>RIGHT(Airports[[#This Row],[ICAO]],3)</f>
        <v>AMC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210</v>
      </c>
      <c r="C5419" s="176" t="s">
        <v>211</v>
      </c>
      <c r="D5419" s="176">
        <v>-21.655000000000001</v>
      </c>
      <c r="E5419" s="176">
        <v>135.22972200000001</v>
      </c>
      <c r="F5419" s="176" t="str">
        <f>RIGHT(Airports[[#This Row],[ICAO]],3)</f>
        <v>AMJ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212</v>
      </c>
      <c r="C5420" s="176" t="s">
        <v>213</v>
      </c>
      <c r="D5420" s="176">
        <v>-17.954167000000002</v>
      </c>
      <c r="E5420" s="176">
        <v>139.76305600000001</v>
      </c>
      <c r="F5420" s="176" t="str">
        <f>RIGHT(Airports[[#This Row],[ICAO]],3)</f>
        <v>AML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214</v>
      </c>
      <c r="C5421" s="176" t="s">
        <v>215</v>
      </c>
      <c r="D5421" s="176">
        <v>-21.738889</v>
      </c>
      <c r="E5421" s="176">
        <v>135.24722199999999</v>
      </c>
      <c r="F5421" s="176" t="str">
        <f>RIGHT(Airports[[#This Row],[ICAO]],3)</f>
        <v>AMM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216</v>
      </c>
      <c r="C5422" s="176" t="s">
        <v>217</v>
      </c>
      <c r="D5422" s="176">
        <v>-32.534999999999997</v>
      </c>
      <c r="E5422" s="176">
        <v>137.691667</v>
      </c>
      <c r="F5422" s="176" t="str">
        <f>RIGHT(Airports[[#This Row],[ICAO]],3)</f>
        <v>AMN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218</v>
      </c>
      <c r="C5423" s="176" t="s">
        <v>219</v>
      </c>
      <c r="D5423" s="176">
        <v>-21.943611000000001</v>
      </c>
      <c r="E5423" s="176">
        <v>146.63333299999999</v>
      </c>
      <c r="F5423" s="176" t="str">
        <f>RIGHT(Airports[[#This Row],[ICAO]],3)</f>
        <v>AMO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220</v>
      </c>
      <c r="C5424" s="176" t="s">
        <v>221</v>
      </c>
      <c r="D5424" s="176">
        <v>-26.097221999999999</v>
      </c>
      <c r="E5424" s="176">
        <v>131.202778</v>
      </c>
      <c r="F5424" s="176" t="str">
        <f>RIGHT(Airports[[#This Row],[ICAO]],3)</f>
        <v>AMT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222</v>
      </c>
      <c r="C5425" s="176" t="s">
        <v>223</v>
      </c>
      <c r="D5425" s="176">
        <v>-21.666388999999999</v>
      </c>
      <c r="E5425" s="176">
        <v>140.98333299999999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224</v>
      </c>
      <c r="C5426" s="176" t="s">
        <v>225</v>
      </c>
      <c r="D5426" s="176">
        <v>-42.944721999999999</v>
      </c>
      <c r="E5426" s="176">
        <v>146.423889</v>
      </c>
      <c r="F5426" s="176" t="str">
        <f>RIGHT(Airports[[#This Row],[ICAO]],3)</f>
        <v>ANE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226</v>
      </c>
      <c r="C5427" s="176" t="s">
        <v>227</v>
      </c>
      <c r="D5427" s="176">
        <v>-23.135000000000002</v>
      </c>
      <c r="E5427" s="176">
        <v>118.706667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228</v>
      </c>
      <c r="C5428" s="176" t="s">
        <v>229</v>
      </c>
      <c r="D5428" s="176">
        <v>-26.1</v>
      </c>
      <c r="E5428" s="176">
        <v>130.4</v>
      </c>
      <c r="F5428" s="176" t="str">
        <f>RIGHT(Airports[[#This Row],[ICAO]],3)</f>
        <v>ANJ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230</v>
      </c>
      <c r="C5429" s="176" t="s">
        <v>231</v>
      </c>
      <c r="D5429" s="176">
        <v>-28.897221999999999</v>
      </c>
      <c r="E5429" s="176">
        <v>136.170556</v>
      </c>
      <c r="F5429" s="176" t="str">
        <f>RIGHT(Airports[[#This Row],[ICAO]],3)</f>
        <v>ANK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232</v>
      </c>
      <c r="C5430" s="176" t="s">
        <v>233</v>
      </c>
      <c r="D5430" s="176">
        <v>-17.975556000000001</v>
      </c>
      <c r="E5430" s="176">
        <v>135.53805600000001</v>
      </c>
      <c r="F5430" s="176" t="str">
        <f>RIGHT(Airports[[#This Row],[ICAO]],3)</f>
        <v>ANL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234</v>
      </c>
      <c r="C5431" s="176" t="s">
        <v>235</v>
      </c>
      <c r="D5431" s="176">
        <v>-21.831666999999999</v>
      </c>
      <c r="E5431" s="176">
        <v>133.125</v>
      </c>
      <c r="F5431" s="176" t="str">
        <f>RIGHT(Airports[[#This Row],[ICAO]],3)</f>
        <v>ANN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236</v>
      </c>
      <c r="C5432" s="176" t="s">
        <v>237</v>
      </c>
      <c r="D5432" s="176">
        <v>-24.733332999999998</v>
      </c>
      <c r="E5432" s="176">
        <v>143.71638899999999</v>
      </c>
      <c r="F5432" s="176" t="str">
        <f>RIGHT(Airports[[#This Row],[ICAO]],3)</f>
        <v>ANO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238</v>
      </c>
      <c r="C5433" s="176" t="s">
        <v>239</v>
      </c>
      <c r="D5433" s="176">
        <v>-12.885</v>
      </c>
      <c r="E5433" s="176">
        <v>131.68444400000001</v>
      </c>
      <c r="F5433" s="176" t="str">
        <f>RIGHT(Airports[[#This Row],[ICAO]],3)</f>
        <v>ANR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240</v>
      </c>
      <c r="C5434" s="176" t="s">
        <v>241</v>
      </c>
      <c r="D5434" s="176">
        <v>-21.2</v>
      </c>
      <c r="E5434" s="176">
        <v>136.44833299999999</v>
      </c>
      <c r="F5434" s="176" t="str">
        <f>RIGHT(Airports[[#This Row],[ICAO]],3)</f>
        <v>ANW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242</v>
      </c>
      <c r="C5435" s="176" t="s">
        <v>243</v>
      </c>
      <c r="D5435" s="176">
        <v>-27.667221999999999</v>
      </c>
      <c r="E5435" s="176">
        <v>150.932222</v>
      </c>
      <c r="F5435" s="176" t="str">
        <f>RIGHT(Airports[[#This Row],[ICAO]],3)</f>
        <v>AOC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244</v>
      </c>
      <c r="C5436" s="176" t="s">
        <v>245</v>
      </c>
      <c r="D5436" s="176">
        <v>-22.48</v>
      </c>
      <c r="E5436" s="176">
        <v>143.1825</v>
      </c>
      <c r="F5436" s="176" t="str">
        <f>RIGHT(Airports[[#This Row],[ICAO]],3)</f>
        <v>AOD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246</v>
      </c>
      <c r="C5437" s="176" t="s">
        <v>247</v>
      </c>
      <c r="D5437" s="176">
        <v>-21.648610999999999</v>
      </c>
      <c r="E5437" s="176">
        <v>139.193611</v>
      </c>
      <c r="F5437" s="176" t="str">
        <f>RIGHT(Airports[[#This Row],[ICAO]],3)</f>
        <v>AOR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248</v>
      </c>
      <c r="C5438" s="176" t="s">
        <v>249</v>
      </c>
      <c r="D5438" s="176">
        <v>-19.25</v>
      </c>
      <c r="E5438" s="176">
        <v>121.516667</v>
      </c>
      <c r="F5438" s="176" t="str">
        <f>RIGHT(Airports[[#This Row],[ICAO]],3)</f>
        <v>APA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250</v>
      </c>
      <c r="C5439" s="176" t="s">
        <v>251</v>
      </c>
      <c r="D5439" s="176">
        <v>-23.646111000000001</v>
      </c>
      <c r="E5439" s="176">
        <v>146.58361099999999</v>
      </c>
      <c r="F5439" s="176" t="str">
        <f>RIGHT(Airports[[#This Row],[ICAO]],3)</f>
        <v>APH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252</v>
      </c>
      <c r="C5440" s="176" t="s">
        <v>253</v>
      </c>
      <c r="D5440" s="176">
        <v>-38.772778000000002</v>
      </c>
      <c r="E5440" s="176">
        <v>143.65694400000001</v>
      </c>
      <c r="F5440" s="176" t="str">
        <f>RIGHT(Airports[[#This Row],[ICAO]],3)</f>
        <v>APO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254</v>
      </c>
      <c r="C5441" s="176" t="s">
        <v>255</v>
      </c>
      <c r="D5441" s="176">
        <v>-25.528888999999999</v>
      </c>
      <c r="E5441" s="176">
        <v>152.57</v>
      </c>
      <c r="F5441" s="176" t="str">
        <f>RIGHT(Airports[[#This Row],[ICAO]],3)</f>
        <v>AQA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256</v>
      </c>
      <c r="C5442" s="176" t="s">
        <v>257</v>
      </c>
      <c r="D5442" s="176">
        <v>-22.977055</v>
      </c>
      <c r="E5442" s="176">
        <v>148.55233799999999</v>
      </c>
      <c r="F5442" s="176" t="str">
        <f>RIGHT(Airports[[#This Row],[ICAO]],3)</f>
        <v>AQM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258</v>
      </c>
      <c r="C5443" s="176" t="s">
        <v>259</v>
      </c>
      <c r="D5443" s="176">
        <v>-37.309978000000001</v>
      </c>
      <c r="E5443" s="176">
        <v>142.988688</v>
      </c>
      <c r="F5443" s="176" t="str">
        <f>RIGHT(Airports[[#This Row],[ICAO]],3)</f>
        <v>ARA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260</v>
      </c>
      <c r="C5444" s="176" t="s">
        <v>261</v>
      </c>
      <c r="D5444" s="176">
        <v>-13.440556000000001</v>
      </c>
      <c r="E5444" s="176">
        <v>142.927222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262</v>
      </c>
      <c r="C5445" s="176" t="s">
        <v>263</v>
      </c>
      <c r="D5445" s="176">
        <v>-21.676389</v>
      </c>
      <c r="E5445" s="176">
        <v>136.67777799999999</v>
      </c>
      <c r="F5445" s="176" t="str">
        <f>RIGHT(Airports[[#This Row],[ICAO]],3)</f>
        <v>ARD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264</v>
      </c>
      <c r="C5446" s="176" t="s">
        <v>265</v>
      </c>
      <c r="D5446" s="176">
        <v>-25.838611</v>
      </c>
      <c r="E5446" s="176">
        <v>147.41222200000001</v>
      </c>
      <c r="F5446" s="176" t="str">
        <f>RIGHT(Airports[[#This Row],[ICAO]],3)</f>
        <v>ARE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266</v>
      </c>
      <c r="C5447" s="176" t="s">
        <v>267</v>
      </c>
      <c r="D5447" s="176">
        <v>-16.686388999999998</v>
      </c>
      <c r="E5447" s="176">
        <v>146.07638900000001</v>
      </c>
      <c r="F5447" s="176" t="str">
        <f>RIGHT(Airports[[#This Row],[ICAO]],3)</f>
        <v>ARF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268</v>
      </c>
      <c r="C5448" s="176" t="s">
        <v>169</v>
      </c>
      <c r="D5448" s="176">
        <v>-16.636944</v>
      </c>
      <c r="E5448" s="176">
        <v>128.45138900000001</v>
      </c>
      <c r="F5448" s="176" t="str">
        <f>RIGHT(Airports[[#This Row],[ICAO]],3)</f>
        <v>ARG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269</v>
      </c>
      <c r="C5449" s="176" t="s">
        <v>270</v>
      </c>
      <c r="D5449" s="176">
        <v>-19.549721999999999</v>
      </c>
      <c r="E5449" s="176">
        <v>141.38305600000001</v>
      </c>
      <c r="F5449" s="176" t="str">
        <f>RIGHT(Airports[[#This Row],[ICAO]],3)</f>
        <v>ARI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271</v>
      </c>
      <c r="C5450" s="176" t="s">
        <v>272</v>
      </c>
      <c r="D5450" s="176">
        <v>-30.406389000000001</v>
      </c>
      <c r="E5450" s="176">
        <v>139.346667</v>
      </c>
      <c r="F5450" s="176" t="str">
        <f>RIGHT(Airports[[#This Row],[ICAO]],3)</f>
        <v>ARK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273</v>
      </c>
      <c r="C5451" s="176" t="s">
        <v>274</v>
      </c>
      <c r="D5451" s="176">
        <v>-34.412500000000001</v>
      </c>
      <c r="E5451" s="176">
        <v>146.853611</v>
      </c>
      <c r="F5451" s="176" t="str">
        <f>RIGHT(Airports[[#This Row],[ICAO]],3)</f>
        <v>ARL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275</v>
      </c>
      <c r="C5452" s="176" t="s">
        <v>276</v>
      </c>
      <c r="D5452" s="176">
        <v>-30.528099060099997</v>
      </c>
      <c r="E5452" s="176">
        <v>151.61700439500001</v>
      </c>
      <c r="F5452" s="176" t="str">
        <f>RIGHT(Airports[[#This Row],[ICAO]],3)</f>
        <v>ARM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277</v>
      </c>
      <c r="C5453" s="176" t="s">
        <v>278</v>
      </c>
      <c r="D5453" s="176">
        <v>-24.089721999999998</v>
      </c>
      <c r="E5453" s="176">
        <v>132.268056</v>
      </c>
      <c r="F5453" s="176" t="str">
        <f>RIGHT(Airports[[#This Row],[ICAO]],3)</f>
        <v>ARN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279</v>
      </c>
      <c r="C5454" s="176" t="s">
        <v>280</v>
      </c>
      <c r="D5454" s="176">
        <v>-22.316666999999999</v>
      </c>
      <c r="E5454" s="176">
        <v>135.69972200000001</v>
      </c>
      <c r="F5454" s="176" t="str">
        <f>RIGHT(Airports[[#This Row],[ICAO]],3)</f>
        <v>ARP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281</v>
      </c>
      <c r="C5455" s="176" t="s">
        <v>282</v>
      </c>
      <c r="D5455" s="176">
        <v>-22.131667</v>
      </c>
      <c r="E5455" s="176">
        <v>147.89333300000001</v>
      </c>
      <c r="F5455" s="176" t="str">
        <f>RIGHT(Airports[[#This Row],[ICAO]],3)</f>
        <v>ARR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283</v>
      </c>
      <c r="C5456" s="176" t="s">
        <v>284</v>
      </c>
      <c r="D5456" s="176">
        <v>-26.690556000000001</v>
      </c>
      <c r="E5456" s="176">
        <v>141.047222</v>
      </c>
      <c r="F5456" s="176" t="str">
        <f>RIGHT(Airports[[#This Row],[ICAO]],3)</f>
        <v>ARY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285</v>
      </c>
      <c r="C5457" s="176" t="s">
        <v>286</v>
      </c>
      <c r="D5457" s="176">
        <v>-29.316666999999999</v>
      </c>
      <c r="E5457" s="176">
        <v>151.05611099999999</v>
      </c>
      <c r="F5457" s="176" t="str">
        <f>RIGHT(Airports[[#This Row],[ICAO]],3)</f>
        <v>ASF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287</v>
      </c>
      <c r="C5458" s="176" t="s">
        <v>288</v>
      </c>
      <c r="D5458" s="176">
        <v>-17.261944</v>
      </c>
      <c r="E5458" s="176">
        <v>145.514444</v>
      </c>
      <c r="F5458" s="176" t="str">
        <f>RIGHT(Airports[[#This Row],[ICAO]],3)</f>
        <v>ATN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289</v>
      </c>
      <c r="C5459" s="176" t="s">
        <v>290</v>
      </c>
      <c r="D5459" s="176">
        <v>-37.164166999999999</v>
      </c>
      <c r="E5459" s="176">
        <v>143.46</v>
      </c>
      <c r="F5459" s="176" t="str">
        <f>RIGHT(Airports[[#This Row],[ICAO]],3)</f>
        <v>ATR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291</v>
      </c>
      <c r="C5460" s="176" t="s">
        <v>292</v>
      </c>
      <c r="D5460" s="176">
        <v>-24.037222</v>
      </c>
      <c r="E5460" s="176">
        <v>148.40888899999999</v>
      </c>
      <c r="F5460" s="176" t="str">
        <f>RIGHT(Airports[[#This Row],[ICAO]],3)</f>
        <v>ATU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293</v>
      </c>
      <c r="C5461" s="176" t="s">
        <v>294</v>
      </c>
      <c r="D5461" s="176">
        <v>-25.754999999999999</v>
      </c>
      <c r="E5461" s="176">
        <v>146.58666700000001</v>
      </c>
      <c r="F5461" s="176" t="str">
        <f>RIGHT(Airports[[#This Row],[ICAO]],3)</f>
        <v>AUA</v>
      </c>
      <c r="G5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2" spans="2:7" x14ac:dyDescent="0.25">
      <c r="B5462" s="176" t="s">
        <v>295</v>
      </c>
      <c r="C5462" s="176" t="s">
        <v>296</v>
      </c>
      <c r="D5462" s="176">
        <v>-25.95</v>
      </c>
      <c r="E5462" s="176">
        <v>150.61666700000001</v>
      </c>
      <c r="F5462" s="176" t="str">
        <f>RIGHT(Airports[[#This Row],[ICAO]],3)</f>
        <v>AUB</v>
      </c>
      <c r="G5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3" spans="2:7" x14ac:dyDescent="0.25">
      <c r="B5463" s="176" t="s">
        <v>297</v>
      </c>
      <c r="C5463" s="176" t="s">
        <v>298</v>
      </c>
      <c r="D5463" s="176">
        <v>-34.33</v>
      </c>
      <c r="E5463" s="176">
        <v>115.156667</v>
      </c>
      <c r="F5463" s="176" t="str">
        <f>RIGHT(Airports[[#This Row],[ICAO]],3)</f>
        <v>AUG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4" spans="2:7" x14ac:dyDescent="0.25">
      <c r="B5464" s="176" t="s">
        <v>299</v>
      </c>
      <c r="C5464" s="176" t="s">
        <v>300</v>
      </c>
      <c r="D5464" s="176">
        <v>-13.354018999999999</v>
      </c>
      <c r="E5464" s="176">
        <v>141.72002800000001</v>
      </c>
      <c r="F5464" s="176" t="str">
        <f>RIGHT(Airports[[#This Row],[ICAO]],3)</f>
        <v>AUR</v>
      </c>
      <c r="G5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5" spans="2:7" x14ac:dyDescent="0.25">
      <c r="B5465" s="176" t="s">
        <v>301</v>
      </c>
      <c r="C5465" s="176" t="s">
        <v>302</v>
      </c>
      <c r="D5465" s="176">
        <v>-20.5</v>
      </c>
      <c r="E5465" s="176">
        <v>137.766389</v>
      </c>
      <c r="F5465" s="176" t="str">
        <f>RIGHT(Airports[[#This Row],[ICAO]],3)</f>
        <v>AUS</v>
      </c>
      <c r="G5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6" spans="2:7" x14ac:dyDescent="0.25">
      <c r="B5466" s="176" t="s">
        <v>303</v>
      </c>
      <c r="C5466" s="176" t="s">
        <v>304</v>
      </c>
      <c r="D5466" s="176">
        <v>-23.149722000000001</v>
      </c>
      <c r="E5466" s="176">
        <v>145.19972200000001</v>
      </c>
      <c r="F5466" s="176" t="str">
        <f>RIGHT(Airports[[#This Row],[ICAO]],3)</f>
        <v>AUT</v>
      </c>
      <c r="G5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7" spans="2:7" x14ac:dyDescent="0.25">
      <c r="B5467" s="176" t="s">
        <v>305</v>
      </c>
      <c r="C5467" s="176" t="s">
        <v>306</v>
      </c>
      <c r="D5467" s="176">
        <v>-15.693333000000001</v>
      </c>
      <c r="E5467" s="176">
        <v>130.00805600000001</v>
      </c>
      <c r="F5467" s="176" t="str">
        <f>RIGHT(Airports[[#This Row],[ICAO]],3)</f>
        <v>AUV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8" spans="2:7" x14ac:dyDescent="0.25">
      <c r="B5468" s="176" t="s">
        <v>307</v>
      </c>
      <c r="C5468" s="176" t="s">
        <v>308</v>
      </c>
      <c r="D5468" s="176">
        <v>-20.039166999999999</v>
      </c>
      <c r="E5468" s="176">
        <v>137.52166700000001</v>
      </c>
      <c r="F5468" s="176" t="str">
        <f>RIGHT(Airports[[#This Row],[ICAO]],3)</f>
        <v>AVD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9" spans="2:7" x14ac:dyDescent="0.25">
      <c r="B5469" s="176" t="s">
        <v>309</v>
      </c>
      <c r="C5469" s="176" t="s">
        <v>310</v>
      </c>
      <c r="D5469" s="176">
        <v>-38.028333000000003</v>
      </c>
      <c r="E5469" s="176">
        <v>144.49194399999999</v>
      </c>
      <c r="F5469" s="176" t="str">
        <f>RIGHT(Airports[[#This Row],[ICAO]],3)</f>
        <v>AVE</v>
      </c>
      <c r="G5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0" spans="2:7" x14ac:dyDescent="0.25">
      <c r="B5470" s="176" t="s">
        <v>311</v>
      </c>
      <c r="C5470" s="176" t="s">
        <v>312</v>
      </c>
      <c r="D5470" s="176">
        <v>-28.881944000000001</v>
      </c>
      <c r="E5470" s="176">
        <v>153.435</v>
      </c>
      <c r="F5470" s="176" t="str">
        <f>RIGHT(Airports[[#This Row],[ICAO]],3)</f>
        <v>AVS</v>
      </c>
      <c r="G5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1" spans="2:7" x14ac:dyDescent="0.25">
      <c r="B5471" s="176" t="s">
        <v>313</v>
      </c>
      <c r="C5471" s="176" t="s">
        <v>314</v>
      </c>
      <c r="D5471" s="176">
        <v>-28.6875</v>
      </c>
      <c r="E5471" s="176">
        <v>149.93305599999999</v>
      </c>
      <c r="F5471" s="176" t="str">
        <f>RIGHT(Airports[[#This Row],[ICAO]],3)</f>
        <v>AVY</v>
      </c>
      <c r="G5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2" spans="2:7" x14ac:dyDescent="0.25">
      <c r="B5472" s="176" t="s">
        <v>315</v>
      </c>
      <c r="C5472" s="176" t="s">
        <v>316</v>
      </c>
      <c r="D5472" s="176">
        <v>-24.201667</v>
      </c>
      <c r="E5472" s="176">
        <v>151.89166700000001</v>
      </c>
      <c r="F5472" s="176" t="str">
        <f>RIGHT(Airports[[#This Row],[ICAO]],3)</f>
        <v>AWT</v>
      </c>
      <c r="G5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3" spans="2:7" x14ac:dyDescent="0.25">
      <c r="B5473" s="176" t="s">
        <v>317</v>
      </c>
      <c r="C5473" s="176" t="s">
        <v>318</v>
      </c>
      <c r="D5473" s="176">
        <v>-37.186667</v>
      </c>
      <c r="E5473" s="176">
        <v>145.71444399999999</v>
      </c>
      <c r="F5473" s="176" t="str">
        <f>RIGHT(Airports[[#This Row],[ICAO]],3)</f>
        <v>AXA</v>
      </c>
      <c r="G5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4" spans="2:7" x14ac:dyDescent="0.25">
      <c r="B5474" s="176" t="s">
        <v>319</v>
      </c>
      <c r="C5474" s="176" t="s">
        <v>16406</v>
      </c>
      <c r="D5474" s="176">
        <v>-25.185912999999999</v>
      </c>
      <c r="E5474" s="176">
        <v>130.97703000000001</v>
      </c>
      <c r="F5474" s="176" t="str">
        <f>RIGHT(Airports[[#This Row],[ICAO]],3)</f>
        <v>AYE</v>
      </c>
      <c r="G5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5" spans="2:7" x14ac:dyDescent="0.25">
      <c r="B5475" s="176" t="s">
        <v>321</v>
      </c>
      <c r="C5475" s="176" t="s">
        <v>322</v>
      </c>
      <c r="D5475" s="176">
        <v>-19.596388999999999</v>
      </c>
      <c r="E5475" s="176">
        <v>147.32472200000001</v>
      </c>
      <c r="F5475" s="176" t="str">
        <f>RIGHT(Airports[[#This Row],[ICAO]],3)</f>
        <v>AYR</v>
      </c>
      <c r="G5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6" spans="2:7" x14ac:dyDescent="0.25">
      <c r="B5476" s="176" t="s">
        <v>323</v>
      </c>
      <c r="C5476" s="176" t="s">
        <v>324</v>
      </c>
      <c r="D5476" s="176">
        <v>-24.186667</v>
      </c>
      <c r="E5476" s="176">
        <v>149.845</v>
      </c>
      <c r="F5476" s="176" t="str">
        <f>RIGHT(Airports[[#This Row],[ICAO]],3)</f>
        <v>BAB</v>
      </c>
    </row>
    <row r="5477" spans="2:7" x14ac:dyDescent="0.25">
      <c r="B5477" s="176" t="s">
        <v>325</v>
      </c>
      <c r="C5477" s="176" t="s">
        <v>326</v>
      </c>
      <c r="D5477" s="176">
        <v>-30.954999999999998</v>
      </c>
      <c r="E5477" s="176">
        <v>149.091667</v>
      </c>
      <c r="F5477" s="176" t="str">
        <f>RIGHT(Airports[[#This Row],[ICAO]],3)</f>
        <v>BAD</v>
      </c>
    </row>
    <row r="5478" spans="2:7" x14ac:dyDescent="0.25">
      <c r="B5478" s="176" t="s">
        <v>327</v>
      </c>
      <c r="C5478" s="176" t="s">
        <v>16749</v>
      </c>
      <c r="D5478" s="176">
        <v>-27.570277999999998</v>
      </c>
      <c r="E5478" s="176">
        <v>153.00805600000001</v>
      </c>
      <c r="G5478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79" spans="2:7" x14ac:dyDescent="0.25">
      <c r="B5479" s="176" t="s">
        <v>329</v>
      </c>
      <c r="C5479" s="176" t="s">
        <v>330</v>
      </c>
      <c r="D5479" s="176">
        <v>-35.328888999999997</v>
      </c>
      <c r="E5479" s="176">
        <v>139.435</v>
      </c>
      <c r="F5479" s="176" t="str">
        <f>RIGHT(Airports[[#This Row],[ICAO]],3)</f>
        <v>BAK</v>
      </c>
    </row>
    <row r="5480" spans="2:7" x14ac:dyDescent="0.25">
      <c r="B5480" s="176" t="s">
        <v>331</v>
      </c>
      <c r="C5480" s="176" t="s">
        <v>332</v>
      </c>
      <c r="D5480" s="176">
        <v>-32.333055999999999</v>
      </c>
      <c r="E5480" s="176">
        <v>123.625</v>
      </c>
      <c r="F5480" s="176" t="str">
        <f>RIGHT(Airports[[#This Row],[ICAO]],3)</f>
        <v>BAL</v>
      </c>
    </row>
    <row r="5481" spans="2:7" x14ac:dyDescent="0.25">
      <c r="B5481" s="176" t="s">
        <v>333</v>
      </c>
      <c r="C5481" s="176" t="s">
        <v>334</v>
      </c>
      <c r="D5481" s="176">
        <v>-16.741389000000002</v>
      </c>
      <c r="E5481" s="176">
        <v>125.905556</v>
      </c>
      <c r="F5481" s="176" t="str">
        <f>RIGHT(Airports[[#This Row],[ICAO]],3)</f>
        <v>BAN</v>
      </c>
    </row>
    <row r="5482" spans="2:7" x14ac:dyDescent="0.25">
      <c r="B5482" s="176" t="s">
        <v>335</v>
      </c>
      <c r="C5482" s="176" t="s">
        <v>336</v>
      </c>
      <c r="D5482" s="176">
        <v>-23.566268000000001</v>
      </c>
      <c r="E5482" s="176">
        <v>145.302086</v>
      </c>
      <c r="F5482" s="176" t="str">
        <f>RIGHT(Airports[[#This Row],[ICAO]],3)</f>
        <v>BAR</v>
      </c>
      <c r="G5482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83" spans="2:7" x14ac:dyDescent="0.25">
      <c r="B5483" s="176" t="s">
        <v>337</v>
      </c>
      <c r="C5483" s="176" t="s">
        <v>338</v>
      </c>
      <c r="D5483" s="176">
        <v>-23.806588000000001</v>
      </c>
      <c r="E5483" s="176">
        <v>133.90342699999999</v>
      </c>
      <c r="G5483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84" spans="2:7" x14ac:dyDescent="0.25">
      <c r="B5484" s="176" t="s">
        <v>339</v>
      </c>
      <c r="C5484" s="176" t="s">
        <v>340</v>
      </c>
      <c r="D5484" s="176">
        <v>-10.14955</v>
      </c>
      <c r="E5484" s="176">
        <v>142.173665</v>
      </c>
      <c r="F5484" s="176" t="str">
        <f>RIGHT(Airports[[#This Row],[ICAO]],3)</f>
        <v>BAU</v>
      </c>
    </row>
    <row r="5485" spans="2:7" x14ac:dyDescent="0.25">
      <c r="B5485" s="176" t="s">
        <v>341</v>
      </c>
      <c r="C5485" s="176" t="s">
        <v>342</v>
      </c>
      <c r="D5485" s="176">
        <v>-20.495833000000001</v>
      </c>
      <c r="E5485" s="176">
        <v>138.47472200000001</v>
      </c>
      <c r="F5485" s="176" t="str">
        <f>RIGHT(Airports[[#This Row],[ICAO]],3)</f>
        <v>BAW</v>
      </c>
    </row>
    <row r="5486" spans="2:7" x14ac:dyDescent="0.25">
      <c r="B5486" s="176" t="s">
        <v>343</v>
      </c>
      <c r="C5486" s="176" t="s">
        <v>344</v>
      </c>
      <c r="D5486" s="176">
        <v>-13.148056</v>
      </c>
      <c r="E5486" s="176">
        <v>135.81611100000001</v>
      </c>
    </row>
    <row r="5487" spans="2:7" x14ac:dyDescent="0.25">
      <c r="B5487" s="176" t="s">
        <v>345</v>
      </c>
      <c r="C5487" s="176" t="s">
        <v>346</v>
      </c>
      <c r="D5487" s="176">
        <v>-30.393611</v>
      </c>
      <c r="E5487" s="176">
        <v>150.59777800000001</v>
      </c>
      <c r="F5487" s="176" t="str">
        <f>RIGHT(Airports[[#This Row],[ICAO]],3)</f>
        <v>BBA</v>
      </c>
    </row>
    <row r="5488" spans="2:7" x14ac:dyDescent="0.25">
      <c r="B5488" s="176" t="s">
        <v>347</v>
      </c>
      <c r="C5488" s="176" t="s">
        <v>348</v>
      </c>
      <c r="D5488" s="176">
        <v>-20.95</v>
      </c>
      <c r="E5488" s="176">
        <v>120.15</v>
      </c>
      <c r="F5488" s="176" t="str">
        <f>RIGHT(Airports[[#This Row],[ICAO]],3)</f>
        <v>BBC</v>
      </c>
    </row>
    <row r="5489" spans="2:7" x14ac:dyDescent="0.25">
      <c r="B5489" s="176" t="s">
        <v>349</v>
      </c>
      <c r="C5489" s="176" t="s">
        <v>350</v>
      </c>
      <c r="D5489" s="176">
        <v>-28.739722</v>
      </c>
      <c r="E5489" s="176">
        <v>153.487222</v>
      </c>
      <c r="F5489" s="176" t="str">
        <f>RIGHT(Airports[[#This Row],[ICAO]],3)</f>
        <v>BBF</v>
      </c>
    </row>
    <row r="5490" spans="2:7" x14ac:dyDescent="0.25">
      <c r="B5490" s="176" t="s">
        <v>351</v>
      </c>
      <c r="C5490" s="176" t="s">
        <v>352</v>
      </c>
      <c r="D5490" s="176">
        <v>-16.491667</v>
      </c>
      <c r="E5490" s="176">
        <v>139.283333</v>
      </c>
      <c r="F5490" s="176" t="str">
        <f>RIGHT(Airports[[#This Row],[ICAO]],3)</f>
        <v>BBH</v>
      </c>
    </row>
    <row r="5491" spans="2:7" x14ac:dyDescent="0.25">
      <c r="B5491" s="176" t="s">
        <v>353</v>
      </c>
      <c r="C5491" s="176" t="s">
        <v>354</v>
      </c>
      <c r="D5491" s="176">
        <v>-27.416388999999999</v>
      </c>
      <c r="E5491" s="176">
        <v>115.833333</v>
      </c>
      <c r="F5491" s="176" t="str">
        <f>RIGHT(Airports[[#This Row],[ICAO]],3)</f>
        <v>BBL</v>
      </c>
    </row>
    <row r="5492" spans="2:7" x14ac:dyDescent="0.25">
      <c r="B5492" s="176" t="s">
        <v>355</v>
      </c>
      <c r="C5492" s="176" t="s">
        <v>356</v>
      </c>
      <c r="D5492" s="176">
        <v>-27.384199142456055</v>
      </c>
      <c r="E5492" s="176">
        <v>153.11700439453125</v>
      </c>
      <c r="G5492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93" spans="2:7" x14ac:dyDescent="0.25">
      <c r="B5493" s="176" t="s">
        <v>357</v>
      </c>
      <c r="C5493" s="176" t="s">
        <v>358</v>
      </c>
      <c r="D5493" s="176">
        <v>-30.406666999999999</v>
      </c>
      <c r="E5493" s="176">
        <v>135.47999999999999</v>
      </c>
      <c r="F5493" s="176" t="str">
        <f>RIGHT(Airports[[#This Row],[ICAO]],3)</f>
        <v>BBO</v>
      </c>
    </row>
    <row r="5494" spans="2:7" x14ac:dyDescent="0.25">
      <c r="B5494" s="176" t="s">
        <v>359</v>
      </c>
      <c r="C5494" s="176" t="s">
        <v>360</v>
      </c>
      <c r="D5494" s="176">
        <v>-13.376944</v>
      </c>
      <c r="E5494" s="176">
        <v>131.49527800000001</v>
      </c>
      <c r="F5494" s="176" t="str">
        <f>RIGHT(Airports[[#This Row],[ICAO]],3)</f>
        <v>BBS</v>
      </c>
    </row>
    <row r="5495" spans="2:7" x14ac:dyDescent="0.25">
      <c r="B5495" s="176" t="s">
        <v>361</v>
      </c>
      <c r="C5495" s="176" t="s">
        <v>362</v>
      </c>
      <c r="D5495" s="176">
        <v>-36.137222000000001</v>
      </c>
      <c r="E5495" s="176">
        <v>143.72055599999999</v>
      </c>
      <c r="F5495" s="176" t="str">
        <f>RIGHT(Airports[[#This Row],[ICAO]],3)</f>
        <v>BBT</v>
      </c>
    </row>
    <row r="5496" spans="2:7" x14ac:dyDescent="0.25">
      <c r="B5496" s="176" t="s">
        <v>363</v>
      </c>
      <c r="C5496" s="176" t="s">
        <v>16726</v>
      </c>
      <c r="D5496" s="176">
        <v>-17.801943999999999</v>
      </c>
      <c r="E5496" s="176">
        <v>146.0625</v>
      </c>
      <c r="F5496" s="176" t="str">
        <f>RIGHT(Airports[[#This Row],[ICAO]],3)</f>
        <v>BBY</v>
      </c>
    </row>
    <row r="5497" spans="2:7" x14ac:dyDescent="0.25">
      <c r="B5497" s="176" t="s">
        <v>365</v>
      </c>
      <c r="C5497" s="176" t="s">
        <v>366</v>
      </c>
      <c r="D5497" s="176">
        <v>-15.766389</v>
      </c>
      <c r="E5497" s="176">
        <v>130.033333</v>
      </c>
      <c r="F5497" s="176" t="str">
        <f>RIGHT(Airports[[#This Row],[ICAO]],3)</f>
        <v>BCA</v>
      </c>
    </row>
    <row r="5498" spans="2:7" x14ac:dyDescent="0.25">
      <c r="B5498" s="176" t="s">
        <v>367</v>
      </c>
      <c r="C5498" s="176" t="s">
        <v>368</v>
      </c>
      <c r="D5498" s="176">
        <v>-30.821667000000001</v>
      </c>
      <c r="E5498" s="176">
        <v>117.867222</v>
      </c>
      <c r="F5498" s="176" t="str">
        <f>RIGHT(Airports[[#This Row],[ICAO]],3)</f>
        <v>BCB</v>
      </c>
    </row>
    <row r="5499" spans="2:7" x14ac:dyDescent="0.25">
      <c r="B5499" s="176" t="s">
        <v>369</v>
      </c>
      <c r="C5499" s="176" t="s">
        <v>370</v>
      </c>
      <c r="D5499" s="176">
        <v>-26.733332999999998</v>
      </c>
      <c r="E5499" s="176">
        <v>150.88305600000001</v>
      </c>
      <c r="F5499" s="176" t="str">
        <f>RIGHT(Airports[[#This Row],[ICAO]],3)</f>
        <v>BCD</v>
      </c>
    </row>
    <row r="5500" spans="2:7" x14ac:dyDescent="0.25">
      <c r="B5500" s="176" t="s">
        <v>371</v>
      </c>
      <c r="C5500" s="176" t="s">
        <v>372</v>
      </c>
      <c r="D5500" s="176">
        <v>-23.316666999999999</v>
      </c>
      <c r="E5500" s="176">
        <v>144.56638899999999</v>
      </c>
      <c r="F5500" s="176" t="str">
        <f>RIGHT(Airports[[#This Row],[ICAO]],3)</f>
        <v>BCF</v>
      </c>
    </row>
    <row r="5501" spans="2:7" x14ac:dyDescent="0.25">
      <c r="B5501" s="176" t="s">
        <v>373</v>
      </c>
      <c r="C5501" s="176" t="s">
        <v>374</v>
      </c>
      <c r="D5501" s="176">
        <v>-28.165962</v>
      </c>
      <c r="E5501" s="176">
        <v>153.506641</v>
      </c>
      <c r="G5501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502" spans="2:7" x14ac:dyDescent="0.25">
      <c r="B5502" s="176" t="s">
        <v>375</v>
      </c>
      <c r="C5502" s="176" t="s">
        <v>376</v>
      </c>
      <c r="D5502" s="176">
        <v>-36.394444</v>
      </c>
      <c r="E5502" s="176">
        <v>146.69666699999999</v>
      </c>
      <c r="F5502" s="176" t="str">
        <f>RIGHT(Airports[[#This Row],[ICAO]],3)</f>
        <v>BCH</v>
      </c>
    </row>
    <row r="5503" spans="2:7" x14ac:dyDescent="0.25">
      <c r="B5503" s="176" t="s">
        <v>377</v>
      </c>
      <c r="C5503" s="176" t="s">
        <v>378</v>
      </c>
      <c r="D5503" s="176">
        <v>-24.431678000000002</v>
      </c>
      <c r="E5503" s="176">
        <v>145.42971600000001</v>
      </c>
      <c r="F5503" s="176" t="str">
        <f>RIGHT(Airports[[#This Row],[ICAO]],3)</f>
        <v>BCK</v>
      </c>
    </row>
    <row r="5504" spans="2:7" x14ac:dyDescent="0.25">
      <c r="B5504" s="176" t="s">
        <v>379</v>
      </c>
      <c r="C5504" s="176" t="s">
        <v>380</v>
      </c>
      <c r="D5504" s="176">
        <v>-27.391667000000002</v>
      </c>
      <c r="E5504" s="176">
        <v>152.46166700000001</v>
      </c>
      <c r="G5504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505" spans="2:7" x14ac:dyDescent="0.25">
      <c r="B5505" s="176" t="s">
        <v>381</v>
      </c>
      <c r="C5505" s="176" t="s">
        <v>382</v>
      </c>
      <c r="D5505" s="176">
        <v>-13.061111</v>
      </c>
      <c r="E5505" s="176">
        <v>131.024722</v>
      </c>
      <c r="F5505" s="176" t="str">
        <f>RIGHT(Airports[[#This Row],[ICAO]],3)</f>
        <v>BCR</v>
      </c>
    </row>
    <row r="5506" spans="2:7" x14ac:dyDescent="0.25">
      <c r="B5506" s="176" t="s">
        <v>383</v>
      </c>
      <c r="C5506" s="176" t="s">
        <v>16407</v>
      </c>
      <c r="D5506" s="176">
        <v>-16.878920999999998</v>
      </c>
      <c r="E5506" s="176">
        <v>145.74948000000001</v>
      </c>
      <c r="G5506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507" spans="2:7" x14ac:dyDescent="0.25">
      <c r="B5507" s="176" t="s">
        <v>385</v>
      </c>
      <c r="C5507" s="176" t="s">
        <v>386</v>
      </c>
      <c r="D5507" s="176">
        <v>-13.895</v>
      </c>
      <c r="E5507" s="176">
        <v>128.48416700000001</v>
      </c>
      <c r="F5507" s="176" t="str">
        <f>RIGHT(Airports[[#This Row],[ICAO]],3)</f>
        <v>BCT</v>
      </c>
    </row>
    <row r="5508" spans="2:7" x14ac:dyDescent="0.25">
      <c r="B5508" s="176" t="s">
        <v>387</v>
      </c>
      <c r="C5508" s="176" t="s">
        <v>388</v>
      </c>
      <c r="D5508" s="176">
        <v>-26.4132995605</v>
      </c>
      <c r="E5508" s="176">
        <v>146.261993408</v>
      </c>
      <c r="G5508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509" spans="2:7" x14ac:dyDescent="0.25">
      <c r="B5509" s="176" t="s">
        <v>389</v>
      </c>
      <c r="C5509" s="176" t="s">
        <v>390</v>
      </c>
      <c r="D5509" s="176">
        <v>-27.345832999999999</v>
      </c>
      <c r="E5509" s="176">
        <v>153.42583300000001</v>
      </c>
      <c r="F5509" s="176" t="str">
        <f>RIGHT(Airports[[#This Row],[ICAO]],3)</f>
        <v>BCX</v>
      </c>
    </row>
    <row r="5510" spans="2:7" x14ac:dyDescent="0.25">
      <c r="B5510" s="176" t="s">
        <v>391</v>
      </c>
      <c r="C5510" s="176" t="s">
        <v>392</v>
      </c>
      <c r="D5510" s="176">
        <v>-18</v>
      </c>
      <c r="E5510" s="176">
        <v>146.13305600000001</v>
      </c>
      <c r="F5510" s="176" t="str">
        <f>RIGHT(Airports[[#This Row],[ICAO]],3)</f>
        <v>BDA</v>
      </c>
    </row>
    <row r="5511" spans="2:7" x14ac:dyDescent="0.25">
      <c r="B5511" s="176" t="s">
        <v>393</v>
      </c>
      <c r="C5511" s="176" t="s">
        <v>394</v>
      </c>
      <c r="D5511" s="176">
        <v>-24.799721999999999</v>
      </c>
      <c r="E5511" s="176">
        <v>143.016389</v>
      </c>
      <c r="F5511" s="176" t="str">
        <f>RIGHT(Airports[[#This Row],[ICAO]],3)</f>
        <v>BDD</v>
      </c>
    </row>
    <row r="5512" spans="2:7" x14ac:dyDescent="0.25">
      <c r="B5512" s="176" t="s">
        <v>395</v>
      </c>
      <c r="C5512" s="176" t="s">
        <v>396</v>
      </c>
      <c r="D5512" s="176">
        <v>-17.286943999999998</v>
      </c>
      <c r="E5512" s="176">
        <v>127.46305599999999</v>
      </c>
      <c r="F5512" s="176" t="str">
        <f>RIGHT(Airports[[#This Row],[ICAO]],3)</f>
        <v>BDF</v>
      </c>
    </row>
    <row r="5513" spans="2:7" x14ac:dyDescent="0.25">
      <c r="B5513" s="176" t="s">
        <v>397</v>
      </c>
      <c r="C5513" s="176" t="s">
        <v>398</v>
      </c>
      <c r="D5513" s="176">
        <v>-36.739398999999999</v>
      </c>
      <c r="E5513" s="176">
        <v>144.33000200000001</v>
      </c>
      <c r="F5513" s="176" t="str">
        <f>RIGHT(Airports[[#This Row],[ICAO]],3)</f>
        <v>BDG</v>
      </c>
    </row>
    <row r="5514" spans="2:7" x14ac:dyDescent="0.25">
      <c r="B5514" s="176" t="s">
        <v>399</v>
      </c>
      <c r="C5514" s="176" t="s">
        <v>400</v>
      </c>
      <c r="D5514" s="176">
        <v>-36.347777999999998</v>
      </c>
      <c r="E5514" s="176">
        <v>140.08333300000001</v>
      </c>
      <c r="F5514" s="176" t="str">
        <f>RIGHT(Airports[[#This Row],[ICAO]],3)</f>
        <v>BDL</v>
      </c>
    </row>
    <row r="5515" spans="2:7" x14ac:dyDescent="0.25">
      <c r="B5515" s="176" t="s">
        <v>401</v>
      </c>
      <c r="C5515" s="176" t="s">
        <v>402</v>
      </c>
      <c r="D5515" s="176">
        <v>-31.805</v>
      </c>
      <c r="E5515" s="176">
        <v>148.16333299999999</v>
      </c>
      <c r="F5515" s="176" t="str">
        <f>RIGHT(Airports[[#This Row],[ICAO]],3)</f>
        <v>BDM</v>
      </c>
    </row>
    <row r="5516" spans="2:7" x14ac:dyDescent="0.25">
      <c r="B5516" s="176" t="s">
        <v>403</v>
      </c>
      <c r="C5516" s="176" t="s">
        <v>404</v>
      </c>
      <c r="D5516" s="176">
        <v>-28.966667000000001</v>
      </c>
      <c r="E5516" s="176">
        <v>147.66666699999999</v>
      </c>
      <c r="F5516" s="176" t="str">
        <f>RIGHT(Airports[[#This Row],[ICAO]],3)</f>
        <v>BDO</v>
      </c>
    </row>
    <row r="5517" spans="2:7" x14ac:dyDescent="0.25">
      <c r="B5517" s="176" t="s">
        <v>405</v>
      </c>
      <c r="C5517" s="176" t="s">
        <v>406</v>
      </c>
      <c r="D5517" s="176">
        <v>-41.023888999999997</v>
      </c>
      <c r="E5517" s="176">
        <v>147.41666699999999</v>
      </c>
      <c r="F5517" s="176" t="str">
        <f>RIGHT(Airports[[#This Row],[ICAO]],3)</f>
        <v>BDP</v>
      </c>
    </row>
    <row r="5518" spans="2:7" x14ac:dyDescent="0.25">
      <c r="B5518" s="176" t="s">
        <v>407</v>
      </c>
      <c r="C5518" s="176" t="s">
        <v>408</v>
      </c>
      <c r="D5518" s="176">
        <v>-27.983332999999998</v>
      </c>
      <c r="E5518" s="176">
        <v>153</v>
      </c>
      <c r="F5518" s="176" t="str">
        <f>RIGHT(Airports[[#This Row],[ICAO]],3)</f>
        <v>BDR</v>
      </c>
    </row>
    <row r="5519" spans="2:7" x14ac:dyDescent="0.25">
      <c r="B5519" s="176" t="s">
        <v>409</v>
      </c>
      <c r="C5519" s="176" t="s">
        <v>410</v>
      </c>
      <c r="D5519" s="176">
        <v>-30.283055999999998</v>
      </c>
      <c r="E5519" s="176">
        <v>134.516389</v>
      </c>
      <c r="F5519" s="176" t="str">
        <f>RIGHT(Airports[[#This Row],[ICAO]],3)</f>
        <v>BDS</v>
      </c>
    </row>
    <row r="5520" spans="2:7" x14ac:dyDescent="0.25">
      <c r="B5520" s="176" t="s">
        <v>411</v>
      </c>
      <c r="C5520" s="176" t="s">
        <v>412</v>
      </c>
      <c r="D5520" s="176">
        <v>-18.383056</v>
      </c>
      <c r="E5520" s="176">
        <v>129.44972200000001</v>
      </c>
      <c r="F5520" s="176" t="str">
        <f>RIGHT(Airports[[#This Row],[ICAO]],3)</f>
        <v>BDU</v>
      </c>
    </row>
    <row r="5521" spans="2:6" x14ac:dyDescent="0.25">
      <c r="B5521" s="176" t="s">
        <v>413</v>
      </c>
      <c r="C5521" s="176" t="s">
        <v>414</v>
      </c>
      <c r="D5521" s="176">
        <v>-25.897499084472656</v>
      </c>
      <c r="E5521" s="176">
        <v>139.34800720214844</v>
      </c>
      <c r="F5521" s="176" t="str">
        <f>RIGHT(Airports[[#This Row],[ICAO]],3)</f>
        <v>BDV</v>
      </c>
    </row>
    <row r="5522" spans="2:6" x14ac:dyDescent="0.25">
      <c r="B5522" s="176" t="s">
        <v>415</v>
      </c>
      <c r="C5522" s="176" t="s">
        <v>416</v>
      </c>
      <c r="D5522" s="176">
        <v>-20.308056000000001</v>
      </c>
      <c r="E5522" s="176">
        <v>142.19499999999999</v>
      </c>
      <c r="F5522" s="176" t="str">
        <f>RIGHT(Airports[[#This Row],[ICAO]],3)</f>
        <v>BEA</v>
      </c>
    </row>
    <row r="5523" spans="2:6" x14ac:dyDescent="0.25">
      <c r="B5523" s="176" t="s">
        <v>417</v>
      </c>
      <c r="C5523" s="176" t="s">
        <v>418</v>
      </c>
      <c r="D5523" s="176">
        <v>-17.544722</v>
      </c>
      <c r="E5523" s="176">
        <v>128.30500000000001</v>
      </c>
      <c r="F5523" s="176" t="str">
        <f>RIGHT(Airports[[#This Row],[ICAO]],3)</f>
        <v>BEB</v>
      </c>
    </row>
    <row r="5524" spans="2:6" x14ac:dyDescent="0.25">
      <c r="B5524" s="176" t="s">
        <v>419</v>
      </c>
      <c r="C5524" s="176" t="s">
        <v>420</v>
      </c>
      <c r="D5524" s="176">
        <v>-30.475000000000001</v>
      </c>
      <c r="E5524" s="176">
        <v>117.88</v>
      </c>
      <c r="F5524" s="176" t="str">
        <f>RIGHT(Airports[[#This Row],[ICAO]],3)</f>
        <v>BEC</v>
      </c>
    </row>
    <row r="5525" spans="2:6" x14ac:dyDescent="0.25">
      <c r="B5525" s="176" t="s">
        <v>421</v>
      </c>
      <c r="C5525" s="176" t="s">
        <v>422</v>
      </c>
      <c r="D5525" s="176">
        <v>-36.333055999999999</v>
      </c>
      <c r="E5525" s="176">
        <v>148.833056</v>
      </c>
      <c r="F5525" s="176" t="str">
        <f>RIGHT(Airports[[#This Row],[ICAO]],3)</f>
        <v>BED</v>
      </c>
    </row>
    <row r="5526" spans="2:6" x14ac:dyDescent="0.25">
      <c r="B5526" s="176" t="s">
        <v>423</v>
      </c>
      <c r="C5526" s="176" t="s">
        <v>424</v>
      </c>
      <c r="D5526" s="176">
        <v>-30.186667</v>
      </c>
      <c r="E5526" s="176">
        <v>139.558333</v>
      </c>
      <c r="F5526" s="176" t="str">
        <f>RIGHT(Airports[[#This Row],[ICAO]],3)</f>
        <v>BEE</v>
      </c>
    </row>
    <row r="5527" spans="2:6" x14ac:dyDescent="0.25">
      <c r="B5527" s="176" t="s">
        <v>425</v>
      </c>
      <c r="C5527" s="176" t="s">
        <v>426</v>
      </c>
      <c r="D5527" s="176">
        <v>-19.655277999999999</v>
      </c>
      <c r="E5527" s="176">
        <v>146.29388900000001</v>
      </c>
      <c r="F5527" s="176" t="str">
        <f>RIGHT(Airports[[#This Row],[ICAO]],3)</f>
        <v>BEG</v>
      </c>
    </row>
    <row r="5528" spans="2:6" x14ac:dyDescent="0.25">
      <c r="B5528" s="176" t="s">
        <v>427</v>
      </c>
      <c r="C5528" s="176" t="s">
        <v>428</v>
      </c>
      <c r="D5528" s="176">
        <v>-25.695</v>
      </c>
      <c r="E5528" s="176">
        <v>140.73666700000001</v>
      </c>
      <c r="F5528" s="176" t="str">
        <f>RIGHT(Airports[[#This Row],[ICAO]],3)</f>
        <v>BEO</v>
      </c>
    </row>
    <row r="5529" spans="2:6" x14ac:dyDescent="0.25">
      <c r="B5529" s="176" t="s">
        <v>429</v>
      </c>
      <c r="C5529" s="176" t="s">
        <v>430</v>
      </c>
      <c r="D5529" s="176">
        <v>-34.381110999999997</v>
      </c>
      <c r="E5529" s="176">
        <v>119.34</v>
      </c>
      <c r="F5529" s="176" t="str">
        <f>RIGHT(Airports[[#This Row],[ICAO]],3)</f>
        <v>BER</v>
      </c>
    </row>
    <row r="5530" spans="2:6" x14ac:dyDescent="0.25">
      <c r="B5530" s="176" t="s">
        <v>431</v>
      </c>
      <c r="C5530" s="176" t="s">
        <v>432</v>
      </c>
      <c r="D5530" s="176">
        <v>-35.985556000000003</v>
      </c>
      <c r="E5530" s="176">
        <v>142.40388899999999</v>
      </c>
      <c r="F5530" s="176" t="str">
        <f>RIGHT(Airports[[#This Row],[ICAO]],3)</f>
        <v>BEU</v>
      </c>
    </row>
    <row r="5531" spans="2:6" x14ac:dyDescent="0.25">
      <c r="B5531" s="176" t="s">
        <v>433</v>
      </c>
      <c r="C5531" s="176" t="s">
        <v>434</v>
      </c>
      <c r="D5531" s="176">
        <v>-32.124721999999998</v>
      </c>
      <c r="E5531" s="176">
        <v>116.95</v>
      </c>
      <c r="F5531" s="176" t="str">
        <f>RIGHT(Airports[[#This Row],[ICAO]],3)</f>
        <v>BEV</v>
      </c>
    </row>
    <row r="5532" spans="2:6" x14ac:dyDescent="0.25">
      <c r="B5532" s="176" t="s">
        <v>435</v>
      </c>
      <c r="C5532" s="176" t="s">
        <v>436</v>
      </c>
      <c r="D5532" s="176">
        <v>-21.616667</v>
      </c>
      <c r="E5532" s="176">
        <v>144.16666699999999</v>
      </c>
      <c r="F5532" s="176" t="str">
        <f>RIGHT(Airports[[#This Row],[ICAO]],3)</f>
        <v>BEY</v>
      </c>
    </row>
    <row r="5533" spans="2:6" x14ac:dyDescent="0.25">
      <c r="B5533" s="176" t="s">
        <v>437</v>
      </c>
      <c r="C5533" s="176" t="s">
        <v>438</v>
      </c>
      <c r="D5533" s="176">
        <v>-33.753332999999998</v>
      </c>
      <c r="E5533" s="176">
        <v>122.362222</v>
      </c>
      <c r="F5533" s="176" t="str">
        <f>RIGHT(Airports[[#This Row],[ICAO]],3)</f>
        <v>BFM</v>
      </c>
    </row>
    <row r="5534" spans="2:6" x14ac:dyDescent="0.25">
      <c r="B5534" s="176" t="s">
        <v>439</v>
      </c>
      <c r="C5534" s="176" t="s">
        <v>440</v>
      </c>
      <c r="D5534" s="176">
        <v>-37.494444000000001</v>
      </c>
      <c r="E5534" s="176">
        <v>143.43</v>
      </c>
      <c r="F5534" s="176" t="str">
        <f>RIGHT(Airports[[#This Row],[ICAO]],3)</f>
        <v>BFT</v>
      </c>
    </row>
    <row r="5535" spans="2:6" x14ac:dyDescent="0.25">
      <c r="B5535" s="176" t="s">
        <v>441</v>
      </c>
      <c r="C5535" s="176" t="s">
        <v>442</v>
      </c>
      <c r="D5535" s="176">
        <v>-23.311667</v>
      </c>
      <c r="E5535" s="176">
        <v>148.48500000000001</v>
      </c>
      <c r="F5535" s="176" t="str">
        <f>RIGHT(Airports[[#This Row],[ICAO]],3)</f>
        <v>BFW</v>
      </c>
    </row>
    <row r="5536" spans="2:6" x14ac:dyDescent="0.25">
      <c r="B5536" s="176" t="s">
        <v>443</v>
      </c>
      <c r="C5536" s="176" t="s">
        <v>444</v>
      </c>
      <c r="D5536" s="176">
        <v>-16.983332999999998</v>
      </c>
      <c r="E5536" s="176">
        <v>122.65</v>
      </c>
      <c r="F5536" s="176" t="str">
        <f>RIGHT(Airports[[#This Row],[ICAO]],3)</f>
        <v>BGB</v>
      </c>
    </row>
    <row r="5537" spans="2:7" x14ac:dyDescent="0.25">
      <c r="B5537" s="176" t="s">
        <v>445</v>
      </c>
      <c r="C5537" s="176" t="s">
        <v>446</v>
      </c>
      <c r="D5537" s="176">
        <v>-22.541111000000001</v>
      </c>
      <c r="E5537" s="176">
        <v>117.26944399999999</v>
      </c>
      <c r="F5537" s="176" t="str">
        <f>RIGHT(Airports[[#This Row],[ICAO]],3)</f>
        <v>BGD</v>
      </c>
    </row>
    <row r="5538" spans="2:7" x14ac:dyDescent="0.25">
      <c r="B5538" s="176" t="s">
        <v>447</v>
      </c>
      <c r="C5538" s="176" t="s">
        <v>448</v>
      </c>
      <c r="D5538" s="176">
        <v>-33.833055999999999</v>
      </c>
      <c r="E5538" s="176">
        <v>115.099722</v>
      </c>
      <c r="F5538" s="176" t="str">
        <f>RIGHT(Airports[[#This Row],[ICAO]],3)</f>
        <v>BGE</v>
      </c>
    </row>
    <row r="5539" spans="2:7" x14ac:dyDescent="0.25">
      <c r="B5539" s="176" t="s">
        <v>449</v>
      </c>
      <c r="C5539" s="176" t="s">
        <v>450</v>
      </c>
      <c r="D5539" s="176">
        <v>-31.146667000000001</v>
      </c>
      <c r="E5539" s="176">
        <v>125.668333</v>
      </c>
      <c r="F5539" s="176" t="str">
        <f>RIGHT(Airports[[#This Row],[ICAO]],3)</f>
        <v>BGI</v>
      </c>
    </row>
    <row r="5540" spans="2:7" x14ac:dyDescent="0.25">
      <c r="B5540" s="176" t="s">
        <v>451</v>
      </c>
      <c r="C5540" s="176" t="s">
        <v>452</v>
      </c>
      <c r="D5540" s="176">
        <v>-20.148333000000001</v>
      </c>
      <c r="E5540" s="176">
        <v>127.973889</v>
      </c>
      <c r="F5540" s="176" t="str">
        <f>RIGHT(Airports[[#This Row],[ICAO]],3)</f>
        <v>BGO</v>
      </c>
    </row>
    <row r="5541" spans="2:7" x14ac:dyDescent="0.25">
      <c r="B5541" s="176" t="s">
        <v>453</v>
      </c>
      <c r="C5541" s="176" t="s">
        <v>454</v>
      </c>
      <c r="D5541" s="176">
        <v>-36.616667</v>
      </c>
      <c r="E5541" s="176">
        <v>143.94999999999999</v>
      </c>
      <c r="F5541" s="176" t="str">
        <f>RIGHT(Airports[[#This Row],[ICAO]],3)</f>
        <v>BGR</v>
      </c>
    </row>
    <row r="5542" spans="2:7" x14ac:dyDescent="0.25">
      <c r="B5542" s="176" t="s">
        <v>455</v>
      </c>
      <c r="C5542" s="176" t="s">
        <v>456</v>
      </c>
      <c r="D5542" s="176">
        <v>-25.37</v>
      </c>
      <c r="E5542" s="176">
        <v>143.773056</v>
      </c>
      <c r="F5542" s="176" t="str">
        <f>RIGHT(Airports[[#This Row],[ICAO]],3)</f>
        <v>BGT</v>
      </c>
    </row>
    <row r="5543" spans="2:7" x14ac:dyDescent="0.25">
      <c r="B5543" s="176" t="s">
        <v>457</v>
      </c>
      <c r="C5543" s="176" t="s">
        <v>458</v>
      </c>
      <c r="D5543" s="176">
        <v>-32.075000000000003</v>
      </c>
      <c r="E5543" s="176">
        <v>151.10555600000001</v>
      </c>
      <c r="F5543" s="176" t="str">
        <f>RIGHT(Airports[[#This Row],[ICAO]],3)</f>
        <v>BGU</v>
      </c>
    </row>
    <row r="5544" spans="2:7" x14ac:dyDescent="0.25">
      <c r="B5544" s="176" t="s">
        <v>459</v>
      </c>
      <c r="C5544" s="176" t="s">
        <v>460</v>
      </c>
      <c r="D5544" s="176">
        <v>-43.421388999999998</v>
      </c>
      <c r="E5544" s="176">
        <v>146.16222200000001</v>
      </c>
      <c r="F5544" s="176" t="str">
        <f>RIGHT(Airports[[#This Row],[ICAO]],3)</f>
        <v>BHB</v>
      </c>
    </row>
    <row r="5545" spans="2:7" x14ac:dyDescent="0.25">
      <c r="B5545" s="176" t="s">
        <v>461</v>
      </c>
      <c r="C5545" s="176" t="s">
        <v>462</v>
      </c>
      <c r="D5545" s="176">
        <v>-32.001399993900002</v>
      </c>
      <c r="E5545" s="176">
        <v>141.472000122</v>
      </c>
      <c r="F5545" s="176" t="str">
        <f>RIGHT(Airports[[#This Row],[ICAO]],3)</f>
        <v>BHI</v>
      </c>
    </row>
    <row r="5546" spans="2:7" x14ac:dyDescent="0.25">
      <c r="B5546" s="176" t="s">
        <v>463</v>
      </c>
      <c r="C5546" s="176" t="s">
        <v>464</v>
      </c>
      <c r="D5546" s="176">
        <v>-21.266389</v>
      </c>
      <c r="E5546" s="176">
        <v>139.71638899999999</v>
      </c>
      <c r="F5546" s="176" t="str">
        <f>RIGHT(Airports[[#This Row],[ICAO]],3)</f>
        <v>BHK</v>
      </c>
    </row>
    <row r="5547" spans="2:7" x14ac:dyDescent="0.25">
      <c r="B5547" s="176" t="s">
        <v>465</v>
      </c>
      <c r="C5547" s="176" t="s">
        <v>466</v>
      </c>
      <c r="D5547" s="176">
        <v>-31.340278000000001</v>
      </c>
      <c r="E5547" s="176">
        <v>116.188333</v>
      </c>
      <c r="F5547" s="176" t="str">
        <f>RIGHT(Airports[[#This Row],[ICAO]],3)</f>
        <v>BHL</v>
      </c>
    </row>
    <row r="5548" spans="2:7" x14ac:dyDescent="0.25">
      <c r="B5548" s="176" t="s">
        <v>467</v>
      </c>
      <c r="C5548" s="176" t="s">
        <v>468</v>
      </c>
      <c r="D5548" s="176">
        <v>-20.358100891100001</v>
      </c>
      <c r="E5548" s="176">
        <v>148.95199585</v>
      </c>
      <c r="G5548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49" spans="2:7" x14ac:dyDescent="0.25">
      <c r="B5549" s="176" t="s">
        <v>469</v>
      </c>
      <c r="C5549" s="176" t="s">
        <v>470</v>
      </c>
      <c r="D5549" s="176">
        <v>-27.653611000000001</v>
      </c>
      <c r="E5549" s="176">
        <v>152.308333</v>
      </c>
      <c r="F5549" s="176" t="str">
        <f>RIGHT(Airports[[#This Row],[ICAO]],3)</f>
        <v>BHN</v>
      </c>
    </row>
    <row r="5550" spans="2:7" x14ac:dyDescent="0.25">
      <c r="B5550" s="176" t="s">
        <v>471</v>
      </c>
      <c r="C5550" s="176" t="s">
        <v>472</v>
      </c>
      <c r="D5550" s="176">
        <v>-13.783333000000001</v>
      </c>
      <c r="E5550" s="176">
        <v>136.19972200000001</v>
      </c>
      <c r="F5550" s="176" t="str">
        <f>RIGHT(Airports[[#This Row],[ICAO]],3)</f>
        <v>BIC</v>
      </c>
    </row>
    <row r="5551" spans="2:7" x14ac:dyDescent="0.25">
      <c r="B5551" s="176" t="s">
        <v>473</v>
      </c>
      <c r="C5551" s="176" t="s">
        <v>474</v>
      </c>
      <c r="D5551" s="176">
        <v>-24.3461</v>
      </c>
      <c r="E5551" s="176">
        <v>139.46000699999999</v>
      </c>
      <c r="F5551" s="176" t="str">
        <f>RIGHT(Airports[[#This Row],[ICAO]],3)</f>
        <v>BIE</v>
      </c>
    </row>
    <row r="5552" spans="2:7" x14ac:dyDescent="0.25">
      <c r="B5552" s="176" t="s">
        <v>475</v>
      </c>
      <c r="C5552" s="176" t="s">
        <v>476</v>
      </c>
      <c r="D5552" s="176">
        <v>-15.621667</v>
      </c>
      <c r="E5552" s="176">
        <v>136.35305600000001</v>
      </c>
      <c r="F5552" s="176" t="str">
        <f>RIGHT(Airports[[#This Row],[ICAO]],3)</f>
        <v>BIG</v>
      </c>
    </row>
    <row r="5553" spans="2:6" x14ac:dyDescent="0.25">
      <c r="B5553" s="176" t="s">
        <v>477</v>
      </c>
      <c r="C5553" s="176" t="s">
        <v>478</v>
      </c>
      <c r="D5553" s="176">
        <v>-29.916667</v>
      </c>
      <c r="E5553" s="176">
        <v>136.186667</v>
      </c>
      <c r="F5553" s="176" t="str">
        <f>RIGHT(Airports[[#This Row],[ICAO]],3)</f>
        <v>BIK</v>
      </c>
    </row>
    <row r="5554" spans="2:6" x14ac:dyDescent="0.25">
      <c r="B5554" s="176" t="s">
        <v>479</v>
      </c>
      <c r="C5554" s="176" t="s">
        <v>480</v>
      </c>
      <c r="D5554" s="176">
        <v>-19.566666999999999</v>
      </c>
      <c r="E5554" s="176">
        <v>127.666389</v>
      </c>
      <c r="F5554" s="176" t="str">
        <f>RIGHT(Airports[[#This Row],[ICAO]],3)</f>
        <v>BIL</v>
      </c>
    </row>
    <row r="5555" spans="2:6" x14ac:dyDescent="0.25">
      <c r="B5555" s="176" t="s">
        <v>481</v>
      </c>
      <c r="C5555" s="176" t="s">
        <v>482</v>
      </c>
      <c r="D5555" s="176">
        <v>-25.521388999999999</v>
      </c>
      <c r="E5555" s="176">
        <v>152.046111</v>
      </c>
      <c r="F5555" s="176" t="str">
        <f>RIGHT(Airports[[#This Row],[ICAO]],3)</f>
        <v>BIN</v>
      </c>
    </row>
    <row r="5556" spans="2:6" x14ac:dyDescent="0.25">
      <c r="B5556" s="176" t="s">
        <v>483</v>
      </c>
      <c r="C5556" s="176" t="s">
        <v>484</v>
      </c>
      <c r="D5556" s="176">
        <v>-35.999721999999998</v>
      </c>
      <c r="E5556" s="176">
        <v>142.91749999999999</v>
      </c>
      <c r="F5556" s="176" t="str">
        <f>RIGHT(Airports[[#This Row],[ICAO]],3)</f>
        <v>BIR</v>
      </c>
    </row>
    <row r="5557" spans="2:6" x14ac:dyDescent="0.25">
      <c r="B5557" s="176" t="s">
        <v>485</v>
      </c>
      <c r="C5557" s="176" t="s">
        <v>486</v>
      </c>
      <c r="D5557" s="176">
        <v>-16.133056</v>
      </c>
      <c r="E5557" s="176">
        <v>130.44972200000001</v>
      </c>
      <c r="F5557" s="176" t="str">
        <f>RIGHT(Airports[[#This Row],[ICAO]],3)</f>
        <v>BIT</v>
      </c>
    </row>
    <row r="5558" spans="2:6" x14ac:dyDescent="0.25">
      <c r="B5558" s="176" t="s">
        <v>487</v>
      </c>
      <c r="C5558" s="176" t="s">
        <v>488</v>
      </c>
      <c r="D5558" s="176">
        <v>-30.593333000000001</v>
      </c>
      <c r="E5558" s="176">
        <v>116.78</v>
      </c>
      <c r="F5558" s="176" t="str">
        <f>RIGHT(Airports[[#This Row],[ICAO]],3)</f>
        <v>BIU</v>
      </c>
    </row>
    <row r="5559" spans="2:6" x14ac:dyDescent="0.25">
      <c r="B5559" s="176" t="s">
        <v>489</v>
      </c>
      <c r="C5559" s="176" t="s">
        <v>490</v>
      </c>
      <c r="D5559" s="176">
        <v>-12.818611000000001</v>
      </c>
      <c r="E5559" s="176">
        <v>136.475278</v>
      </c>
      <c r="F5559" s="176" t="str">
        <f>RIGHT(Airports[[#This Row],[ICAO]],3)</f>
        <v>BIY</v>
      </c>
    </row>
    <row r="5560" spans="2:6" x14ac:dyDescent="0.25">
      <c r="B5560" s="176" t="s">
        <v>491</v>
      </c>
      <c r="C5560" s="176" t="s">
        <v>492</v>
      </c>
      <c r="D5560" s="176">
        <v>-13.218332999999999</v>
      </c>
      <c r="E5560" s="176">
        <v>136.39166700000001</v>
      </c>
      <c r="F5560" s="176" t="str">
        <f>RIGHT(Airports[[#This Row],[ICAO]],3)</f>
        <v>BJP</v>
      </c>
    </row>
    <row r="5561" spans="2:6" x14ac:dyDescent="0.25">
      <c r="B5561" s="176" t="s">
        <v>493</v>
      </c>
      <c r="C5561" s="176" t="s">
        <v>494</v>
      </c>
      <c r="D5561" s="176">
        <v>-27.683056000000001</v>
      </c>
      <c r="E5561" s="176">
        <v>121.61666700000001</v>
      </c>
      <c r="F5561" s="176" t="str">
        <f>RIGHT(Airports[[#This Row],[ICAO]],3)</f>
        <v>BJW</v>
      </c>
    </row>
    <row r="5562" spans="2:6" x14ac:dyDescent="0.25">
      <c r="B5562" s="176" t="s">
        <v>495</v>
      </c>
      <c r="C5562" s="176" t="s">
        <v>496</v>
      </c>
      <c r="D5562" s="176">
        <v>-22.666388999999999</v>
      </c>
      <c r="E5562" s="176">
        <v>150.083056</v>
      </c>
      <c r="F5562" s="176" t="str">
        <f>RIGHT(Airports[[#This Row],[ICAO]],3)</f>
        <v>BKA</v>
      </c>
    </row>
    <row r="5563" spans="2:6" x14ac:dyDescent="0.25">
      <c r="B5563" s="176" t="s">
        <v>497</v>
      </c>
      <c r="C5563" s="176" t="s">
        <v>498</v>
      </c>
      <c r="D5563" s="176">
        <v>-17.033055999999998</v>
      </c>
      <c r="E5563" s="176">
        <v>143.91666699999999</v>
      </c>
      <c r="F5563" s="176" t="str">
        <f>RIGHT(Airports[[#This Row],[ICAO]],3)</f>
        <v>BKD</v>
      </c>
    </row>
    <row r="5564" spans="2:6" x14ac:dyDescent="0.25">
      <c r="B5564" s="176" t="s">
        <v>499</v>
      </c>
      <c r="C5564" s="176" t="s">
        <v>500</v>
      </c>
      <c r="D5564" s="176">
        <v>-30.039199829101563</v>
      </c>
      <c r="E5564" s="176">
        <v>145.95199584960938</v>
      </c>
      <c r="F5564" s="176" t="str">
        <f>RIGHT(Airports[[#This Row],[ICAO]],3)</f>
        <v>BKE</v>
      </c>
    </row>
    <row r="5565" spans="2:6" x14ac:dyDescent="0.25">
      <c r="B5565" s="176" t="s">
        <v>501</v>
      </c>
      <c r="C5565" s="176" t="s">
        <v>502</v>
      </c>
      <c r="D5565" s="176">
        <v>-12.960556</v>
      </c>
      <c r="E5565" s="176">
        <v>136.600278</v>
      </c>
      <c r="F5565" s="176" t="str">
        <f>RIGHT(Airports[[#This Row],[ICAO]],3)</f>
        <v>BKL</v>
      </c>
    </row>
    <row r="5566" spans="2:6" x14ac:dyDescent="0.25">
      <c r="B5566" s="176" t="s">
        <v>503</v>
      </c>
      <c r="C5566" s="176" t="s">
        <v>504</v>
      </c>
      <c r="D5566" s="176">
        <v>-19.709167000000001</v>
      </c>
      <c r="E5566" s="176">
        <v>135.81888900000001</v>
      </c>
      <c r="F5566" s="176" t="str">
        <f>RIGHT(Airports[[#This Row],[ICAO]],3)</f>
        <v>BKS</v>
      </c>
    </row>
    <row r="5567" spans="2:6" x14ac:dyDescent="0.25">
      <c r="B5567" s="176" t="s">
        <v>505</v>
      </c>
      <c r="C5567" s="176" t="s">
        <v>506</v>
      </c>
      <c r="D5567" s="176">
        <v>-17.748600006103516</v>
      </c>
      <c r="E5567" s="176">
        <v>139.53399658203125</v>
      </c>
      <c r="F5567" s="176" t="str">
        <f>RIGHT(Airports[[#This Row],[ICAO]],3)</f>
        <v>BKT</v>
      </c>
    </row>
    <row r="5568" spans="2:6" x14ac:dyDescent="0.25">
      <c r="B5568" s="176" t="s">
        <v>507</v>
      </c>
      <c r="C5568" s="176" t="s">
        <v>508</v>
      </c>
      <c r="D5568" s="176">
        <v>-19.216667000000001</v>
      </c>
      <c r="E5568" s="176">
        <v>140.36666700000001</v>
      </c>
      <c r="F5568" s="176" t="str">
        <f>RIGHT(Airports[[#This Row],[ICAO]],3)</f>
        <v>BKW</v>
      </c>
    </row>
    <row r="5569" spans="2:7" x14ac:dyDescent="0.25">
      <c r="B5569" s="176" t="s">
        <v>509</v>
      </c>
      <c r="C5569" s="176" t="s">
        <v>510</v>
      </c>
      <c r="D5569" s="176">
        <v>-36.551898999999999</v>
      </c>
      <c r="E5569" s="176">
        <v>146.00700399999999</v>
      </c>
      <c r="F5569" s="176" t="str">
        <f>RIGHT(Airports[[#This Row],[ICAO]],3)</f>
        <v>BLA</v>
      </c>
    </row>
    <row r="5570" spans="2:7" x14ac:dyDescent="0.25">
      <c r="B5570" s="176" t="s">
        <v>511</v>
      </c>
      <c r="C5570" s="176" t="s">
        <v>512</v>
      </c>
      <c r="D5570" s="176">
        <v>-26.816666999999999</v>
      </c>
      <c r="E5570" s="176">
        <v>114.61666700000001</v>
      </c>
      <c r="F5570" s="176" t="str">
        <f>RIGHT(Airports[[#This Row],[ICAO]],3)</f>
        <v>BLB</v>
      </c>
    </row>
    <row r="5571" spans="2:7" x14ac:dyDescent="0.25">
      <c r="B5571" s="176" t="s">
        <v>513</v>
      </c>
      <c r="C5571" s="176" t="s">
        <v>514</v>
      </c>
      <c r="D5571" s="176">
        <v>-30.534444000000001</v>
      </c>
      <c r="E5571" s="176">
        <v>139.33777799999999</v>
      </c>
      <c r="F5571" s="176" t="str">
        <f>RIGHT(Airports[[#This Row],[ICAO]],3)</f>
        <v>BLC</v>
      </c>
    </row>
    <row r="5572" spans="2:7" x14ac:dyDescent="0.25">
      <c r="B5572" s="176" t="s">
        <v>515</v>
      </c>
      <c r="C5572" s="176" t="s">
        <v>516</v>
      </c>
      <c r="D5572" s="176">
        <v>-24.334721999999999</v>
      </c>
      <c r="E5572" s="176">
        <v>150.55000000000001</v>
      </c>
      <c r="F5572" s="176" t="str">
        <f>RIGHT(Airports[[#This Row],[ICAO]],3)</f>
        <v>BLE</v>
      </c>
    </row>
    <row r="5573" spans="2:7" x14ac:dyDescent="0.25">
      <c r="B5573" s="176" t="s">
        <v>517</v>
      </c>
      <c r="C5573" s="176" t="s">
        <v>518</v>
      </c>
      <c r="D5573" s="176">
        <v>-28.981943999999999</v>
      </c>
      <c r="E5573" s="176">
        <v>140.858056</v>
      </c>
      <c r="F5573" s="176" t="str">
        <f>RIGHT(Airports[[#This Row],[ICAO]],3)</f>
        <v>BLG</v>
      </c>
    </row>
    <row r="5574" spans="2:7" x14ac:dyDescent="0.25">
      <c r="B5574" s="176" t="s">
        <v>519</v>
      </c>
      <c r="C5574" s="176" t="s">
        <v>520</v>
      </c>
      <c r="D5574" s="176">
        <v>-30.330556000000001</v>
      </c>
      <c r="E5574" s="176">
        <v>152.458889</v>
      </c>
      <c r="F5574" s="176" t="str">
        <f>RIGHT(Airports[[#This Row],[ICAO]],3)</f>
        <v>BLI</v>
      </c>
    </row>
    <row r="5575" spans="2:7" x14ac:dyDescent="0.25">
      <c r="B5575" s="176" t="s">
        <v>521</v>
      </c>
      <c r="C5575" s="176" t="s">
        <v>522</v>
      </c>
      <c r="D5575" s="176">
        <v>-28.053611</v>
      </c>
      <c r="E5575" s="176">
        <v>147.47833299999999</v>
      </c>
      <c r="F5575" s="176" t="str">
        <f>RIGHT(Airports[[#This Row],[ICAO]],3)</f>
        <v>BLL</v>
      </c>
    </row>
    <row r="5576" spans="2:7" x14ac:dyDescent="0.25">
      <c r="B5576" s="176" t="s">
        <v>523</v>
      </c>
      <c r="C5576" s="176" t="s">
        <v>524</v>
      </c>
      <c r="D5576" s="176">
        <v>-31.12</v>
      </c>
      <c r="E5576" s="176">
        <v>138.72499999999999</v>
      </c>
      <c r="F5576" s="176" t="str">
        <f>RIGHT(Airports[[#This Row],[ICAO]],3)</f>
        <v>BLM</v>
      </c>
    </row>
    <row r="5577" spans="2:7" x14ac:dyDescent="0.25">
      <c r="B5577" s="176" t="s">
        <v>525</v>
      </c>
      <c r="C5577" s="176" t="s">
        <v>16408</v>
      </c>
      <c r="D5577" s="176">
        <v>-33.687221999999998</v>
      </c>
      <c r="E5577" s="176">
        <v>115.400278</v>
      </c>
      <c r="F5577" s="176" t="str">
        <f>RIGHT(Airports[[#This Row],[ICAO]],3)</f>
        <v>BLN</v>
      </c>
    </row>
    <row r="5578" spans="2:7" x14ac:dyDescent="0.25">
      <c r="B5578" s="176" t="s">
        <v>527</v>
      </c>
      <c r="C5578" s="176" t="s">
        <v>528</v>
      </c>
      <c r="D5578" s="176">
        <v>-34.357778000000003</v>
      </c>
      <c r="E5578" s="176">
        <v>150.166111</v>
      </c>
      <c r="F5578" s="176" t="str">
        <f>RIGHT(Airports[[#This Row],[ICAO]],3)</f>
        <v>BLO</v>
      </c>
    </row>
    <row r="5579" spans="2:7" x14ac:dyDescent="0.25">
      <c r="B5579" s="176" t="s">
        <v>529</v>
      </c>
      <c r="C5579" s="176" t="s">
        <v>530</v>
      </c>
      <c r="D5579" s="176">
        <v>-19.191666999999999</v>
      </c>
      <c r="E5579" s="176">
        <v>146.49333300000001</v>
      </c>
      <c r="F5579" s="176" t="str">
        <f>RIGHT(Airports[[#This Row],[ICAO]],3)</f>
        <v>BLP</v>
      </c>
    </row>
    <row r="5580" spans="2:7" x14ac:dyDescent="0.25">
      <c r="B5580" s="176" t="s">
        <v>531</v>
      </c>
      <c r="C5580" s="176" t="s">
        <v>532</v>
      </c>
      <c r="D5580" s="176">
        <v>-37.511667000000003</v>
      </c>
      <c r="E5580" s="176">
        <v>143.791111</v>
      </c>
      <c r="F5580" s="176" t="str">
        <f>RIGHT(Airports[[#This Row],[ICAO]],3)</f>
        <v>BLT</v>
      </c>
    </row>
    <row r="5581" spans="2:7" x14ac:dyDescent="0.25">
      <c r="B5581" s="176" t="s">
        <v>533</v>
      </c>
      <c r="C5581" s="176" t="s">
        <v>534</v>
      </c>
      <c r="D5581" s="176">
        <v>-27.612777999999999</v>
      </c>
      <c r="E5581" s="176">
        <v>120.593889</v>
      </c>
      <c r="F5581" s="176" t="str">
        <f>RIGHT(Airports[[#This Row],[ICAO]],3)</f>
        <v>BLU</v>
      </c>
    </row>
    <row r="5582" spans="2:7" x14ac:dyDescent="0.25">
      <c r="B5582" s="176" t="s">
        <v>535</v>
      </c>
      <c r="C5582" s="176" t="s">
        <v>536</v>
      </c>
      <c r="D5582" s="176">
        <v>-24.066666999999999</v>
      </c>
      <c r="E5582" s="176">
        <v>150.71638899999999</v>
      </c>
      <c r="F5582" s="176" t="str">
        <f>RIGHT(Airports[[#This Row],[ICAO]],3)</f>
        <v>BLX</v>
      </c>
    </row>
    <row r="5583" spans="2:7" x14ac:dyDescent="0.25">
      <c r="B5583" s="176" t="s">
        <v>537</v>
      </c>
      <c r="C5583" s="176" t="s">
        <v>538</v>
      </c>
      <c r="D5583" s="176">
        <v>-20.66638</v>
      </c>
      <c r="E5583" s="176">
        <v>139.48846800000001</v>
      </c>
      <c r="G5583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84" spans="2:7" x14ac:dyDescent="0.25">
      <c r="B5584" s="176" t="s">
        <v>539</v>
      </c>
      <c r="C5584" s="176" t="s">
        <v>540</v>
      </c>
      <c r="D5584" s="176">
        <v>-15.873333000000001</v>
      </c>
      <c r="E5584" s="176">
        <v>145.328889</v>
      </c>
      <c r="F5584" s="176" t="str">
        <f>RIGHT(Airports[[#This Row],[ICAO]],3)</f>
        <v>BMD</v>
      </c>
    </row>
    <row r="5585" spans="2:7" x14ac:dyDescent="0.25">
      <c r="B5585" s="176" t="s">
        <v>541</v>
      </c>
      <c r="C5585" s="176" t="s">
        <v>542</v>
      </c>
      <c r="D5585" s="176">
        <v>-36.426389</v>
      </c>
      <c r="E5585" s="176">
        <v>150.076111</v>
      </c>
      <c r="F5585" s="176" t="str">
        <f>RIGHT(Airports[[#This Row],[ICAO]],3)</f>
        <v>BMG</v>
      </c>
    </row>
    <row r="5586" spans="2:7" x14ac:dyDescent="0.25">
      <c r="B5586" s="176" t="s">
        <v>543</v>
      </c>
      <c r="C5586" s="176" t="s">
        <v>544</v>
      </c>
      <c r="D5586" s="176">
        <v>-28.728888999999999</v>
      </c>
      <c r="E5586" s="176">
        <v>149.59555599999999</v>
      </c>
      <c r="F5586" s="176" t="str">
        <f>RIGHT(Airports[[#This Row],[ICAO]],3)</f>
        <v>BMI</v>
      </c>
    </row>
    <row r="5587" spans="2:7" x14ac:dyDescent="0.25">
      <c r="B5587" s="176" t="s">
        <v>545</v>
      </c>
      <c r="C5587" s="176" t="s">
        <v>546</v>
      </c>
      <c r="D5587" s="176">
        <v>-21.170815999999999</v>
      </c>
      <c r="E5587" s="176">
        <v>149.18258800000001</v>
      </c>
      <c r="G5587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88" spans="2:7" x14ac:dyDescent="0.25">
      <c r="B5588" s="176" t="s">
        <v>547</v>
      </c>
      <c r="C5588" s="176" t="s">
        <v>548</v>
      </c>
      <c r="D5588" s="176">
        <v>-34.248333000000002</v>
      </c>
      <c r="E5588" s="176">
        <v>140.47194400000001</v>
      </c>
      <c r="F5588" s="176" t="str">
        <f>RIGHT(Airports[[#This Row],[ICAO]],3)</f>
        <v>BMR</v>
      </c>
    </row>
    <row r="5589" spans="2:7" x14ac:dyDescent="0.25">
      <c r="B5589" s="176" t="s">
        <v>549</v>
      </c>
      <c r="C5589" s="176" t="s">
        <v>550</v>
      </c>
      <c r="D5589" s="176">
        <v>-22.533055999999998</v>
      </c>
      <c r="E5589" s="176">
        <v>149.13305600000001</v>
      </c>
      <c r="F5589" s="176" t="str">
        <f>RIGHT(Airports[[#This Row],[ICAO]],3)</f>
        <v>BMU</v>
      </c>
    </row>
    <row r="5590" spans="2:7" x14ac:dyDescent="0.25">
      <c r="B5590" s="176" t="s">
        <v>551</v>
      </c>
      <c r="C5590" s="176" t="s">
        <v>552</v>
      </c>
      <c r="D5590" s="176">
        <v>-14.519722</v>
      </c>
      <c r="E5590" s="176">
        <v>132.88333299999999</v>
      </c>
      <c r="F5590" s="176" t="str">
        <f>RIGHT(Airports[[#This Row],[ICAO]],3)</f>
        <v>BMY</v>
      </c>
    </row>
    <row r="5591" spans="2:7" x14ac:dyDescent="0.25">
      <c r="B5591" s="176" t="s">
        <v>553</v>
      </c>
      <c r="C5591" s="176" t="s">
        <v>16409</v>
      </c>
      <c r="D5591" s="176">
        <v>-28.833235999999999</v>
      </c>
      <c r="E5591" s="176">
        <v>153.56147100000001</v>
      </c>
      <c r="F5591" s="176" t="str">
        <f>RIGHT(Airports[[#This Row],[ICAO]],3)</f>
        <v>BNA</v>
      </c>
    </row>
    <row r="5592" spans="2:7" x14ac:dyDescent="0.25">
      <c r="B5592" s="176" t="s">
        <v>555</v>
      </c>
      <c r="C5592" s="176" t="s">
        <v>556</v>
      </c>
      <c r="D5592" s="176">
        <v>-28.498055999999998</v>
      </c>
      <c r="E5592" s="176">
        <v>120.944722</v>
      </c>
      <c r="F5592" s="176" t="str">
        <f>RIGHT(Airports[[#This Row],[ICAO]],3)</f>
        <v>BNC</v>
      </c>
    </row>
    <row r="5593" spans="2:7" x14ac:dyDescent="0.25">
      <c r="B5593" s="176" t="s">
        <v>557</v>
      </c>
      <c r="C5593" s="176" t="s">
        <v>558</v>
      </c>
      <c r="D5593" s="176">
        <v>-34.174166999999997</v>
      </c>
      <c r="E5593" s="176">
        <v>148.47194400000001</v>
      </c>
      <c r="F5593" s="176" t="str">
        <f>RIGHT(Airports[[#This Row],[ICAO]],3)</f>
        <v>BND</v>
      </c>
    </row>
    <row r="5594" spans="2:7" x14ac:dyDescent="0.25">
      <c r="B5594" s="176" t="s">
        <v>559</v>
      </c>
      <c r="C5594" s="176" t="s">
        <v>560</v>
      </c>
      <c r="D5594" s="176">
        <v>-33.269722000000002</v>
      </c>
      <c r="E5594" s="176">
        <v>150.05861100000001</v>
      </c>
      <c r="F5594" s="176" t="str">
        <f>RIGHT(Airports[[#This Row],[ICAO]],3)</f>
        <v>BNE</v>
      </c>
    </row>
    <row r="5595" spans="2:7" x14ac:dyDescent="0.25">
      <c r="B5595" s="176" t="s">
        <v>561</v>
      </c>
      <c r="C5595" s="176" t="s">
        <v>562</v>
      </c>
      <c r="D5595" s="176">
        <v>-28.157520999999999</v>
      </c>
      <c r="E5595" s="176">
        <v>153.48145299999999</v>
      </c>
      <c r="F5595" s="176" t="str">
        <f>RIGHT(Airports[[#This Row],[ICAO]],3)</f>
        <v>BNH</v>
      </c>
    </row>
    <row r="5596" spans="2:7" x14ac:dyDescent="0.25">
      <c r="B5596" s="176" t="s">
        <v>563</v>
      </c>
      <c r="C5596" s="176" t="s">
        <v>564</v>
      </c>
      <c r="D5596" s="176">
        <v>-13.200278000000001</v>
      </c>
      <c r="E5596" s="176">
        <v>136.22666699999999</v>
      </c>
      <c r="F5596" s="176" t="str">
        <f>RIGHT(Airports[[#This Row],[ICAO]],3)</f>
        <v>BNI</v>
      </c>
    </row>
    <row r="5597" spans="2:7" x14ac:dyDescent="0.25">
      <c r="B5597" s="176" t="s">
        <v>565</v>
      </c>
      <c r="C5597" s="176" t="s">
        <v>566</v>
      </c>
      <c r="D5597" s="176">
        <v>-17.936388999999998</v>
      </c>
      <c r="E5597" s="176">
        <v>136.899722</v>
      </c>
      <c r="F5597" s="176" t="str">
        <f>RIGHT(Airports[[#This Row],[ICAO]],3)</f>
        <v>BNM</v>
      </c>
    </row>
    <row r="5598" spans="2:7" x14ac:dyDescent="0.25">
      <c r="B5598" s="176" t="s">
        <v>567</v>
      </c>
      <c r="C5598" s="176" t="s">
        <v>568</v>
      </c>
      <c r="D5598" s="176">
        <v>-17.348610999999998</v>
      </c>
      <c r="E5598" s="176">
        <v>145.578889</v>
      </c>
      <c r="F5598" s="176" t="str">
        <f>RIGHT(Airports[[#This Row],[ICAO]],3)</f>
        <v>BNP</v>
      </c>
    </row>
    <row r="5599" spans="2:7" x14ac:dyDescent="0.25">
      <c r="B5599" s="176" t="s">
        <v>569</v>
      </c>
      <c r="C5599" s="176" t="s">
        <v>570</v>
      </c>
      <c r="D5599" s="176">
        <v>-18.895555999999999</v>
      </c>
      <c r="E5599" s="176">
        <v>128.94194400000001</v>
      </c>
      <c r="F5599" s="176" t="str">
        <f>RIGHT(Airports[[#This Row],[ICAO]],3)</f>
        <v>BNR</v>
      </c>
    </row>
    <row r="5600" spans="2:7" x14ac:dyDescent="0.25">
      <c r="B5600" s="176" t="s">
        <v>571</v>
      </c>
      <c r="C5600" s="176" t="s">
        <v>572</v>
      </c>
      <c r="D5600" s="176">
        <v>-37.887538999999997</v>
      </c>
      <c r="E5600" s="176">
        <v>147.569379</v>
      </c>
      <c r="F5600" s="176" t="str">
        <f>RIGHT(Airports[[#This Row],[ICAO]],3)</f>
        <v>BNS</v>
      </c>
    </row>
    <row r="5601" spans="2:7" x14ac:dyDescent="0.25">
      <c r="B5601" s="176" t="s">
        <v>573</v>
      </c>
      <c r="C5601" s="176" t="s">
        <v>574</v>
      </c>
      <c r="D5601" s="176">
        <v>-18.869167000000001</v>
      </c>
      <c r="E5601" s="176">
        <v>134.46111099999999</v>
      </c>
      <c r="F5601" s="176" t="str">
        <f>RIGHT(Airports[[#This Row],[ICAO]],3)</f>
        <v>BNY</v>
      </c>
    </row>
    <row r="5602" spans="2:7" x14ac:dyDescent="0.25">
      <c r="B5602" s="176" t="s">
        <v>575</v>
      </c>
      <c r="C5602" s="176" t="s">
        <v>576</v>
      </c>
      <c r="D5602" s="176">
        <v>-28.017499999999998</v>
      </c>
      <c r="E5602" s="176">
        <v>152.67666700000001</v>
      </c>
      <c r="F5602" s="176" t="str">
        <f>RIGHT(Airports[[#This Row],[ICAO]],3)</f>
        <v>BOA</v>
      </c>
    </row>
    <row r="5603" spans="2:7" x14ac:dyDescent="0.25">
      <c r="B5603" s="176" t="s">
        <v>577</v>
      </c>
      <c r="C5603" s="176" t="s">
        <v>578</v>
      </c>
      <c r="D5603" s="176">
        <v>-31.206944</v>
      </c>
      <c r="E5603" s="176">
        <v>120.318889</v>
      </c>
      <c r="F5603" s="176" t="str">
        <f>RIGHT(Airports[[#This Row],[ICAO]],3)</f>
        <v>BOB</v>
      </c>
    </row>
    <row r="5604" spans="2:7" x14ac:dyDescent="0.25">
      <c r="B5604" s="176" t="s">
        <v>579</v>
      </c>
      <c r="C5604" s="176" t="s">
        <v>580</v>
      </c>
      <c r="D5604" s="176">
        <v>-32.89</v>
      </c>
      <c r="E5604" s="176">
        <v>138.36666700000001</v>
      </c>
      <c r="F5604" s="176" t="str">
        <f>RIGHT(Airports[[#This Row],[ICAO]],3)</f>
        <v>BOC</v>
      </c>
    </row>
    <row r="5605" spans="2:7" x14ac:dyDescent="0.25">
      <c r="B5605" s="176" t="s">
        <v>581</v>
      </c>
      <c r="C5605" s="176" t="s">
        <v>582</v>
      </c>
      <c r="D5605" s="176">
        <v>-9.23278</v>
      </c>
      <c r="E5605" s="176">
        <v>142.21800200000001</v>
      </c>
      <c r="F5605" s="176" t="str">
        <f>RIGHT(Airports[[#This Row],[ICAO]],3)</f>
        <v>BOI</v>
      </c>
    </row>
    <row r="5606" spans="2:7" x14ac:dyDescent="0.25">
      <c r="B5606" s="176" t="s">
        <v>583</v>
      </c>
      <c r="C5606" s="176" t="s">
        <v>11465</v>
      </c>
      <c r="D5606" s="176">
        <v>-27.409261999999998</v>
      </c>
      <c r="E5606" s="176">
        <v>151.736727</v>
      </c>
      <c r="G5606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607" spans="2:7" x14ac:dyDescent="0.25">
      <c r="B5607" s="176" t="s">
        <v>585</v>
      </c>
      <c r="C5607" s="176" t="s">
        <v>586</v>
      </c>
      <c r="D5607" s="176">
        <v>-28.616667</v>
      </c>
      <c r="E5607" s="176">
        <v>150.36666700000001</v>
      </c>
      <c r="F5607" s="176" t="str">
        <f>RIGHT(Airports[[#This Row],[ICAO]],3)</f>
        <v>BOL</v>
      </c>
    </row>
    <row r="5608" spans="2:7" x14ac:dyDescent="0.25">
      <c r="B5608" s="176" t="s">
        <v>587</v>
      </c>
      <c r="C5608" s="176" t="s">
        <v>588</v>
      </c>
      <c r="D5608" s="176">
        <v>-36.905000000000001</v>
      </c>
      <c r="E5608" s="176">
        <v>149.183333</v>
      </c>
      <c r="F5608" s="176" t="str">
        <f>RIGHT(Airports[[#This Row],[ICAO]],3)</f>
        <v>BOM</v>
      </c>
    </row>
    <row r="5609" spans="2:7" x14ac:dyDescent="0.25">
      <c r="B5609" s="176" t="s">
        <v>589</v>
      </c>
      <c r="C5609" s="176" t="s">
        <v>590</v>
      </c>
      <c r="D5609" s="176">
        <v>-31.275556000000002</v>
      </c>
      <c r="E5609" s="176">
        <v>116.2625</v>
      </c>
      <c r="F5609" s="176" t="str">
        <f>RIGHT(Airports[[#This Row],[ICAO]],3)</f>
        <v>BOO</v>
      </c>
    </row>
    <row r="5610" spans="2:7" x14ac:dyDescent="0.25">
      <c r="B5610" s="176" t="s">
        <v>591</v>
      </c>
      <c r="C5610" s="176" t="s">
        <v>592</v>
      </c>
      <c r="D5610" s="176">
        <v>-33.896667000000001</v>
      </c>
      <c r="E5610" s="176">
        <v>116.45</v>
      </c>
      <c r="F5610" s="176" t="str">
        <f>RIGHT(Airports[[#This Row],[ICAO]],3)</f>
        <v>BOP</v>
      </c>
    </row>
    <row r="5611" spans="2:7" x14ac:dyDescent="0.25">
      <c r="B5611" s="176" t="s">
        <v>593</v>
      </c>
      <c r="C5611" s="176" t="s">
        <v>594</v>
      </c>
      <c r="D5611" s="176">
        <v>-36.271667000000001</v>
      </c>
      <c r="E5611" s="176">
        <v>140.721667</v>
      </c>
      <c r="F5611" s="176" t="str">
        <f>RIGHT(Airports[[#This Row],[ICAO]],3)</f>
        <v>BOR</v>
      </c>
    </row>
    <row r="5612" spans="2:7" x14ac:dyDescent="0.25">
      <c r="B5612" s="176" t="s">
        <v>595</v>
      </c>
      <c r="C5612" s="176" t="s">
        <v>596</v>
      </c>
      <c r="D5612" s="176">
        <v>-18.116667</v>
      </c>
      <c r="E5612" s="176">
        <v>125.65</v>
      </c>
      <c r="F5612" s="176" t="str">
        <f>RIGHT(Airports[[#This Row],[ICAO]],3)</f>
        <v>BOS</v>
      </c>
    </row>
    <row r="5613" spans="2:7" x14ac:dyDescent="0.25">
      <c r="B5613" s="176" t="s">
        <v>597</v>
      </c>
      <c r="C5613" s="176" t="s">
        <v>598</v>
      </c>
      <c r="D5613" s="176">
        <v>-27.269722000000002</v>
      </c>
      <c r="E5613" s="176">
        <v>146.899722</v>
      </c>
      <c r="F5613" s="176" t="str">
        <f>RIGHT(Airports[[#This Row],[ICAO]],3)</f>
        <v>BOT</v>
      </c>
    </row>
    <row r="5614" spans="2:7" x14ac:dyDescent="0.25">
      <c r="B5614" s="176" t="s">
        <v>599</v>
      </c>
      <c r="C5614" s="176" t="s">
        <v>600</v>
      </c>
      <c r="D5614" s="176">
        <v>-22.913299560546875</v>
      </c>
      <c r="E5614" s="176">
        <v>139.89999389648438</v>
      </c>
      <c r="F5614" s="176" t="str">
        <f>RIGHT(Airports[[#This Row],[ICAO]],3)</f>
        <v>BOU</v>
      </c>
    </row>
    <row r="5615" spans="2:7" x14ac:dyDescent="0.25">
      <c r="B5615" s="176" t="s">
        <v>601</v>
      </c>
      <c r="C5615" s="176" t="s">
        <v>602</v>
      </c>
      <c r="D5615" s="176">
        <v>-31.636389000000001</v>
      </c>
      <c r="E5615" s="176">
        <v>129.01083299999999</v>
      </c>
      <c r="F5615" s="176" t="str">
        <f>RIGHT(Airports[[#This Row],[ICAO]],3)</f>
        <v>BOV</v>
      </c>
    </row>
    <row r="5616" spans="2:7" x14ac:dyDescent="0.25">
      <c r="B5616" s="176" t="s">
        <v>603</v>
      </c>
      <c r="C5616" s="176" t="s">
        <v>604</v>
      </c>
      <c r="D5616" s="176">
        <v>-27.75</v>
      </c>
      <c r="E5616" s="176">
        <v>119.9</v>
      </c>
      <c r="F5616" s="176" t="str">
        <f>RIGHT(Airports[[#This Row],[ICAO]],3)</f>
        <v>BOY</v>
      </c>
    </row>
    <row r="5617" spans="2:7" x14ac:dyDescent="0.25">
      <c r="B5617" s="176" t="s">
        <v>605</v>
      </c>
      <c r="C5617" s="176" t="s">
        <v>606</v>
      </c>
      <c r="D5617" s="176">
        <v>-20.803332999999999</v>
      </c>
      <c r="E5617" s="176">
        <v>149.27000000000001</v>
      </c>
      <c r="F5617" s="176" t="str">
        <f>RIGHT(Airports[[#This Row],[ICAO]],3)</f>
        <v>BPI</v>
      </c>
    </row>
    <row r="5618" spans="2:7" x14ac:dyDescent="0.25">
      <c r="B5618" s="176" t="s">
        <v>607</v>
      </c>
      <c r="C5618" s="176" t="s">
        <v>608</v>
      </c>
      <c r="D5618" s="176">
        <v>-37.822221999999996</v>
      </c>
      <c r="E5618" s="176">
        <v>144.95666700000001</v>
      </c>
      <c r="F5618" s="176" t="str">
        <f>RIGHT(Airports[[#This Row],[ICAO]],3)</f>
        <v>BPK</v>
      </c>
    </row>
    <row r="5619" spans="2:7" x14ac:dyDescent="0.25">
      <c r="B5619" s="176" t="s">
        <v>609</v>
      </c>
      <c r="C5619" s="176" t="s">
        <v>610</v>
      </c>
      <c r="D5619" s="176">
        <v>-28.578610999999999</v>
      </c>
      <c r="E5619" s="176">
        <v>148.800556</v>
      </c>
      <c r="F5619" s="176" t="str">
        <f>RIGHT(Airports[[#This Row],[ICAO]],3)</f>
        <v>BPL</v>
      </c>
    </row>
    <row r="5620" spans="2:7" x14ac:dyDescent="0.25">
      <c r="B5620" s="176" t="s">
        <v>611</v>
      </c>
      <c r="C5620" s="176" t="s">
        <v>16410</v>
      </c>
      <c r="D5620" s="176">
        <v>-20.494416000000001</v>
      </c>
      <c r="E5620" s="176">
        <v>148.553583</v>
      </c>
      <c r="G5620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21" spans="2:7" x14ac:dyDescent="0.25">
      <c r="B5621" s="176" t="s">
        <v>613</v>
      </c>
      <c r="C5621" s="176" t="s">
        <v>614</v>
      </c>
      <c r="D5621" s="176">
        <v>-36.970832999999999</v>
      </c>
      <c r="E5621" s="176">
        <v>147.701111</v>
      </c>
      <c r="F5621" s="176" t="str">
        <f>RIGHT(Airports[[#This Row],[ICAO]],3)</f>
        <v>BRA</v>
      </c>
    </row>
    <row r="5622" spans="2:7" x14ac:dyDescent="0.25">
      <c r="B5622" s="176" t="s">
        <v>615</v>
      </c>
      <c r="C5622" s="176" t="s">
        <v>616</v>
      </c>
      <c r="D5622" s="176">
        <v>-13.952500000000001</v>
      </c>
      <c r="E5622" s="176">
        <v>123.306389</v>
      </c>
      <c r="F5622" s="176" t="str">
        <f>RIGHT(Airports[[#This Row],[ICAO]],3)</f>
        <v>BRB</v>
      </c>
    </row>
    <row r="5623" spans="2:7" x14ac:dyDescent="0.25">
      <c r="B5623" s="176" t="s">
        <v>617</v>
      </c>
      <c r="C5623" s="176" t="s">
        <v>618</v>
      </c>
      <c r="D5623" s="176">
        <v>-21.533055999999998</v>
      </c>
      <c r="E5623" s="176">
        <v>133.88305600000001</v>
      </c>
      <c r="F5623" s="176" t="str">
        <f>RIGHT(Airports[[#This Row],[ICAO]],3)</f>
        <v>BRC</v>
      </c>
    </row>
    <row r="5624" spans="2:7" x14ac:dyDescent="0.25">
      <c r="B5624" s="176" t="s">
        <v>619</v>
      </c>
      <c r="C5624" s="176" t="s">
        <v>620</v>
      </c>
      <c r="D5624" s="176">
        <v>-15.345000000000001</v>
      </c>
      <c r="E5624" s="176">
        <v>130.27333300000001</v>
      </c>
      <c r="F5624" s="176" t="str">
        <f>RIGHT(Airports[[#This Row],[ICAO]],3)</f>
        <v>BRD</v>
      </c>
    </row>
    <row r="5625" spans="2:7" x14ac:dyDescent="0.25">
      <c r="B5625" s="176" t="s">
        <v>621</v>
      </c>
      <c r="C5625" s="176" t="s">
        <v>622</v>
      </c>
      <c r="D5625" s="176">
        <v>-12.086111000000001</v>
      </c>
      <c r="E5625" s="176">
        <v>136.77444399999999</v>
      </c>
      <c r="F5625" s="176" t="str">
        <f>RIGHT(Airports[[#This Row],[ICAO]],3)</f>
        <v>BRE</v>
      </c>
    </row>
    <row r="5626" spans="2:7" x14ac:dyDescent="0.25">
      <c r="B5626" s="176" t="s">
        <v>623</v>
      </c>
      <c r="C5626" s="176" t="s">
        <v>624</v>
      </c>
      <c r="D5626" s="176">
        <v>-14.944965</v>
      </c>
      <c r="E5626" s="176">
        <v>142.34017900000001</v>
      </c>
      <c r="F5626" s="176" t="str">
        <f>RIGHT(Airports[[#This Row],[ICAO]],3)</f>
        <v>BRG</v>
      </c>
    </row>
    <row r="5627" spans="2:7" x14ac:dyDescent="0.25">
      <c r="B5627" s="176" t="s">
        <v>625</v>
      </c>
      <c r="C5627" s="176" t="s">
        <v>626</v>
      </c>
      <c r="D5627" s="176">
        <v>-34.274999999999999</v>
      </c>
      <c r="E5627" s="176">
        <v>140.60249999999999</v>
      </c>
      <c r="F5627" s="176" t="str">
        <f>RIGHT(Airports[[#This Row],[ICAO]],3)</f>
        <v>BRI</v>
      </c>
    </row>
    <row r="5628" spans="2:7" x14ac:dyDescent="0.25">
      <c r="B5628" s="176" t="s">
        <v>627</v>
      </c>
      <c r="C5628" s="176" t="s">
        <v>628</v>
      </c>
      <c r="D5628" s="176">
        <v>-30.158611000000001</v>
      </c>
      <c r="E5628" s="176">
        <v>148.97416699999999</v>
      </c>
      <c r="F5628" s="176" t="str">
        <f>RIGHT(Airports[[#This Row],[ICAO]],3)</f>
        <v>BRJ</v>
      </c>
    </row>
    <row r="5629" spans="2:7" x14ac:dyDescent="0.25">
      <c r="B5629" s="176" t="s">
        <v>629</v>
      </c>
      <c r="C5629" s="176" t="s">
        <v>630</v>
      </c>
      <c r="D5629" s="176">
        <v>-23.380019000000001</v>
      </c>
      <c r="E5629" s="176">
        <v>150.475359</v>
      </c>
      <c r="G5629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30" spans="2:7" x14ac:dyDescent="0.25">
      <c r="B5630" s="176" t="s">
        <v>631</v>
      </c>
      <c r="C5630" s="176" t="s">
        <v>632</v>
      </c>
      <c r="D5630" s="176">
        <v>-16.075278000000001</v>
      </c>
      <c r="E5630" s="176">
        <v>136.302222</v>
      </c>
      <c r="F5630" s="176" t="str">
        <f>RIGHT(Airports[[#This Row],[ICAO]],3)</f>
        <v>BRL</v>
      </c>
    </row>
    <row r="5631" spans="2:7" x14ac:dyDescent="0.25">
      <c r="B5631" s="176" t="s">
        <v>633</v>
      </c>
      <c r="C5631" s="176" t="s">
        <v>16411</v>
      </c>
      <c r="D5631" s="176">
        <v>-17.949193999999999</v>
      </c>
      <c r="E5631" s="176">
        <v>122.2283</v>
      </c>
      <c r="F5631" s="176" t="str">
        <f>RIGHT(Airports[[#This Row],[ICAO]],3)</f>
        <v>BRM</v>
      </c>
    </row>
    <row r="5632" spans="2:7" x14ac:dyDescent="0.25">
      <c r="B5632" s="176" t="s">
        <v>635</v>
      </c>
      <c r="C5632" s="176" t="s">
        <v>636</v>
      </c>
      <c r="D5632" s="176">
        <v>-34.624834</v>
      </c>
      <c r="E5632" s="176">
        <v>143.57711399999999</v>
      </c>
      <c r="F5632" s="176" t="str">
        <f>RIGHT(Airports[[#This Row],[ICAO]],3)</f>
        <v>BRN</v>
      </c>
    </row>
    <row r="5633" spans="2:7" x14ac:dyDescent="0.25">
      <c r="B5633" s="176" t="s">
        <v>637</v>
      </c>
      <c r="C5633" s="176" t="s">
        <v>638</v>
      </c>
      <c r="D5633" s="176">
        <v>-31.887499999999999</v>
      </c>
      <c r="E5633" s="176">
        <v>118.11499999999999</v>
      </c>
      <c r="F5633" s="176" t="str">
        <f>RIGHT(Airports[[#This Row],[ICAO]],3)</f>
        <v>BRO</v>
      </c>
    </row>
    <row r="5634" spans="2:7" x14ac:dyDescent="0.25">
      <c r="B5634" s="176" t="s">
        <v>639</v>
      </c>
      <c r="C5634" s="176" t="s">
        <v>640</v>
      </c>
      <c r="D5634" s="176">
        <v>-38.258056000000003</v>
      </c>
      <c r="E5634" s="176">
        <v>144.42750000000001</v>
      </c>
      <c r="F5634" s="176" t="str">
        <f>RIGHT(Airports[[#This Row],[ICAO]],3)</f>
        <v>BRS</v>
      </c>
    </row>
    <row r="5635" spans="2:7" x14ac:dyDescent="0.25">
      <c r="B5635" s="176" t="s">
        <v>641</v>
      </c>
      <c r="C5635" s="176" t="s">
        <v>642</v>
      </c>
      <c r="D5635" s="176">
        <v>-18.637499999999999</v>
      </c>
      <c r="E5635" s="176">
        <v>135.943611</v>
      </c>
      <c r="F5635" s="176" t="str">
        <f>RIGHT(Airports[[#This Row],[ICAO]],3)</f>
        <v>BRU</v>
      </c>
    </row>
    <row r="5636" spans="2:7" x14ac:dyDescent="0.25">
      <c r="B5636" s="176" t="s">
        <v>643</v>
      </c>
      <c r="C5636" s="176" t="s">
        <v>644</v>
      </c>
      <c r="D5636" s="176">
        <v>-29.975791999999998</v>
      </c>
      <c r="E5636" s="176">
        <v>146.81438</v>
      </c>
      <c r="F5636" s="176" t="str">
        <f>RIGHT(Airports[[#This Row],[ICAO]],3)</f>
        <v>BRW</v>
      </c>
    </row>
    <row r="5637" spans="2:7" x14ac:dyDescent="0.25">
      <c r="B5637" s="176" t="s">
        <v>645</v>
      </c>
      <c r="C5637" s="176" t="s">
        <v>646</v>
      </c>
      <c r="D5637" s="176">
        <v>-22.673888999999999</v>
      </c>
      <c r="E5637" s="176">
        <v>119.166111</v>
      </c>
      <c r="F5637" s="176" t="str">
        <f>RIGHT(Airports[[#This Row],[ICAO]],3)</f>
        <v>BRY</v>
      </c>
    </row>
    <row r="5638" spans="2:7" x14ac:dyDescent="0.25">
      <c r="B5638" s="176" t="s">
        <v>647</v>
      </c>
      <c r="C5638" s="176" t="s">
        <v>648</v>
      </c>
      <c r="D5638" s="176">
        <v>-9.8213889999999999</v>
      </c>
      <c r="E5638" s="176">
        <v>130.26916700000001</v>
      </c>
      <c r="F5638" s="176" t="str">
        <f>RIGHT(Airports[[#This Row],[ICAO]],3)</f>
        <v>BSA</v>
      </c>
    </row>
    <row r="5639" spans="2:7" x14ac:dyDescent="0.25">
      <c r="B5639" s="176" t="s">
        <v>649</v>
      </c>
      <c r="C5639" s="176" t="s">
        <v>650</v>
      </c>
      <c r="D5639" s="176">
        <v>-22.5</v>
      </c>
      <c r="E5639" s="176">
        <v>146.933333</v>
      </c>
      <c r="F5639" s="176" t="str">
        <f>RIGHT(Airports[[#This Row],[ICAO]],3)</f>
        <v>BSF</v>
      </c>
    </row>
    <row r="5640" spans="2:7" x14ac:dyDescent="0.25">
      <c r="B5640" s="176" t="s">
        <v>651</v>
      </c>
      <c r="C5640" s="176" t="s">
        <v>652</v>
      </c>
      <c r="D5640" s="176">
        <v>-12.623889</v>
      </c>
      <c r="E5640" s="176">
        <v>142.087222</v>
      </c>
      <c r="G5640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41" spans="2:7" x14ac:dyDescent="0.25">
      <c r="B5641" s="176" t="s">
        <v>653</v>
      </c>
      <c r="C5641" s="176" t="s">
        <v>654</v>
      </c>
      <c r="D5641" s="176">
        <v>-19.724722</v>
      </c>
      <c r="E5641" s="176">
        <v>150.424722</v>
      </c>
      <c r="F5641" s="176" t="str">
        <f>RIGHT(Airports[[#This Row],[ICAO]],3)</f>
        <v>BSM</v>
      </c>
    </row>
    <row r="5642" spans="2:7" x14ac:dyDescent="0.25">
      <c r="B5642" s="176" t="s">
        <v>655</v>
      </c>
      <c r="C5642" s="176" t="s">
        <v>656</v>
      </c>
      <c r="D5642" s="176">
        <v>-16.649722000000001</v>
      </c>
      <c r="E5642" s="176">
        <v>135.85</v>
      </c>
      <c r="F5642" s="176" t="str">
        <f>RIGHT(Airports[[#This Row],[ICAO]],3)</f>
        <v>BSN</v>
      </c>
    </row>
    <row r="5643" spans="2:7" x14ac:dyDescent="0.25">
      <c r="B5643" s="176" t="s">
        <v>657</v>
      </c>
      <c r="C5643" s="176" t="s">
        <v>658</v>
      </c>
      <c r="D5643" s="176">
        <v>-32.681389000000003</v>
      </c>
      <c r="E5643" s="176">
        <v>151.12472199999999</v>
      </c>
      <c r="F5643" s="176" t="str">
        <f>RIGHT(Airports[[#This Row],[ICAO]],3)</f>
        <v>BSO</v>
      </c>
    </row>
    <row r="5644" spans="2:7" x14ac:dyDescent="0.25">
      <c r="B5644" s="176" t="s">
        <v>659</v>
      </c>
      <c r="C5644" s="176" t="s">
        <v>660</v>
      </c>
      <c r="D5644" s="176">
        <v>-23.516389</v>
      </c>
      <c r="E5644" s="176">
        <v>133.84916699999999</v>
      </c>
      <c r="F5644" s="176" t="str">
        <f>RIGHT(Airports[[#This Row],[ICAO]],3)</f>
        <v>BSP</v>
      </c>
    </row>
    <row r="5645" spans="2:7" x14ac:dyDescent="0.25">
      <c r="B5645" s="176" t="s">
        <v>661</v>
      </c>
      <c r="C5645" s="176" t="s">
        <v>662</v>
      </c>
      <c r="D5645" s="176">
        <v>-25.987221999999999</v>
      </c>
      <c r="E5645" s="176">
        <v>128.36666700000001</v>
      </c>
      <c r="F5645" s="176" t="str">
        <f>RIGHT(Airports[[#This Row],[ICAO]],3)</f>
        <v>BSR</v>
      </c>
    </row>
    <row r="5646" spans="2:7" x14ac:dyDescent="0.25">
      <c r="B5646" s="176" t="s">
        <v>663</v>
      </c>
      <c r="C5646" s="176" t="s">
        <v>664</v>
      </c>
      <c r="D5646" s="176">
        <v>-37.733333000000002</v>
      </c>
      <c r="E5646" s="176">
        <v>144.422222</v>
      </c>
      <c r="F5646" s="176" t="str">
        <f>RIGHT(Airports[[#This Row],[ICAO]],3)</f>
        <v>BSS</v>
      </c>
    </row>
    <row r="5647" spans="2:7" x14ac:dyDescent="0.25">
      <c r="B5647" s="176" t="s">
        <v>665</v>
      </c>
      <c r="C5647" s="176" t="s">
        <v>666</v>
      </c>
      <c r="D5647" s="176">
        <v>-33.725833000000002</v>
      </c>
      <c r="E5647" s="176">
        <v>147.50722200000001</v>
      </c>
      <c r="F5647" s="176" t="str">
        <f>RIGHT(Airports[[#This Row],[ICAO]],3)</f>
        <v>BST</v>
      </c>
    </row>
    <row r="5648" spans="2:7" x14ac:dyDescent="0.25">
      <c r="B5648" s="176" t="s">
        <v>667</v>
      </c>
      <c r="C5648" s="176" t="s">
        <v>668</v>
      </c>
      <c r="D5648" s="176">
        <v>-26.593323999999999</v>
      </c>
      <c r="E5648" s="176">
        <v>153.08319</v>
      </c>
      <c r="G5648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49" spans="2:7" x14ac:dyDescent="0.25">
      <c r="B5649" s="176" t="s">
        <v>669</v>
      </c>
      <c r="C5649" s="176" t="s">
        <v>670</v>
      </c>
      <c r="D5649" s="176">
        <v>-24.183056000000001</v>
      </c>
      <c r="E5649" s="176">
        <v>142.88305600000001</v>
      </c>
      <c r="F5649" s="176" t="str">
        <f>RIGHT(Airports[[#This Row],[ICAO]],3)</f>
        <v>BTC</v>
      </c>
    </row>
    <row r="5650" spans="2:7" x14ac:dyDescent="0.25">
      <c r="B5650" s="176" t="s">
        <v>671</v>
      </c>
      <c r="C5650" s="176" t="s">
        <v>672</v>
      </c>
      <c r="D5650" s="176">
        <v>-23.35</v>
      </c>
      <c r="E5650" s="176">
        <v>141.533333</v>
      </c>
      <c r="F5650" s="176" t="str">
        <f>RIGHT(Airports[[#This Row],[ICAO]],3)</f>
        <v>BTD</v>
      </c>
    </row>
    <row r="5651" spans="2:7" x14ac:dyDescent="0.25">
      <c r="B5651" s="176" t="s">
        <v>673</v>
      </c>
      <c r="C5651" s="176" t="s">
        <v>674</v>
      </c>
      <c r="D5651" s="176">
        <v>-33.406816999999997</v>
      </c>
      <c r="E5651" s="176">
        <v>149.651161</v>
      </c>
      <c r="F5651" s="176" t="str">
        <f>RIGHT(Airports[[#This Row],[ICAO]],3)</f>
        <v>BTH</v>
      </c>
    </row>
    <row r="5652" spans="2:7" x14ac:dyDescent="0.25">
      <c r="B5652" s="176" t="s">
        <v>675</v>
      </c>
      <c r="C5652" s="176" t="s">
        <v>676</v>
      </c>
      <c r="D5652" s="176">
        <v>-11.764965999999999</v>
      </c>
      <c r="E5652" s="176">
        <v>130.61577399999999</v>
      </c>
      <c r="F5652" s="176" t="str">
        <f>RIGHT(Airports[[#This Row],[ICAO]],3)</f>
        <v>BTI</v>
      </c>
    </row>
    <row r="5653" spans="2:7" x14ac:dyDescent="0.25">
      <c r="B5653" s="176" t="s">
        <v>677</v>
      </c>
      <c r="C5653" s="176" t="s">
        <v>678</v>
      </c>
      <c r="D5653" s="176">
        <v>-17.083333</v>
      </c>
      <c r="E5653" s="176">
        <v>139.55000000000001</v>
      </c>
      <c r="F5653" s="176" t="str">
        <f>RIGHT(Airports[[#This Row],[ICAO]],3)</f>
        <v>BTK</v>
      </c>
    </row>
    <row r="5654" spans="2:7" x14ac:dyDescent="0.25">
      <c r="B5654" s="176" t="s">
        <v>679</v>
      </c>
      <c r="C5654" s="176" t="s">
        <v>11466</v>
      </c>
      <c r="D5654" s="176">
        <v>-19.252904000000001</v>
      </c>
      <c r="E5654" s="176">
        <v>146.76651200000001</v>
      </c>
      <c r="G5654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55" spans="2:7" x14ac:dyDescent="0.25">
      <c r="B5655" s="176" t="s">
        <v>681</v>
      </c>
      <c r="C5655" s="176" t="s">
        <v>682</v>
      </c>
      <c r="D5655" s="176">
        <v>-30.524443999999999</v>
      </c>
      <c r="E5655" s="176">
        <v>132.674722</v>
      </c>
      <c r="F5655" s="176" t="str">
        <f>RIGHT(Airports[[#This Row],[ICAO]],3)</f>
        <v>BTN</v>
      </c>
    </row>
    <row r="5656" spans="2:7" x14ac:dyDescent="0.25">
      <c r="B5656" s="176" t="s">
        <v>683</v>
      </c>
      <c r="C5656" s="176" t="s">
        <v>684</v>
      </c>
      <c r="D5656" s="176">
        <v>-15.275278</v>
      </c>
      <c r="E5656" s="176">
        <v>144.70527799999999</v>
      </c>
      <c r="F5656" s="176" t="str">
        <f>RIGHT(Airports[[#This Row],[ICAO]],3)</f>
        <v>BTP</v>
      </c>
    </row>
    <row r="5657" spans="2:7" x14ac:dyDescent="0.25">
      <c r="B5657" s="176" t="s">
        <v>685</v>
      </c>
      <c r="C5657" s="176" t="s">
        <v>686</v>
      </c>
      <c r="D5657" s="176">
        <v>-23.603100000000001</v>
      </c>
      <c r="E5657" s="176">
        <v>148.807007</v>
      </c>
      <c r="F5657" s="176" t="str">
        <f>RIGHT(Airports[[#This Row],[ICAO]],3)</f>
        <v>BTR</v>
      </c>
    </row>
    <row r="5658" spans="2:7" x14ac:dyDescent="0.25">
      <c r="B5658" s="176" t="s">
        <v>687</v>
      </c>
      <c r="C5658" s="176" t="s">
        <v>688</v>
      </c>
      <c r="D5658" s="176">
        <v>-31.358332999999998</v>
      </c>
      <c r="E5658" s="176">
        <v>147.63305600000001</v>
      </c>
      <c r="F5658" s="176" t="str">
        <f>RIGHT(Airports[[#This Row],[ICAO]],3)</f>
        <v>BTT</v>
      </c>
    </row>
    <row r="5659" spans="2:7" x14ac:dyDescent="0.25">
      <c r="B5659" s="176" t="s">
        <v>689</v>
      </c>
      <c r="C5659" s="176" t="s">
        <v>690</v>
      </c>
      <c r="D5659" s="176">
        <v>-18.711389</v>
      </c>
      <c r="E5659" s="176">
        <v>134.078889</v>
      </c>
      <c r="F5659" s="176" t="str">
        <f>RIGHT(Airports[[#This Row],[ICAO]],3)</f>
        <v>BTU</v>
      </c>
    </row>
    <row r="5660" spans="2:7" x14ac:dyDescent="0.25">
      <c r="B5660" s="176" t="s">
        <v>691</v>
      </c>
      <c r="C5660" s="176" t="s">
        <v>692</v>
      </c>
      <c r="D5660" s="176">
        <v>-12.666667</v>
      </c>
      <c r="E5660" s="176">
        <v>142.66666699999999</v>
      </c>
      <c r="F5660" s="176" t="str">
        <f>RIGHT(Airports[[#This Row],[ICAO]],3)</f>
        <v>BTV</v>
      </c>
    </row>
    <row r="5661" spans="2:7" x14ac:dyDescent="0.25">
      <c r="B5661" s="176" t="s">
        <v>693</v>
      </c>
      <c r="C5661" s="176" t="s">
        <v>694</v>
      </c>
      <c r="D5661" s="176">
        <v>-21.083333</v>
      </c>
      <c r="E5661" s="176">
        <v>140.25</v>
      </c>
      <c r="F5661" s="176" t="str">
        <f>RIGHT(Airports[[#This Row],[ICAO]],3)</f>
        <v>BTX</v>
      </c>
    </row>
    <row r="5662" spans="2:7" x14ac:dyDescent="0.25">
      <c r="B5662" s="176" t="s">
        <v>695</v>
      </c>
      <c r="C5662" s="176" t="s">
        <v>696</v>
      </c>
      <c r="D5662" s="176">
        <v>-24.905038999999999</v>
      </c>
      <c r="E5662" s="176">
        <v>152.32261199999999</v>
      </c>
      <c r="F5662" s="176" t="str">
        <f>RIGHT(Airports[[#This Row],[ICAO]],3)</f>
        <v>BUD</v>
      </c>
    </row>
    <row r="5663" spans="2:7" x14ac:dyDescent="0.25">
      <c r="B5663" s="176" t="s">
        <v>697</v>
      </c>
      <c r="C5663" s="176" t="s">
        <v>698</v>
      </c>
      <c r="D5663" s="176">
        <v>-28.489722</v>
      </c>
      <c r="E5663" s="176">
        <v>119.746944</v>
      </c>
      <c r="F5663" s="176" t="str">
        <f>RIGHT(Airports[[#This Row],[ICAO]],3)</f>
        <v>BUG</v>
      </c>
    </row>
    <row r="5664" spans="2:7" x14ac:dyDescent="0.25">
      <c r="B5664" s="176" t="s">
        <v>699</v>
      </c>
      <c r="C5664" s="176" t="s">
        <v>700</v>
      </c>
      <c r="D5664" s="176">
        <v>-22.066666999999999</v>
      </c>
      <c r="E5664" s="176">
        <v>139.75</v>
      </c>
      <c r="F5664" s="176" t="str">
        <f>RIGHT(Airports[[#This Row],[ICAO]],3)</f>
        <v>BUH</v>
      </c>
    </row>
    <row r="5665" spans="2:6" x14ac:dyDescent="0.25">
      <c r="B5665" s="176" t="s">
        <v>701</v>
      </c>
      <c r="C5665" s="176" t="s">
        <v>702</v>
      </c>
      <c r="D5665" s="176">
        <v>-41.049444000000001</v>
      </c>
      <c r="E5665" s="176">
        <v>145.88</v>
      </c>
      <c r="F5665" s="176" t="str">
        <f>RIGHT(Airports[[#This Row],[ICAO]],3)</f>
        <v>BUI</v>
      </c>
    </row>
    <row r="5666" spans="2:6" x14ac:dyDescent="0.25">
      <c r="B5666" s="176" t="s">
        <v>703</v>
      </c>
      <c r="C5666" s="176" t="s">
        <v>704</v>
      </c>
      <c r="D5666" s="176">
        <v>-30.186388999999998</v>
      </c>
      <c r="E5666" s="176">
        <v>134.903333</v>
      </c>
      <c r="F5666" s="176" t="str">
        <f>RIGHT(Airports[[#This Row],[ICAO]],3)</f>
        <v>BUL</v>
      </c>
    </row>
    <row r="5667" spans="2:6" x14ac:dyDescent="0.25">
      <c r="B5667" s="176" t="s">
        <v>705</v>
      </c>
      <c r="C5667" s="176" t="s">
        <v>706</v>
      </c>
      <c r="D5667" s="176">
        <v>-33.378056000000001</v>
      </c>
      <c r="E5667" s="176">
        <v>115.67694400000001</v>
      </c>
      <c r="F5667" s="176" t="str">
        <f>RIGHT(Airports[[#This Row],[ICAO]],3)</f>
        <v>BUN</v>
      </c>
    </row>
    <row r="5668" spans="2:6" x14ac:dyDescent="0.25">
      <c r="B5668" s="176" t="s">
        <v>707</v>
      </c>
      <c r="C5668" s="176" t="s">
        <v>708</v>
      </c>
      <c r="D5668" s="176">
        <v>-28.524722000000001</v>
      </c>
      <c r="E5668" s="176">
        <v>142.94972200000001</v>
      </c>
      <c r="F5668" s="176" t="str">
        <f>RIGHT(Airports[[#This Row],[ICAO]],3)</f>
        <v>BUO</v>
      </c>
    </row>
    <row r="5669" spans="2:6" x14ac:dyDescent="0.25">
      <c r="B5669" s="176" t="s">
        <v>709</v>
      </c>
      <c r="C5669" s="176" t="s">
        <v>710</v>
      </c>
      <c r="D5669" s="176">
        <v>-12.311111</v>
      </c>
      <c r="E5669" s="176">
        <v>135.95861099999999</v>
      </c>
      <c r="F5669" s="176" t="str">
        <f>RIGHT(Airports[[#This Row],[ICAO]],3)</f>
        <v>BUR</v>
      </c>
    </row>
    <row r="5670" spans="2:6" x14ac:dyDescent="0.25">
      <c r="B5670" s="176" t="s">
        <v>711</v>
      </c>
      <c r="C5670" s="176" t="s">
        <v>712</v>
      </c>
      <c r="D5670" s="176">
        <v>-31.766389</v>
      </c>
      <c r="E5670" s="176">
        <v>149.42916700000001</v>
      </c>
      <c r="F5670" s="176" t="str">
        <f>RIGHT(Airports[[#This Row],[ICAO]],3)</f>
        <v>BUT</v>
      </c>
    </row>
    <row r="5671" spans="2:6" x14ac:dyDescent="0.25">
      <c r="B5671" s="176" t="s">
        <v>713</v>
      </c>
      <c r="C5671" s="176" t="s">
        <v>714</v>
      </c>
      <c r="D5671" s="176">
        <v>-17.649722000000001</v>
      </c>
      <c r="E5671" s="176">
        <v>143.80000000000001</v>
      </c>
      <c r="F5671" s="176" t="str">
        <f>RIGHT(Airports[[#This Row],[ICAO]],3)</f>
        <v>BUX</v>
      </c>
    </row>
    <row r="5672" spans="2:6" x14ac:dyDescent="0.25">
      <c r="B5672" s="176" t="s">
        <v>715</v>
      </c>
      <c r="C5672" s="176" t="s">
        <v>716</v>
      </c>
      <c r="D5672" s="176">
        <v>-36.134166999999998</v>
      </c>
      <c r="E5672" s="176">
        <v>149.131944</v>
      </c>
      <c r="F5672" s="176" t="str">
        <f>RIGHT(Airports[[#This Row],[ICAO]],3)</f>
        <v>BUY</v>
      </c>
    </row>
    <row r="5673" spans="2:6" x14ac:dyDescent="0.25">
      <c r="B5673" s="176" t="s">
        <v>717</v>
      </c>
      <c r="C5673" s="176" t="s">
        <v>718</v>
      </c>
      <c r="D5673" s="176">
        <v>-34.090000000000003</v>
      </c>
      <c r="E5673" s="176">
        <v>138.34</v>
      </c>
      <c r="F5673" s="176" t="str">
        <f>RIGHT(Airports[[#This Row],[ICAO]],3)</f>
        <v>BVA</v>
      </c>
    </row>
    <row r="5674" spans="2:6" x14ac:dyDescent="0.25">
      <c r="B5674" s="176" t="s">
        <v>719</v>
      </c>
      <c r="C5674" s="176" t="s">
        <v>534</v>
      </c>
      <c r="D5674" s="176">
        <v>-16.516389</v>
      </c>
      <c r="E5674" s="176">
        <v>144.183333</v>
      </c>
      <c r="F5674" s="176" t="str">
        <f>RIGHT(Airports[[#This Row],[ICAO]],3)</f>
        <v>BVE</v>
      </c>
    </row>
    <row r="5675" spans="2:6" x14ac:dyDescent="0.25">
      <c r="B5675" s="176" t="s">
        <v>720</v>
      </c>
      <c r="C5675" s="176" t="s">
        <v>721</v>
      </c>
      <c r="D5675" s="176">
        <v>-15.466666999999999</v>
      </c>
      <c r="E5675" s="176">
        <v>129.76666700000001</v>
      </c>
      <c r="F5675" s="176" t="str">
        <f>RIGHT(Airports[[#This Row],[ICAO]],3)</f>
        <v>BVY</v>
      </c>
    </row>
    <row r="5676" spans="2:6" x14ac:dyDescent="0.25">
      <c r="B5676" s="176" t="s">
        <v>722</v>
      </c>
      <c r="C5676" s="176" t="s">
        <v>723</v>
      </c>
      <c r="D5676" s="176">
        <v>-27.364999999999998</v>
      </c>
      <c r="E5676" s="176">
        <v>121.03666699999999</v>
      </c>
      <c r="F5676" s="176" t="str">
        <f>RIGHT(Airports[[#This Row],[ICAO]],3)</f>
        <v>BWG</v>
      </c>
    </row>
    <row r="5677" spans="2:6" x14ac:dyDescent="0.25">
      <c r="B5677" s="176" t="s">
        <v>724</v>
      </c>
      <c r="C5677" s="176" t="s">
        <v>725</v>
      </c>
      <c r="D5677" s="176">
        <v>-13.760833</v>
      </c>
      <c r="E5677" s="176">
        <v>141.85055600000001</v>
      </c>
      <c r="F5677" s="176" t="str">
        <f>RIGHT(Airports[[#This Row],[ICAO]],3)</f>
        <v>BWH</v>
      </c>
    </row>
    <row r="5678" spans="2:6" x14ac:dyDescent="0.25">
      <c r="B5678" s="176" t="s">
        <v>726</v>
      </c>
      <c r="C5678" s="176" t="s">
        <v>727</v>
      </c>
      <c r="D5678" s="176">
        <v>-20.6</v>
      </c>
      <c r="E5678" s="176">
        <v>147.083056</v>
      </c>
      <c r="F5678" s="176" t="str">
        <f>RIGHT(Airports[[#This Row],[ICAO]],3)</f>
        <v>BWI</v>
      </c>
    </row>
    <row r="5679" spans="2:6" x14ac:dyDescent="0.25">
      <c r="B5679" s="176" t="s">
        <v>728</v>
      </c>
      <c r="C5679" s="176" t="s">
        <v>729</v>
      </c>
      <c r="D5679" s="176">
        <v>-12.139443999999999</v>
      </c>
      <c r="E5679" s="176">
        <v>142.61444399999999</v>
      </c>
      <c r="F5679" s="176" t="str">
        <f>RIGHT(Airports[[#This Row],[ICAO]],3)</f>
        <v>BWL</v>
      </c>
    </row>
    <row r="5680" spans="2:6" x14ac:dyDescent="0.25">
      <c r="B5680" s="176" t="s">
        <v>730</v>
      </c>
      <c r="C5680" s="176" t="s">
        <v>731</v>
      </c>
      <c r="D5680" s="176">
        <v>-16.880832999999999</v>
      </c>
      <c r="E5680" s="176">
        <v>143.47972200000001</v>
      </c>
      <c r="F5680" s="176" t="str">
        <f>RIGHT(Airports[[#This Row],[ICAO]],3)</f>
        <v>BWM</v>
      </c>
    </row>
    <row r="5681" spans="2:7" x14ac:dyDescent="0.25">
      <c r="B5681" s="176" t="s">
        <v>732</v>
      </c>
      <c r="C5681" s="176" t="s">
        <v>733</v>
      </c>
      <c r="D5681" s="176">
        <v>-20.017778</v>
      </c>
      <c r="E5681" s="176">
        <v>148.21527800000001</v>
      </c>
      <c r="F5681" s="176" t="str">
        <f>RIGHT(Airports[[#This Row],[ICAO]],3)</f>
        <v>BWN</v>
      </c>
    </row>
    <row r="5682" spans="2:7" x14ac:dyDescent="0.25">
      <c r="B5682" s="176" t="s">
        <v>734</v>
      </c>
      <c r="C5682" s="176" t="s">
        <v>735</v>
      </c>
      <c r="D5682" s="176">
        <v>-22.466667000000001</v>
      </c>
      <c r="E5682" s="176">
        <v>144.996667</v>
      </c>
      <c r="F5682" s="176" t="str">
        <f>RIGHT(Airports[[#This Row],[ICAO]],3)</f>
        <v>BWO</v>
      </c>
    </row>
    <row r="5683" spans="2:7" x14ac:dyDescent="0.25">
      <c r="B5683" s="176" t="s">
        <v>736</v>
      </c>
      <c r="C5683" s="176" t="s">
        <v>737</v>
      </c>
      <c r="D5683" s="176">
        <v>-12.677493</v>
      </c>
      <c r="E5683" s="176">
        <v>141.922618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84" spans="2:7" x14ac:dyDescent="0.25">
      <c r="B5684" s="176" t="s">
        <v>738</v>
      </c>
      <c r="C5684" s="176" t="s">
        <v>739</v>
      </c>
      <c r="D5684" s="176">
        <v>-17.386666999999999</v>
      </c>
      <c r="E5684" s="176">
        <v>144.17166700000001</v>
      </c>
      <c r="F5684" s="176" t="str">
        <f>RIGHT(Airports[[#This Row],[ICAO]],3)</f>
        <v>BWR</v>
      </c>
    </row>
    <row r="5685" spans="2:7" x14ac:dyDescent="0.25">
      <c r="B5685" s="176" t="s">
        <v>740</v>
      </c>
      <c r="C5685" s="176" t="s">
        <v>741</v>
      </c>
      <c r="D5685" s="176">
        <v>-14.1</v>
      </c>
      <c r="E5685" s="176">
        <v>123.5</v>
      </c>
      <c r="F5685" s="176" t="str">
        <f>RIGHT(Airports[[#This Row],[ICAO]],3)</f>
        <v>BWS</v>
      </c>
    </row>
    <row r="5686" spans="2:7" x14ac:dyDescent="0.25">
      <c r="B5686" s="176" t="s">
        <v>742</v>
      </c>
      <c r="C5686" s="176" t="s">
        <v>16412</v>
      </c>
      <c r="D5686" s="176">
        <v>-27.558332</v>
      </c>
      <c r="E5686" s="176">
        <v>151.79333500000001</v>
      </c>
      <c r="F5686" s="176" t="str">
        <f>RIGHT(Airports[[#This Row],[ICAO]],3)</f>
        <v>BWW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87" spans="2:7" x14ac:dyDescent="0.25">
      <c r="B5687" s="176" t="s">
        <v>744</v>
      </c>
      <c r="C5687" s="176" t="s">
        <v>745</v>
      </c>
      <c r="D5687" s="176">
        <v>-20.864443999999999</v>
      </c>
      <c r="E5687" s="176">
        <v>115.406111</v>
      </c>
      <c r="F5687" s="176" t="str">
        <f>RIGHT(Airports[[#This Row],[ICAO]],3)</f>
        <v>BWX</v>
      </c>
    </row>
    <row r="5688" spans="2:7" x14ac:dyDescent="0.25">
      <c r="B5688" s="176" t="s">
        <v>746</v>
      </c>
      <c r="C5688" s="176" t="s">
        <v>747</v>
      </c>
      <c r="D5688" s="176">
        <v>-37.153055999999999</v>
      </c>
      <c r="E5688" s="176">
        <v>146.458056</v>
      </c>
      <c r="F5688" s="176" t="str">
        <f>RIGHT(Airports[[#This Row],[ICAO]],3)</f>
        <v>BXU</v>
      </c>
    </row>
    <row r="5689" spans="2:7" x14ac:dyDescent="0.25">
      <c r="B5689" s="176" t="s">
        <v>748</v>
      </c>
      <c r="C5689" s="176" t="s">
        <v>749</v>
      </c>
      <c r="D5689" s="176">
        <v>-22.266389</v>
      </c>
      <c r="E5689" s="176">
        <v>119.883056</v>
      </c>
      <c r="F5689" s="176" t="str">
        <f>RIGHT(Airports[[#This Row],[ICAO]],3)</f>
        <v>BYD</v>
      </c>
    </row>
    <row r="5690" spans="2:7" x14ac:dyDescent="0.25">
      <c r="B5690" s="176" t="s">
        <v>750</v>
      </c>
      <c r="C5690" s="176" t="s">
        <v>751</v>
      </c>
      <c r="D5690" s="176">
        <v>-43.234999999999999</v>
      </c>
      <c r="E5690" s="176">
        <v>147.37972199999999</v>
      </c>
      <c r="F5690" s="176" t="str">
        <f>RIGHT(Airports[[#This Row],[ICAO]],3)</f>
        <v>BYI</v>
      </c>
    </row>
    <row r="5691" spans="2:7" x14ac:dyDescent="0.25">
      <c r="B5691" s="176" t="s">
        <v>752</v>
      </c>
      <c r="C5691" s="176" t="s">
        <v>753</v>
      </c>
      <c r="D5691" s="176">
        <v>-29.216388999999999</v>
      </c>
      <c r="E5691" s="176">
        <v>152.61500000000001</v>
      </c>
      <c r="F5691" s="176" t="str">
        <f>RIGHT(Airports[[#This Row],[ICAO]],3)</f>
        <v>BYL</v>
      </c>
    </row>
    <row r="5692" spans="2:7" x14ac:dyDescent="0.25">
      <c r="B5692" s="176" t="s">
        <v>754</v>
      </c>
      <c r="C5692" s="176" t="s">
        <v>755</v>
      </c>
      <c r="D5692" s="176">
        <v>-12.693333000000001</v>
      </c>
      <c r="E5692" s="176">
        <v>136.63416699999999</v>
      </c>
      <c r="F5692" s="176" t="str">
        <f>RIGHT(Airports[[#This Row],[ICAO]],3)</f>
        <v>BYM</v>
      </c>
    </row>
    <row r="5693" spans="2:7" x14ac:dyDescent="0.25">
      <c r="B5693" s="176" t="s">
        <v>756</v>
      </c>
      <c r="C5693" s="176" t="s">
        <v>757</v>
      </c>
      <c r="D5693" s="176">
        <v>-27.227778000000001</v>
      </c>
      <c r="E5693" s="176">
        <v>151.61333300000001</v>
      </c>
      <c r="F5693" s="176" t="str">
        <f>RIGHT(Airports[[#This Row],[ICAO]],3)</f>
        <v>BYO</v>
      </c>
    </row>
    <row r="5694" spans="2:7" x14ac:dyDescent="0.25">
      <c r="B5694" s="176" t="s">
        <v>758</v>
      </c>
      <c r="C5694" s="176" t="s">
        <v>759</v>
      </c>
      <c r="D5694" s="176">
        <v>-11.07</v>
      </c>
      <c r="E5694" s="176">
        <v>126.613333</v>
      </c>
      <c r="F5694" s="176" t="str">
        <f>RIGHT(Airports[[#This Row],[ICAO]],3)</f>
        <v>BYU</v>
      </c>
    </row>
    <row r="5695" spans="2:7" x14ac:dyDescent="0.25">
      <c r="B5695" s="176" t="s">
        <v>760</v>
      </c>
      <c r="C5695" s="176" t="s">
        <v>761</v>
      </c>
      <c r="D5695" s="176">
        <v>-25.45</v>
      </c>
      <c r="E5695" s="176">
        <v>145.583056</v>
      </c>
      <c r="F5695" s="176" t="str">
        <f>RIGHT(Airports[[#This Row],[ICAO]],3)</f>
        <v>BYW</v>
      </c>
    </row>
    <row r="5696" spans="2:7" x14ac:dyDescent="0.25">
      <c r="B5696" s="176" t="s">
        <v>762</v>
      </c>
      <c r="C5696" s="176" t="s">
        <v>763</v>
      </c>
      <c r="D5696" s="176">
        <v>-27.076944000000001</v>
      </c>
      <c r="E5696" s="176">
        <v>152.98694399999999</v>
      </c>
      <c r="F5696" s="176" t="str">
        <f>RIGHT(Airports[[#This Row],[ICAO]],3)</f>
        <v>CAB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764</v>
      </c>
      <c r="C5697" s="176" t="s">
        <v>765</v>
      </c>
      <c r="D5697" s="176">
        <v>-32.280278000000003</v>
      </c>
      <c r="E5697" s="176">
        <v>125.477778</v>
      </c>
      <c r="F5697" s="176" t="str">
        <f>RIGHT(Airports[[#This Row],[ICAO]],3)</f>
        <v>CAG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766</v>
      </c>
      <c r="C5698" s="176" t="s">
        <v>767</v>
      </c>
      <c r="D5698" s="176">
        <v>-31.773333000000001</v>
      </c>
      <c r="E5698" s="176">
        <v>149.609444</v>
      </c>
      <c r="F5698" s="176" t="str">
        <f>RIGHT(Airports[[#This Row],[ICAO]],3)</f>
        <v>CAH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768</v>
      </c>
      <c r="C5699" s="176" t="s">
        <v>769</v>
      </c>
      <c r="D5699" s="176">
        <v>-30.116667</v>
      </c>
      <c r="E5699" s="176">
        <v>120.583333</v>
      </c>
      <c r="F5699" s="176" t="str">
        <f>RIGHT(Airports[[#This Row],[ICAO]],3)</f>
        <v>CAI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770</v>
      </c>
      <c r="C5700" s="176" t="s">
        <v>771</v>
      </c>
      <c r="D5700" s="176">
        <v>-18.7</v>
      </c>
      <c r="E5700" s="176">
        <v>125.9</v>
      </c>
      <c r="F5700" s="176" t="str">
        <f>RIGHT(Airports[[#This Row],[ICAO]],3)</f>
        <v>CAJ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772</v>
      </c>
      <c r="C5701" s="176" t="s">
        <v>773</v>
      </c>
      <c r="D5701" s="176">
        <v>-37.134166999999998</v>
      </c>
      <c r="E5701" s="176">
        <v>144.158333</v>
      </c>
      <c r="F5701" s="176" t="str">
        <f>RIGHT(Airports[[#This Row],[ICAO]],3)</f>
        <v>CAL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774</v>
      </c>
      <c r="C5702" s="176" t="s">
        <v>775</v>
      </c>
      <c r="D5702" s="176">
        <v>-21.875</v>
      </c>
      <c r="E5702" s="176">
        <v>140.899722</v>
      </c>
      <c r="F5702" s="176" t="str">
        <f>RIGHT(Airports[[#This Row],[ICAO]],3)</f>
        <v>CAM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776</v>
      </c>
      <c r="C5703" s="176" t="s">
        <v>777</v>
      </c>
      <c r="D5703" s="176">
        <v>-12.366667</v>
      </c>
      <c r="E5703" s="176">
        <v>132.94972200000001</v>
      </c>
      <c r="F5703" s="176" t="str">
        <f>RIGHT(Airports[[#This Row],[ICAO]],3)</f>
        <v>CAN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778</v>
      </c>
      <c r="C5704" s="176" t="s">
        <v>779</v>
      </c>
      <c r="D5704" s="176">
        <v>-33.595278</v>
      </c>
      <c r="E5704" s="176">
        <v>115.57166700000001</v>
      </c>
      <c r="F5704" s="176" t="str">
        <f>RIGHT(Airports[[#This Row],[ICAO]],3)</f>
        <v>CAP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780</v>
      </c>
      <c r="C5705" s="176" t="s">
        <v>781</v>
      </c>
      <c r="D5705" s="176">
        <v>-24.884336999999999</v>
      </c>
      <c r="E5705" s="176">
        <v>113.666393</v>
      </c>
      <c r="F5705" s="176" t="str">
        <f>RIGHT(Airports[[#This Row],[ICAO]],3)</f>
        <v>CAR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782</v>
      </c>
      <c r="C5706" s="176" t="s">
        <v>783</v>
      </c>
      <c r="D5706" s="176">
        <v>-28.882777999999998</v>
      </c>
      <c r="E5706" s="176">
        <v>153.06694400000001</v>
      </c>
      <c r="F5706" s="176" t="str">
        <f>RIGHT(Airports[[#This Row],[ICAO]],3)</f>
        <v>CAS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784</v>
      </c>
      <c r="C5707" s="176" t="s">
        <v>785</v>
      </c>
      <c r="D5707" s="176">
        <v>-16.850000000000001</v>
      </c>
      <c r="E5707" s="176">
        <v>145.69416699999999</v>
      </c>
      <c r="F5707" s="176" t="str">
        <f>RIGHT(Airports[[#This Row],[ICAO]],3)</f>
        <v>CAV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786</v>
      </c>
      <c r="C5708" s="176" t="s">
        <v>787</v>
      </c>
      <c r="D5708" s="176">
        <v>-28</v>
      </c>
      <c r="E5708" s="176">
        <v>153.36666700000001</v>
      </c>
      <c r="F5708" s="176" t="str">
        <f>RIGHT(Airports[[#This Row],[ICAO]],3)</f>
        <v>CAX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788</v>
      </c>
      <c r="C5709" s="176" t="s">
        <v>789</v>
      </c>
      <c r="D5709" s="176">
        <v>-66.281666999999999</v>
      </c>
      <c r="E5709" s="176">
        <v>110.524444</v>
      </c>
      <c r="F5709" s="176" t="str">
        <f>RIGHT(Airports[[#This Row],[ICAO]],3)</f>
        <v>CAY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790</v>
      </c>
      <c r="C5710" s="176" t="s">
        <v>791</v>
      </c>
      <c r="D5710" s="176">
        <v>-31.538299560546875</v>
      </c>
      <c r="E5710" s="176">
        <v>145.79400634765625</v>
      </c>
      <c r="F5710" s="176" t="str">
        <f>RIGHT(Airports[[#This Row],[ICAO]],3)</f>
        <v>CBA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792</v>
      </c>
      <c r="C5711" s="176" t="s">
        <v>793</v>
      </c>
      <c r="D5711" s="176">
        <v>-31.3325</v>
      </c>
      <c r="E5711" s="176">
        <v>149.266998</v>
      </c>
      <c r="F5711" s="176" t="str">
        <f>RIGHT(Airports[[#This Row],[ICAO]],3)</f>
        <v>CBB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794</v>
      </c>
      <c r="C5712" s="176" t="s">
        <v>795</v>
      </c>
      <c r="D5712" s="176">
        <v>-30.366667</v>
      </c>
      <c r="E5712" s="176">
        <v>148.5</v>
      </c>
      <c r="F5712" s="176" t="str">
        <f>RIGHT(Airports[[#This Row],[ICAO]],3)</f>
        <v>CBC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796</v>
      </c>
      <c r="C5713" s="176" t="s">
        <v>797</v>
      </c>
      <c r="D5713" s="176">
        <v>-19.476666999999999</v>
      </c>
      <c r="E5713" s="176">
        <v>140.92666700000001</v>
      </c>
      <c r="F5713" s="176" t="str">
        <f>RIGHT(Airports[[#This Row],[ICAO]],3)</f>
        <v>CBE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798</v>
      </c>
      <c r="C5714" s="176" t="s">
        <v>799</v>
      </c>
      <c r="D5714" s="176">
        <v>-42.826667</v>
      </c>
      <c r="E5714" s="176">
        <v>147.47472200000001</v>
      </c>
      <c r="F5714" s="176" t="str">
        <f>RIGHT(Airports[[#This Row],[ICAO]],3)</f>
        <v>CBG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800</v>
      </c>
      <c r="C5715" s="176" t="s">
        <v>801</v>
      </c>
      <c r="D5715" s="176">
        <v>-16.911389</v>
      </c>
      <c r="E5715" s="176">
        <v>145.768889</v>
      </c>
      <c r="F5715" s="176" t="str">
        <f>RIGHT(Airports[[#This Row],[ICAO]],3)</f>
        <v>CBH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802</v>
      </c>
      <c r="C5716" s="176" t="s">
        <v>803</v>
      </c>
      <c r="D5716" s="176">
        <v>-17.986111000000001</v>
      </c>
      <c r="E5716" s="176">
        <v>124.164444</v>
      </c>
      <c r="F5716" s="176" t="str">
        <f>RIGHT(Airports[[#This Row],[ICAO]],3)</f>
        <v>CBL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804</v>
      </c>
      <c r="C5717" s="176" t="s">
        <v>805</v>
      </c>
      <c r="D5717" s="176">
        <v>-35.916666999999997</v>
      </c>
      <c r="E5717" s="176">
        <v>145.649722</v>
      </c>
      <c r="F5717" s="176" t="str">
        <f>RIGHT(Airports[[#This Row],[ICAO]],3)</f>
        <v>CBM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806</v>
      </c>
      <c r="C5718" s="176" t="s">
        <v>807</v>
      </c>
      <c r="D5718" s="176">
        <v>-40.4</v>
      </c>
      <c r="E5718" s="176">
        <v>148.016389</v>
      </c>
      <c r="F5718" s="176" t="str">
        <f>RIGHT(Airports[[#This Row],[ICAO]],3)</f>
        <v>CBN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808</v>
      </c>
      <c r="C5719" s="176" t="s">
        <v>809</v>
      </c>
      <c r="D5719" s="176">
        <v>-29.038312000000001</v>
      </c>
      <c r="E5719" s="176">
        <v>134.72216599999999</v>
      </c>
      <c r="F5719" s="176" t="str">
        <f>RIGHT(Airports[[#This Row],[ICAO]],3)</f>
        <v>CBP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810</v>
      </c>
      <c r="C5720" s="176" t="s">
        <v>811</v>
      </c>
      <c r="D5720" s="176">
        <v>-29.521944000000001</v>
      </c>
      <c r="E5720" s="176">
        <v>148.582222</v>
      </c>
      <c r="F5720" s="176" t="str">
        <f>RIGHT(Airports[[#This Row],[ICAO]],3)</f>
        <v>CBR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812</v>
      </c>
      <c r="C5721" s="176" t="s">
        <v>813</v>
      </c>
      <c r="D5721" s="176">
        <v>-16.202258</v>
      </c>
      <c r="E5721" s="176">
        <v>145.40380500000001</v>
      </c>
      <c r="F5721" s="176" t="str">
        <f>RIGHT(Airports[[#This Row],[ICAO]],3)</f>
        <v>CBY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814</v>
      </c>
      <c r="C5722" s="176" t="s">
        <v>815</v>
      </c>
      <c r="D5722" s="176">
        <v>-26.771947000000001</v>
      </c>
      <c r="E5722" s="176">
        <v>150.617571</v>
      </c>
      <c r="F5722" s="176" t="str">
        <f>RIGHT(Airports[[#This Row],[ICAO]],3)</f>
        <v>CCA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816</v>
      </c>
      <c r="C5723" s="176" t="s">
        <v>817</v>
      </c>
      <c r="D5723" s="176">
        <v>-20.651111</v>
      </c>
      <c r="E5723" s="176">
        <v>135.58527799999999</v>
      </c>
      <c r="F5723" s="176" t="str">
        <f>RIGHT(Airports[[#This Row],[ICAO]],3)</f>
        <v>CCK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818</v>
      </c>
      <c r="C5724" s="176" t="s">
        <v>819</v>
      </c>
      <c r="D5724" s="176">
        <v>-13.013056000000001</v>
      </c>
      <c r="E5724" s="176">
        <v>131.130833</v>
      </c>
      <c r="F5724" s="176" t="str">
        <f>RIGHT(Airports[[#This Row],[ICAO]],3)</f>
        <v>CCR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820</v>
      </c>
      <c r="C5725" s="176" t="s">
        <v>821</v>
      </c>
      <c r="D5725" s="176">
        <v>-10.050139</v>
      </c>
      <c r="E5725" s="176">
        <v>143.070007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822</v>
      </c>
      <c r="C5726" s="176" t="s">
        <v>823</v>
      </c>
      <c r="D5726" s="176">
        <v>-20.668600082399998</v>
      </c>
      <c r="E5726" s="176">
        <v>140.503997803</v>
      </c>
      <c r="F5726" s="176" t="str">
        <f>RIGHT(Airports[[#This Row],[ICAO]],3)</f>
        <v>CCY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824</v>
      </c>
      <c r="C5727" s="176" t="s">
        <v>825</v>
      </c>
      <c r="D5727" s="176">
        <v>-22.149722000000001</v>
      </c>
      <c r="E5727" s="176">
        <v>149.06638899999999</v>
      </c>
      <c r="F5727" s="176" t="str">
        <f>RIGHT(Airports[[#This Row],[ICAO]],3)</f>
        <v>CDA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826</v>
      </c>
      <c r="C5728" s="176" t="s">
        <v>827</v>
      </c>
      <c r="D5728" s="176">
        <v>-31.056944000000001</v>
      </c>
      <c r="E5728" s="176">
        <v>135.86527799999999</v>
      </c>
      <c r="F5728" s="176" t="str">
        <f>RIGHT(Airports[[#This Row],[ICAO]],3)</f>
        <v>CDB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828</v>
      </c>
      <c r="C5729" s="176" t="s">
        <v>829</v>
      </c>
      <c r="D5729" s="176">
        <v>-38.326667</v>
      </c>
      <c r="E5729" s="176">
        <v>143.056667</v>
      </c>
      <c r="F5729" s="176" t="str">
        <f>RIGHT(Airports[[#This Row],[ICAO]],3)</f>
        <v>CDE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830</v>
      </c>
      <c r="C5730" s="176" t="s">
        <v>831</v>
      </c>
      <c r="D5730" s="176">
        <v>-27.906666999999999</v>
      </c>
      <c r="E5730" s="176">
        <v>134.05583300000001</v>
      </c>
      <c r="F5730" s="176" t="str">
        <f>RIGHT(Airports[[#This Row],[ICAO]],3)</f>
        <v>CDH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832</v>
      </c>
      <c r="C5731" s="176" t="s">
        <v>833</v>
      </c>
      <c r="D5731" s="176">
        <v>-33.064444000000002</v>
      </c>
      <c r="E5731" s="176">
        <v>147.20916700000001</v>
      </c>
      <c r="F5731" s="176" t="str">
        <f>RIGHT(Airports[[#This Row],[ICAO]],3)</f>
        <v>CDO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834</v>
      </c>
      <c r="C5732" s="176" t="s">
        <v>835</v>
      </c>
      <c r="D5732" s="176">
        <v>-12.442491</v>
      </c>
      <c r="E5732" s="176">
        <v>130.878052</v>
      </c>
      <c r="F5732" s="176" t="str">
        <f>RIGHT(Airports[[#This Row],[ICAO]],3)</f>
        <v>CDP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836</v>
      </c>
      <c r="C5733" s="176" t="s">
        <v>837</v>
      </c>
      <c r="D5733" s="176">
        <v>-26.801943999999999</v>
      </c>
      <c r="E5733" s="176">
        <v>153.105278</v>
      </c>
      <c r="F5733" s="176" t="str">
        <f>RIGHT(Airports[[#This Row],[ICAO]],3)</f>
        <v>CDR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838</v>
      </c>
      <c r="C5734" s="176" t="s">
        <v>839</v>
      </c>
      <c r="D5734" s="176">
        <v>-25.253056000000001</v>
      </c>
      <c r="E5734" s="176">
        <v>152.33694399999999</v>
      </c>
      <c r="F5734" s="176" t="str">
        <f>RIGHT(Airports[[#This Row],[ICAO]],3)</f>
        <v>CDS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840</v>
      </c>
      <c r="C5735" s="176" t="s">
        <v>841</v>
      </c>
      <c r="D5735" s="176">
        <v>-21.971944000000001</v>
      </c>
      <c r="E5735" s="176">
        <v>138.61166700000001</v>
      </c>
      <c r="F5735" s="176" t="str">
        <f>RIGHT(Airports[[#This Row],[ICAO]],3)</f>
        <v>CDT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842</v>
      </c>
      <c r="C5736" s="176" t="s">
        <v>843</v>
      </c>
      <c r="D5736" s="176">
        <v>-32.130599975585938</v>
      </c>
      <c r="E5736" s="176">
        <v>133.71000671386719</v>
      </c>
      <c r="F5736" s="176" t="str">
        <f>RIGHT(Airports[[#This Row],[ICAO]],3)</f>
        <v>CDU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844</v>
      </c>
      <c r="C5737" s="176" t="s">
        <v>845</v>
      </c>
      <c r="D5737" s="176">
        <v>-25.111388999999999</v>
      </c>
      <c r="E5737" s="176">
        <v>146.831389</v>
      </c>
      <c r="F5737" s="176" t="str">
        <f>RIGHT(Airports[[#This Row],[ICAO]],3)</f>
        <v>CDV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846</v>
      </c>
      <c r="C5738" s="176" t="s">
        <v>847</v>
      </c>
      <c r="D5738" s="176">
        <v>-18.178332999999999</v>
      </c>
      <c r="E5738" s="176">
        <v>145.94999999999999</v>
      </c>
      <c r="F5738" s="176" t="str">
        <f>RIGHT(Airports[[#This Row],[ICAO]],3)</f>
        <v>CDW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848</v>
      </c>
      <c r="C5739" s="176" t="s">
        <v>849</v>
      </c>
      <c r="D5739" s="176">
        <v>-24.583333</v>
      </c>
      <c r="E5739" s="176">
        <v>150.19972200000001</v>
      </c>
      <c r="F5739" s="176" t="str">
        <f>RIGHT(Airports[[#This Row],[ICAO]],3)</f>
        <v>CED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850</v>
      </c>
      <c r="C5740" s="176" t="s">
        <v>851</v>
      </c>
      <c r="D5740" s="176">
        <v>-33.709702</v>
      </c>
      <c r="E5740" s="176">
        <v>136.50500500000001</v>
      </c>
      <c r="F5740" s="176" t="str">
        <f>RIGHT(Airports[[#This Row],[ICAO]],3)</f>
        <v>CEE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852</v>
      </c>
      <c r="C5741" s="176" t="s">
        <v>853</v>
      </c>
      <c r="D5741" s="176">
        <v>-23.095278</v>
      </c>
      <c r="E5741" s="176">
        <v>148.00722200000001</v>
      </c>
      <c r="F5741" s="176" t="str">
        <f>RIGHT(Airports[[#This Row],[ICAO]],3)</f>
        <v>CEL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854</v>
      </c>
      <c r="C5742" s="176" t="s">
        <v>855</v>
      </c>
      <c r="D5742" s="176">
        <v>-37.728332999999999</v>
      </c>
      <c r="E5742" s="176">
        <v>145.40888899999999</v>
      </c>
      <c r="F5742" s="176" t="str">
        <f>RIGHT(Airports[[#This Row],[ICAO]],3)</f>
        <v>CEM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856</v>
      </c>
      <c r="C5743" s="176" t="s">
        <v>857</v>
      </c>
      <c r="D5743" s="176">
        <v>-38.146110999999998</v>
      </c>
      <c r="E5743" s="176">
        <v>144.26166699999999</v>
      </c>
      <c r="F5743" s="176" t="str">
        <f>RIGHT(Airports[[#This Row],[ICAO]],3)</f>
        <v>CES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858</v>
      </c>
      <c r="C5744" s="176" t="s">
        <v>859</v>
      </c>
      <c r="D5744" s="176">
        <v>-17.021667000000001</v>
      </c>
      <c r="E5744" s="176">
        <v>131.32638900000001</v>
      </c>
      <c r="F5744" s="176" t="str">
        <f>RIGHT(Airports[[#This Row],[ICAO]],3)</f>
        <v>CFD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860</v>
      </c>
      <c r="C5745" s="176" t="s">
        <v>861</v>
      </c>
      <c r="D5745" s="176">
        <v>-21.7</v>
      </c>
      <c r="E5745" s="176">
        <v>143.399722</v>
      </c>
      <c r="F5745" s="176" t="str">
        <f>RIGHT(Airports[[#This Row],[ICAO]],3)</f>
        <v>CFE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862</v>
      </c>
      <c r="C5746" s="176" t="s">
        <v>863</v>
      </c>
      <c r="D5746" s="176">
        <v>-27.018332999999998</v>
      </c>
      <c r="E5746" s="176">
        <v>138.89166700000001</v>
      </c>
      <c r="F5746" s="176" t="str">
        <f>RIGHT(Airports[[#This Row],[ICAO]],3)</f>
        <v>CFH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864</v>
      </c>
      <c r="C5747" s="176" t="s">
        <v>865</v>
      </c>
      <c r="D5747" s="176">
        <v>-14.970278</v>
      </c>
      <c r="E5747" s="176">
        <v>145.310833</v>
      </c>
      <c r="F5747" s="176" t="str">
        <f>RIGHT(Airports[[#This Row],[ICAO]],3)</f>
        <v>CFL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866</v>
      </c>
      <c r="C5748" s="176" t="s">
        <v>867</v>
      </c>
      <c r="D5748" s="176">
        <v>-27.927778</v>
      </c>
      <c r="E5748" s="176">
        <v>151.8475</v>
      </c>
      <c r="F5748" s="176" t="str">
        <f>RIGHT(Airports[[#This Row],[ICAO]],3)</f>
        <v>CFN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868</v>
      </c>
      <c r="C5749" s="176" t="s">
        <v>869</v>
      </c>
      <c r="D5749" s="176">
        <v>-30.320601</v>
      </c>
      <c r="E5749" s="176">
        <v>153.11599699999999</v>
      </c>
      <c r="F5749" s="176" t="str">
        <f>RIGHT(Airports[[#This Row],[ICAO]],3)</f>
        <v>CFS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870</v>
      </c>
      <c r="C5750" s="176" t="s">
        <v>871</v>
      </c>
      <c r="D5750" s="176">
        <v>-25.799721999999999</v>
      </c>
      <c r="E5750" s="176">
        <v>122.933333</v>
      </c>
      <c r="F5750" s="176" t="str">
        <f>RIGHT(Airports[[#This Row],[ICAO]],3)</f>
        <v>CGI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872</v>
      </c>
      <c r="C5751" s="176" t="s">
        <v>873</v>
      </c>
      <c r="D5751" s="176">
        <v>-24.683056000000001</v>
      </c>
      <c r="E5751" s="176">
        <v>147.183333</v>
      </c>
      <c r="F5751" s="176" t="str">
        <f>RIGHT(Airports[[#This Row],[ICAO]],3)</f>
        <v>CGL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874</v>
      </c>
      <c r="C5752" s="176" t="s">
        <v>875</v>
      </c>
      <c r="D5752" s="176">
        <v>-17.140833000000001</v>
      </c>
      <c r="E5752" s="176">
        <v>144.528333</v>
      </c>
      <c r="F5752" s="176" t="str">
        <f>RIGHT(Airports[[#This Row],[ICAO]],3)</f>
        <v>CGO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876</v>
      </c>
      <c r="C5753" s="176" t="s">
        <v>877</v>
      </c>
      <c r="D5753" s="176">
        <v>-33.613889</v>
      </c>
      <c r="E5753" s="176">
        <v>151.20416700000001</v>
      </c>
      <c r="F5753" s="176" t="str">
        <f>RIGHT(Airports[[#This Row],[ICAO]],3)</f>
        <v>CGP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878</v>
      </c>
      <c r="C5754" s="176" t="s">
        <v>879</v>
      </c>
      <c r="D5754" s="176">
        <v>-29.871389000000001</v>
      </c>
      <c r="E5754" s="176">
        <v>133.57333299999999</v>
      </c>
      <c r="F5754" s="176" t="str">
        <f>RIGHT(Airports[[#This Row],[ICAO]],3)</f>
        <v>CGR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880</v>
      </c>
      <c r="C5755" s="176" t="s">
        <v>881</v>
      </c>
      <c r="D5755" s="176">
        <v>-20.399722000000001</v>
      </c>
      <c r="E5755" s="176">
        <v>143.88305600000001</v>
      </c>
      <c r="F5755" s="176" t="str">
        <f>RIGHT(Airports[[#This Row],[ICAO]],3)</f>
        <v>CHA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882</v>
      </c>
      <c r="C5756" s="176" t="s">
        <v>883</v>
      </c>
      <c r="D5756" s="176">
        <v>-28.433056000000001</v>
      </c>
      <c r="E5756" s="176">
        <v>152.09138899999999</v>
      </c>
      <c r="F5756" s="176" t="str">
        <f>RIGHT(Airports[[#This Row],[ICAO]],3)</f>
        <v>CHB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884</v>
      </c>
      <c r="C5757" s="176" t="s">
        <v>885</v>
      </c>
      <c r="D5757" s="176">
        <v>-31.573056000000001</v>
      </c>
      <c r="E5757" s="176">
        <v>130.16888900000001</v>
      </c>
      <c r="F5757" s="176" t="str">
        <f>RIGHT(Airports[[#This Row],[ICAO]],3)</f>
        <v>CHD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886</v>
      </c>
      <c r="C5758" s="176" t="s">
        <v>887</v>
      </c>
      <c r="D5758" s="176">
        <v>-28.966667000000001</v>
      </c>
      <c r="E5758" s="176">
        <v>119.566389</v>
      </c>
      <c r="F5758" s="176" t="str">
        <f>RIGHT(Airports[[#This Row],[ICAO]],3)</f>
        <v>CHE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888</v>
      </c>
      <c r="C5759" s="176" t="s">
        <v>889</v>
      </c>
      <c r="D5759" s="176">
        <v>-13.288055999999999</v>
      </c>
      <c r="E5759" s="176">
        <v>136.35305600000001</v>
      </c>
      <c r="F5759" s="176" t="str">
        <f>RIGHT(Airports[[#This Row],[ICAO]],3)</f>
        <v>CHI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890</v>
      </c>
      <c r="C5760" s="176" t="s">
        <v>891</v>
      </c>
      <c r="D5760" s="176">
        <v>-22.354302000000001</v>
      </c>
      <c r="E5760" s="176">
        <v>119.64260299999999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892</v>
      </c>
      <c r="C5761" s="176" t="s">
        <v>893</v>
      </c>
      <c r="D5761" s="176">
        <v>-36.290556000000002</v>
      </c>
      <c r="E5761" s="176">
        <v>143.33111099999999</v>
      </c>
      <c r="F5761" s="176" t="str">
        <f>RIGHT(Airports[[#This Row],[ICAO]],3)</f>
        <v>CHL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894</v>
      </c>
      <c r="C5762" s="176" t="s">
        <v>895</v>
      </c>
      <c r="D5762" s="176">
        <v>-19.75</v>
      </c>
      <c r="E5762" s="176">
        <v>115.833333</v>
      </c>
      <c r="F5762" s="176" t="str">
        <f>RIGHT(Airports[[#This Row],[ICAO]],3)</f>
        <v>CHN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896</v>
      </c>
      <c r="C5763" s="176" t="s">
        <v>897</v>
      </c>
      <c r="D5763" s="176">
        <v>-21.6</v>
      </c>
      <c r="E5763" s="176">
        <v>147.61666700000001</v>
      </c>
      <c r="F5763" s="176" t="str">
        <f>RIGHT(Airports[[#This Row],[ICAO]],3)</f>
        <v>CHQ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898</v>
      </c>
      <c r="C5764" s="176" t="s">
        <v>899</v>
      </c>
      <c r="D5764" s="176">
        <v>-19.649722000000001</v>
      </c>
      <c r="E5764" s="176">
        <v>144.149722</v>
      </c>
      <c r="F5764" s="176" t="str">
        <f>RIGHT(Airports[[#This Row],[ICAO]],3)</f>
        <v>CHS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900</v>
      </c>
      <c r="C5765" s="176" t="s">
        <v>901</v>
      </c>
      <c r="D5765" s="176">
        <v>-20.043610999999999</v>
      </c>
      <c r="E5765" s="176">
        <v>146.272222</v>
      </c>
      <c r="F5765" s="176" t="str">
        <f>RIGHT(Airports[[#This Row],[ICAO]],3)</f>
        <v>CHT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902</v>
      </c>
      <c r="C5766" s="176" t="s">
        <v>903</v>
      </c>
      <c r="D5766" s="176">
        <v>-13.118339000000001</v>
      </c>
      <c r="E5766" s="176">
        <v>143.00551400000001</v>
      </c>
      <c r="F5766" s="176" t="str">
        <f>RIGHT(Airports[[#This Row],[ICAO]],3)</f>
        <v>CHU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904</v>
      </c>
      <c r="C5767" s="176" t="s">
        <v>905</v>
      </c>
      <c r="D5767" s="176">
        <v>-32.338332999999999</v>
      </c>
      <c r="E5767" s="176">
        <v>117.827778</v>
      </c>
      <c r="F5767" s="176" t="str">
        <f>RIGHT(Airports[[#This Row],[ICAO]],3)</f>
        <v>CIG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906</v>
      </c>
      <c r="C5768" s="176" t="s">
        <v>907</v>
      </c>
      <c r="D5768" s="176">
        <v>-22.25</v>
      </c>
      <c r="E5768" s="176">
        <v>150.31638899999999</v>
      </c>
      <c r="F5768" s="176" t="str">
        <f>RIGHT(Airports[[#This Row],[ICAO]],3)</f>
        <v>CII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908</v>
      </c>
      <c r="C5769" s="176" t="s">
        <v>909</v>
      </c>
      <c r="D5769" s="176">
        <v>-15.5025</v>
      </c>
      <c r="E5769" s="176">
        <v>128.535</v>
      </c>
      <c r="F5769" s="176" t="str">
        <f>RIGHT(Airports[[#This Row],[ICAO]],3)</f>
        <v>CIL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910</v>
      </c>
      <c r="C5770" s="176" t="s">
        <v>11467</v>
      </c>
      <c r="D5770" s="176">
        <v>-17.581389000000001</v>
      </c>
      <c r="E5770" s="176">
        <v>123.828333</v>
      </c>
      <c r="F5770" s="176" t="str">
        <f>RIGHT(Airports[[#This Row],[ICAO]],3)</f>
        <v>CIN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912</v>
      </c>
      <c r="C5771" s="176" t="s">
        <v>913</v>
      </c>
      <c r="D5771" s="176">
        <v>-18.566666999999999</v>
      </c>
      <c r="E5771" s="176">
        <v>145.016389</v>
      </c>
      <c r="F5771" s="176" t="str">
        <f>RIGHT(Airports[[#This Row],[ICAO]],3)</f>
        <v>CIP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914</v>
      </c>
      <c r="C5772" s="176" t="s">
        <v>915</v>
      </c>
      <c r="D5772" s="176">
        <v>-18.685555999999998</v>
      </c>
      <c r="E5772" s="176">
        <v>144.74777800000001</v>
      </c>
      <c r="F5772" s="176" t="str">
        <f>RIGHT(Airports[[#This Row],[ICAO]],3)</f>
        <v>CJU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916</v>
      </c>
      <c r="C5773" s="176" t="s">
        <v>917</v>
      </c>
      <c r="D5773" s="176">
        <v>-40.516388999999997</v>
      </c>
      <c r="E5773" s="176">
        <v>148.13305600000001</v>
      </c>
      <c r="F5773" s="176" t="str">
        <f>RIGHT(Airports[[#This Row],[ICAO]],3)</f>
        <v>CKD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918</v>
      </c>
      <c r="C5774" s="176" t="s">
        <v>919</v>
      </c>
      <c r="D5774" s="176">
        <v>-11.165278000000001</v>
      </c>
      <c r="E5774" s="176">
        <v>132.483889</v>
      </c>
      <c r="F5774" s="176" t="str">
        <f>RIGHT(Airports[[#This Row],[ICAO]],3)</f>
        <v>CKI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920</v>
      </c>
      <c r="C5775" s="176" t="s">
        <v>921</v>
      </c>
      <c r="D5775" s="176">
        <v>-15.443649000000001</v>
      </c>
      <c r="E5775" s="176">
        <v>145.183221</v>
      </c>
      <c r="F5775" s="176" t="str">
        <f>RIGHT(Airports[[#This Row],[ICAO]],3)</f>
        <v>CKN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922</v>
      </c>
      <c r="C5776" s="176" t="s">
        <v>923</v>
      </c>
      <c r="D5776" s="176">
        <v>-32.049722000000003</v>
      </c>
      <c r="E5776" s="176">
        <v>126.099722</v>
      </c>
      <c r="F5776" s="176" t="str">
        <f>RIGHT(Airports[[#This Row],[ICAO]],3)</f>
        <v>CKY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924</v>
      </c>
      <c r="C5777" s="176" t="s">
        <v>925</v>
      </c>
      <c r="D5777" s="176">
        <v>-33.83</v>
      </c>
      <c r="E5777" s="176">
        <v>138.61527799999999</v>
      </c>
      <c r="F5777" s="176" t="str">
        <f>RIGHT(Airports[[#This Row],[ICAO]],3)</f>
        <v>CLA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926</v>
      </c>
      <c r="C5778" s="176" t="s">
        <v>927</v>
      </c>
      <c r="D5778" s="176">
        <v>-34.992778000000001</v>
      </c>
      <c r="E5778" s="176">
        <v>138.927222</v>
      </c>
      <c r="F5778" s="176" t="str">
        <f>RIGHT(Airports[[#This Row],[ICAO]],3)</f>
        <v>CLB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928</v>
      </c>
      <c r="C5779" s="176" t="s">
        <v>929</v>
      </c>
      <c r="D5779" s="176">
        <v>-17</v>
      </c>
      <c r="E5779" s="176">
        <v>145.66666699999999</v>
      </c>
      <c r="F5779" s="176" t="str">
        <f>RIGHT(Airports[[#This Row],[ICAO]],3)</f>
        <v>CLD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930</v>
      </c>
      <c r="C5780" s="176" t="s">
        <v>931</v>
      </c>
      <c r="D5780" s="176">
        <v>-30.95</v>
      </c>
      <c r="E5780" s="176">
        <v>121.15</v>
      </c>
      <c r="F5780" s="176" t="str">
        <f>RIGHT(Airports[[#This Row],[ICAO]],3)</f>
        <v>CLG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932</v>
      </c>
      <c r="C5781" s="176" t="s">
        <v>933</v>
      </c>
      <c r="D5781" s="176">
        <v>-19.816666999999999</v>
      </c>
      <c r="E5781" s="176">
        <v>140.16666699999999</v>
      </c>
      <c r="F5781" s="176" t="str">
        <f>RIGHT(Airports[[#This Row],[ICAO]],3)</f>
        <v>CLH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934</v>
      </c>
      <c r="C5782" s="176" t="s">
        <v>935</v>
      </c>
      <c r="D5782" s="176">
        <v>-29.473056</v>
      </c>
      <c r="E5782" s="176">
        <v>148.78555600000001</v>
      </c>
      <c r="F5782" s="176" t="str">
        <f>RIGHT(Airports[[#This Row],[ICAO]],3)</f>
        <v>CLM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936</v>
      </c>
      <c r="C5783" s="176" t="s">
        <v>937</v>
      </c>
      <c r="D5783" s="176">
        <v>-20.420000000000002</v>
      </c>
      <c r="E5783" s="176">
        <v>117.41166699999999</v>
      </c>
      <c r="F5783" s="176" t="str">
        <f>RIGHT(Airports[[#This Row],[ICAO]],3)</f>
        <v>CLN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938</v>
      </c>
      <c r="C5784" s="176" t="s">
        <v>939</v>
      </c>
      <c r="D5784" s="176">
        <v>-33.605832999999997</v>
      </c>
      <c r="E5784" s="176">
        <v>145.313333</v>
      </c>
      <c r="F5784" s="176" t="str">
        <f>RIGHT(Airports[[#This Row],[ICAO]],3)</f>
        <v>CLO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940</v>
      </c>
      <c r="C5785" s="176" t="s">
        <v>941</v>
      </c>
      <c r="D5785" s="176">
        <v>-16.400556000000002</v>
      </c>
      <c r="E5785" s="176">
        <v>122.931389</v>
      </c>
      <c r="F5785" s="176" t="str">
        <f>RIGHT(Airports[[#This Row],[ICAO]],3)</f>
        <v>CLQ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942</v>
      </c>
      <c r="C5786" s="176" t="s">
        <v>943</v>
      </c>
      <c r="D5786" s="176">
        <v>-27.482778</v>
      </c>
      <c r="E5786" s="176">
        <v>151.390278</v>
      </c>
      <c r="F5786" s="176" t="str">
        <f>RIGHT(Airports[[#This Row],[ICAO]],3)</f>
        <v>CLS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944</v>
      </c>
      <c r="C5787" s="176" t="s">
        <v>945</v>
      </c>
      <c r="D5787" s="176">
        <v>-14.35</v>
      </c>
      <c r="E5787" s="176">
        <v>131.583056</v>
      </c>
      <c r="F5787" s="176" t="str">
        <f>RIGHT(Airports[[#This Row],[ICAO]],3)</f>
        <v>CLV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946</v>
      </c>
      <c r="C5788" s="176" t="s">
        <v>947</v>
      </c>
      <c r="D5788" s="176">
        <v>-34.802778000000004</v>
      </c>
      <c r="E5788" s="176">
        <v>145.846667</v>
      </c>
      <c r="F5788" s="176" t="str">
        <f>RIGHT(Airports[[#This Row],[ICAO]],3)</f>
        <v>CLY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948</v>
      </c>
      <c r="C5789" s="176" t="s">
        <v>949</v>
      </c>
      <c r="D5789" s="176">
        <v>-27.720278</v>
      </c>
      <c r="E5789" s="176">
        <v>151.87472199999999</v>
      </c>
      <c r="F5789" s="176" t="str">
        <f>RIGHT(Airports[[#This Row],[ICAO]],3)</f>
        <v>CMB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950</v>
      </c>
      <c r="C5790" s="176" t="s">
        <v>951</v>
      </c>
      <c r="D5790" s="176">
        <v>-23.35</v>
      </c>
      <c r="E5790" s="176">
        <v>149.88305600000001</v>
      </c>
      <c r="F5790" s="176" t="str">
        <f>RIGHT(Airports[[#This Row],[ICAO]],3)</f>
        <v>CMC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952</v>
      </c>
      <c r="C5791" s="176" t="s">
        <v>953</v>
      </c>
      <c r="D5791" s="176">
        <v>-31.25</v>
      </c>
      <c r="E5791" s="176">
        <v>138.38305600000001</v>
      </c>
      <c r="F5791" s="176" t="str">
        <f>RIGHT(Airports[[#This Row],[ICAO]],3)</f>
        <v>CMD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954</v>
      </c>
      <c r="C5792" s="176" t="s">
        <v>955</v>
      </c>
      <c r="D5792" s="176">
        <v>-31.664999999999999</v>
      </c>
      <c r="E5792" s="176">
        <v>152.74166700000001</v>
      </c>
      <c r="F5792" s="176" t="str">
        <f>RIGHT(Airports[[#This Row],[ICAO]],3)</f>
        <v>CMH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956</v>
      </c>
      <c r="C5793" s="176" t="s">
        <v>957</v>
      </c>
      <c r="D5793" s="176">
        <v>-18.850000000000001</v>
      </c>
      <c r="E5793" s="176">
        <v>145.46638899999999</v>
      </c>
      <c r="F5793" s="176" t="str">
        <f>RIGHT(Airports[[#This Row],[ICAO]],3)</f>
        <v>CMK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958</v>
      </c>
      <c r="C5794" s="176" t="s">
        <v>959</v>
      </c>
      <c r="D5794" s="176">
        <v>-34.252777999999999</v>
      </c>
      <c r="E5794" s="176">
        <v>135.71333300000001</v>
      </c>
      <c r="F5794" s="176" t="str">
        <f>RIGHT(Airports[[#This Row],[ICAO]],3)</f>
        <v>CMM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960</v>
      </c>
      <c r="C5795" s="176" t="s">
        <v>961</v>
      </c>
      <c r="D5795" s="176">
        <v>-22.773099999999999</v>
      </c>
      <c r="E5795" s="176">
        <v>147.621002</v>
      </c>
      <c r="F5795" s="176" t="str">
        <f>RIGHT(Airports[[#This Row],[ICAO]],3)</f>
        <v>CMT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962</v>
      </c>
      <c r="C5796" s="176" t="s">
        <v>963</v>
      </c>
      <c r="D5796" s="176">
        <v>-28.030000686645508</v>
      </c>
      <c r="E5796" s="176">
        <v>145.62199401855469</v>
      </c>
      <c r="F5796" s="176" t="str">
        <f>RIGHT(Airports[[#This Row],[ICAO]],3)</f>
        <v>CMU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964</v>
      </c>
      <c r="C5797" s="176" t="s">
        <v>965</v>
      </c>
      <c r="D5797" s="176">
        <v>-19.911667000000001</v>
      </c>
      <c r="E5797" s="176">
        <v>138.125</v>
      </c>
      <c r="F5797" s="176" t="str">
        <f>RIGHT(Airports[[#This Row],[ICAO]],3)</f>
        <v>CMW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966</v>
      </c>
      <c r="C5798" s="176" t="s">
        <v>967</v>
      </c>
      <c r="D5798" s="176">
        <v>-21.673611000000001</v>
      </c>
      <c r="E5798" s="176">
        <v>121.594722</v>
      </c>
      <c r="F5798" s="176" t="str">
        <f>RIGHT(Airports[[#This Row],[ICAO]],3)</f>
        <v>CNF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968</v>
      </c>
      <c r="C5799" s="176" t="s">
        <v>969</v>
      </c>
      <c r="D5799" s="176">
        <v>-36.82</v>
      </c>
      <c r="E5799" s="176">
        <v>140.27277799999999</v>
      </c>
      <c r="F5799" s="176" t="str">
        <f>RIGHT(Airports[[#This Row],[ICAO]],3)</f>
        <v>CNG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970</v>
      </c>
      <c r="C5800" s="176" t="s">
        <v>971</v>
      </c>
      <c r="D5800" s="176">
        <v>-29.683889000000001</v>
      </c>
      <c r="E5800" s="176">
        <v>115.893889</v>
      </c>
      <c r="F5800" s="176" t="str">
        <f>RIGHT(Airports[[#This Row],[ICAO]],3)</f>
        <v>CNH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972</v>
      </c>
      <c r="C5801" s="176" t="s">
        <v>973</v>
      </c>
      <c r="D5801" s="176">
        <v>-32.786110999999998</v>
      </c>
      <c r="E5801" s="176">
        <v>151.33944399999999</v>
      </c>
      <c r="F5801" s="176" t="str">
        <f>RIGHT(Airports[[#This Row],[ICAO]],3)</f>
        <v>CNK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974</v>
      </c>
      <c r="C5802" s="176" t="s">
        <v>975</v>
      </c>
      <c r="D5802" s="176">
        <v>-30.980945999999999</v>
      </c>
      <c r="E5802" s="176">
        <v>148.37783300000001</v>
      </c>
      <c r="F5802" s="176" t="str">
        <f>RIGHT(Airports[[#This Row],[ICAO]],3)</f>
        <v>CNM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976</v>
      </c>
      <c r="C5803" s="176" t="s">
        <v>977</v>
      </c>
      <c r="D5803" s="176">
        <v>-31.033332999999999</v>
      </c>
      <c r="E5803" s="176">
        <v>123.158333</v>
      </c>
      <c r="F5803" s="176" t="str">
        <f>RIGHT(Airports[[#This Row],[ICAO]],3)</f>
        <v>CNN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978</v>
      </c>
      <c r="C5804" s="176" t="s">
        <v>979</v>
      </c>
      <c r="D5804" s="176">
        <v>-13.166667</v>
      </c>
      <c r="E5804" s="176">
        <v>130.149722</v>
      </c>
      <c r="F5804" s="176" t="str">
        <f>RIGHT(Airports[[#This Row],[ICAO]],3)</f>
        <v>CNP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980</v>
      </c>
      <c r="C5805" s="176" t="s">
        <v>981</v>
      </c>
      <c r="D5805" s="176">
        <v>-37.277222000000002</v>
      </c>
      <c r="E5805" s="176">
        <v>140.811667</v>
      </c>
      <c r="F5805" s="176" t="str">
        <f>RIGHT(Airports[[#This Row],[ICAO]],3)</f>
        <v>CNQ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982</v>
      </c>
      <c r="C5806" s="176" t="s">
        <v>983</v>
      </c>
      <c r="D5806" s="176">
        <v>-27.264721999999999</v>
      </c>
      <c r="E5806" s="176">
        <v>152.05861100000001</v>
      </c>
      <c r="F5806" s="176" t="str">
        <f>RIGHT(Airports[[#This Row],[ICAO]],3)</f>
        <v>CNT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984</v>
      </c>
      <c r="C5807" s="176" t="s">
        <v>985</v>
      </c>
      <c r="D5807" s="176">
        <v>-18.753333000000001</v>
      </c>
      <c r="E5807" s="176">
        <v>138.70666700000001</v>
      </c>
      <c r="F5807" s="176" t="str">
        <f>RIGHT(Airports[[#This Row],[ICAO]],3)</f>
        <v>CNY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986</v>
      </c>
      <c r="C5808" s="176" t="s">
        <v>987</v>
      </c>
      <c r="D5808" s="176">
        <v>-32.929219000000003</v>
      </c>
      <c r="E5808" s="176">
        <v>116.90899899999999</v>
      </c>
      <c r="F5808" s="176" t="str">
        <f>RIGHT(Airports[[#This Row],[ICAO]],3)</f>
        <v>COA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988</v>
      </c>
      <c r="C5809" s="176" t="s">
        <v>989</v>
      </c>
      <c r="D5809" s="176">
        <v>-26.7425</v>
      </c>
      <c r="E5809" s="176">
        <v>140.636111</v>
      </c>
      <c r="F5809" s="176" t="str">
        <f>RIGHT(Airports[[#This Row],[ICAO]],3)</f>
        <v>COD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990</v>
      </c>
      <c r="C5810" s="176" t="s">
        <v>991</v>
      </c>
      <c r="D5810" s="176">
        <v>-13.761132999999999</v>
      </c>
      <c r="E5810" s="176">
        <v>143.11331100000001</v>
      </c>
      <c r="F5810" s="176" t="str">
        <f>RIGHT(Airports[[#This Row],[ICAO]],3)</f>
        <v>COE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992</v>
      </c>
      <c r="C5811" s="176" t="s">
        <v>993</v>
      </c>
      <c r="D5811" s="176">
        <v>-34.588889000000002</v>
      </c>
      <c r="E5811" s="176">
        <v>135.505</v>
      </c>
      <c r="F5811" s="176" t="str">
        <f>RIGHT(Airports[[#This Row],[ICAO]],3)</f>
        <v>COF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994</v>
      </c>
      <c r="C5812" s="176" t="s">
        <v>995</v>
      </c>
      <c r="D5812" s="176">
        <v>-35.826943999999997</v>
      </c>
      <c r="E5812" s="176">
        <v>144.21388899999999</v>
      </c>
      <c r="F5812" s="176" t="str">
        <f>RIGHT(Airports[[#This Row],[ICAO]],3)</f>
        <v>COH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996</v>
      </c>
      <c r="C5813" s="176" t="s">
        <v>997</v>
      </c>
      <c r="D5813" s="176">
        <v>-33.36</v>
      </c>
      <c r="E5813" s="176">
        <v>116.201111</v>
      </c>
      <c r="F5813" s="176" t="str">
        <f>RIGHT(Airports[[#This Row],[ICAO]],3)</f>
        <v>COI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998</v>
      </c>
      <c r="C5814" s="176" t="s">
        <v>999</v>
      </c>
      <c r="D5814" s="176">
        <v>-27.485734999999998</v>
      </c>
      <c r="E5814" s="176">
        <v>151.755393</v>
      </c>
      <c r="F5814" s="176" t="str">
        <f>RIGHT(Airports[[#This Row],[ICAO]],3)</f>
        <v>COL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1000</v>
      </c>
      <c r="C5815" s="176" t="s">
        <v>16413</v>
      </c>
      <c r="D5815" s="176">
        <v>-36.300445000000003</v>
      </c>
      <c r="E5815" s="176">
        <v>148.972408</v>
      </c>
      <c r="F5815" s="176" t="str">
        <f>RIGHT(Airports[[#This Row],[ICAO]],3)</f>
        <v>COM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1002</v>
      </c>
      <c r="C5816" s="176" t="s">
        <v>1003</v>
      </c>
      <c r="D5816" s="176">
        <v>-12.902778</v>
      </c>
      <c r="E5816" s="176">
        <v>132.53222199999999</v>
      </c>
      <c r="F5816" s="176" t="str">
        <f>RIGHT(Airports[[#This Row],[ICAO]],3)</f>
        <v>COO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1004</v>
      </c>
      <c r="C5817" s="176" t="s">
        <v>1005</v>
      </c>
      <c r="D5817" s="176">
        <v>-34.916666999999997</v>
      </c>
      <c r="E5817" s="176">
        <v>137.06638899999999</v>
      </c>
      <c r="F5817" s="176" t="str">
        <f>RIGHT(Airports[[#This Row],[ICAO]],3)</f>
        <v>COP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1006</v>
      </c>
      <c r="C5818" s="176" t="s">
        <v>1007</v>
      </c>
      <c r="D5818" s="176">
        <v>-35.994700999999999</v>
      </c>
      <c r="E5818" s="176">
        <v>146.35699500000001</v>
      </c>
      <c r="F5818" s="176" t="str">
        <f>RIGHT(Airports[[#This Row],[ICAO]],3)</f>
        <v>COR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1008</v>
      </c>
      <c r="C5819" s="176" t="s">
        <v>1009</v>
      </c>
      <c r="D5819" s="176">
        <v>-27.984999999999999</v>
      </c>
      <c r="E5819" s="176">
        <v>122.903333</v>
      </c>
      <c r="F5819" s="176" t="str">
        <f>RIGHT(Airports[[#This Row],[ICAO]],3)</f>
        <v>COS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1010</v>
      </c>
      <c r="C5820" s="176" t="s">
        <v>1011</v>
      </c>
      <c r="D5820" s="176">
        <v>-19.524999999999999</v>
      </c>
      <c r="E5820" s="176">
        <v>146.34027800000001</v>
      </c>
      <c r="F5820" s="176" t="str">
        <f>RIGHT(Airports[[#This Row],[ICAO]],3)</f>
        <v>COT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1012</v>
      </c>
      <c r="C5821" s="176" t="s">
        <v>1013</v>
      </c>
      <c r="D5821" s="176">
        <v>-23.128889000000001</v>
      </c>
      <c r="E5821" s="176">
        <v>113.780833</v>
      </c>
      <c r="F5821" s="176" t="str">
        <f>RIGHT(Airports[[#This Row],[ICAO]],3)</f>
        <v>COY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1014</v>
      </c>
      <c r="C5822" s="176" t="s">
        <v>1015</v>
      </c>
      <c r="D5822" s="176">
        <v>-11.298056000000001</v>
      </c>
      <c r="E5822" s="176">
        <v>131.82638900000001</v>
      </c>
      <c r="F5822" s="176" t="str">
        <f>RIGHT(Airports[[#This Row],[ICAO]],3)</f>
        <v>CPD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1016</v>
      </c>
      <c r="C5823" s="176" t="s">
        <v>1017</v>
      </c>
      <c r="D5823" s="176">
        <v>-26.624167</v>
      </c>
      <c r="E5823" s="176">
        <v>145.013611</v>
      </c>
      <c r="F5823" s="176" t="str">
        <f>RIGHT(Airports[[#This Row],[ICAO]],3)</f>
        <v>CPI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1018</v>
      </c>
      <c r="C5824" s="176" t="s">
        <v>1019</v>
      </c>
      <c r="D5824" s="176">
        <v>-33.628610999999999</v>
      </c>
      <c r="E5824" s="176">
        <v>149.12472199999999</v>
      </c>
      <c r="F5824" s="176" t="str">
        <f>RIGHT(Airports[[#This Row],[ICAO]],3)</f>
        <v>CPK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1020</v>
      </c>
      <c r="C5825" s="176" t="s">
        <v>1021</v>
      </c>
      <c r="D5825" s="176">
        <v>-20.605833000000001</v>
      </c>
      <c r="E5825" s="176">
        <v>117.164722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1022</v>
      </c>
      <c r="C5826" s="176" t="s">
        <v>1023</v>
      </c>
      <c r="D5826" s="176">
        <v>-18.717222</v>
      </c>
      <c r="E5826" s="176">
        <v>144.31222199999999</v>
      </c>
      <c r="F5826" s="176" t="str">
        <f>RIGHT(Airports[[#This Row],[ICAO]],3)</f>
        <v>CPN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1024</v>
      </c>
      <c r="C5827" s="176" t="s">
        <v>1025</v>
      </c>
      <c r="D5827" s="176">
        <v>-20.977222000000001</v>
      </c>
      <c r="E5827" s="176">
        <v>116.27500000000001</v>
      </c>
      <c r="F5827" s="176" t="str">
        <f>RIGHT(Airports[[#This Row],[ICAO]],3)</f>
        <v>CPR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1026</v>
      </c>
      <c r="C5828" s="176" t="s">
        <v>1027</v>
      </c>
      <c r="D5828" s="176">
        <v>-24.299721999999999</v>
      </c>
      <c r="E5828" s="176">
        <v>148.38305600000001</v>
      </c>
      <c r="F5828" s="176" t="str">
        <f>RIGHT(Airports[[#This Row],[ICAO]],3)</f>
        <v>CPS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1028</v>
      </c>
      <c r="C5829" s="176" t="s">
        <v>1029</v>
      </c>
      <c r="D5829" s="176">
        <v>-31.308333000000001</v>
      </c>
      <c r="E5829" s="176">
        <v>137.443333</v>
      </c>
      <c r="F5829" s="176" t="str">
        <f>RIGHT(Airports[[#This Row],[ICAO]],3)</f>
        <v>CPT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1030</v>
      </c>
      <c r="C5830" s="176" t="s">
        <v>1031</v>
      </c>
      <c r="D5830" s="176">
        <v>-12.583055999999999</v>
      </c>
      <c r="E5830" s="176">
        <v>131.31638899999999</v>
      </c>
      <c r="F5830" s="176" t="str">
        <f>RIGHT(Airports[[#This Row],[ICAO]],3)</f>
        <v>CPX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1032</v>
      </c>
      <c r="C5831" s="176" t="s">
        <v>1033</v>
      </c>
      <c r="D5831" s="176">
        <v>-30.458333</v>
      </c>
      <c r="E5831" s="176">
        <v>147.70944399999999</v>
      </c>
      <c r="F5831" s="176" t="str">
        <f>RIGHT(Airports[[#This Row],[ICAO]],3)</f>
        <v>CRA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1034</v>
      </c>
      <c r="C5832" s="176" t="s">
        <v>1035</v>
      </c>
      <c r="D5832" s="176">
        <v>-31.888055999999999</v>
      </c>
      <c r="E5832" s="176">
        <v>132.28472199999999</v>
      </c>
      <c r="F5832" s="176" t="str">
        <f>RIGHT(Airports[[#This Row],[ICAO]],3)</f>
        <v>CRB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1036</v>
      </c>
      <c r="C5833" s="176" t="s">
        <v>1037</v>
      </c>
      <c r="D5833" s="176">
        <v>-35.184443999999999</v>
      </c>
      <c r="E5833" s="176">
        <v>149.48694399999999</v>
      </c>
      <c r="F5833" s="176" t="str">
        <f>RIGHT(Airports[[#This Row],[ICAO]],3)</f>
        <v>CRD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1038</v>
      </c>
      <c r="C5834" s="176" t="s">
        <v>1039</v>
      </c>
      <c r="D5834" s="176">
        <v>-38.04</v>
      </c>
      <c r="E5834" s="176">
        <v>143.65305599999999</v>
      </c>
      <c r="F5834" s="176" t="str">
        <f>RIGHT(Airports[[#This Row],[ICAO]],3)</f>
        <v>CRE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1040</v>
      </c>
      <c r="C5835" s="176" t="s">
        <v>1041</v>
      </c>
      <c r="D5835" s="176">
        <v>-41.467778000000003</v>
      </c>
      <c r="E5835" s="176">
        <v>146.83833300000001</v>
      </c>
      <c r="F5835" s="176" t="str">
        <f>RIGHT(Airports[[#This Row],[ICAO]],3)</f>
        <v>CRF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1042</v>
      </c>
      <c r="C5836" s="176" t="s">
        <v>1043</v>
      </c>
      <c r="D5836" s="176">
        <v>-36.18280029296875</v>
      </c>
      <c r="E5836" s="176">
        <v>147.88800048828125</v>
      </c>
      <c r="F5836" s="176" t="str">
        <f>RIGHT(Airports[[#This Row],[ICAO]],3)</f>
        <v>CRG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1044</v>
      </c>
      <c r="C5837" s="176" t="s">
        <v>1045</v>
      </c>
      <c r="D5837" s="176">
        <v>-34.5</v>
      </c>
      <c r="E5837" s="176">
        <v>149.44999999999999</v>
      </c>
      <c r="F5837" s="176" t="str">
        <f>RIGHT(Airports[[#This Row],[ICAO]],3)</f>
        <v>CRL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1046</v>
      </c>
      <c r="C5838" s="176" t="s">
        <v>1047</v>
      </c>
      <c r="D5838" s="176">
        <v>-41.577500000000001</v>
      </c>
      <c r="E5838" s="176">
        <v>145.94138899999999</v>
      </c>
      <c r="F5838" s="176" t="str">
        <f>RIGHT(Airports[[#This Row],[ICAO]],3)</f>
        <v>CRM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1048</v>
      </c>
      <c r="C5839" s="176" t="s">
        <v>1049</v>
      </c>
      <c r="D5839" s="176">
        <v>-41.161389</v>
      </c>
      <c r="E5839" s="176">
        <v>147.01472200000001</v>
      </c>
      <c r="F5839" s="176" t="str">
        <f>RIGHT(Airports[[#This Row],[ICAO]],3)</f>
        <v>CRN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1050</v>
      </c>
      <c r="C5840" s="176" t="s">
        <v>1051</v>
      </c>
      <c r="D5840" s="176">
        <v>-31.962222000000001</v>
      </c>
      <c r="E5840" s="176">
        <v>115.895</v>
      </c>
      <c r="F5840" s="176" t="str">
        <f>RIGHT(Airports[[#This Row],[ICAO]],3)</f>
        <v>CRO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1052</v>
      </c>
      <c r="C5841" s="176" t="s">
        <v>1053</v>
      </c>
      <c r="D5841" s="176">
        <v>-20.597221999999999</v>
      </c>
      <c r="E5841" s="176">
        <v>140.244167</v>
      </c>
      <c r="F5841" s="176" t="str">
        <f>RIGHT(Airports[[#This Row],[ICAO]],3)</f>
        <v>CRP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1054</v>
      </c>
      <c r="C5842" s="176" t="s">
        <v>1055</v>
      </c>
      <c r="D5842" s="176">
        <v>-24.25</v>
      </c>
      <c r="E5842" s="176">
        <v>148.48333299999999</v>
      </c>
      <c r="F5842" s="176" t="str">
        <f>RIGHT(Airports[[#This Row],[ICAO]],3)</f>
        <v>CRS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1056</v>
      </c>
      <c r="C5843" s="176" t="s">
        <v>1057</v>
      </c>
      <c r="D5843" s="176">
        <v>-32.4</v>
      </c>
      <c r="E5843" s="176">
        <v>138.51666700000001</v>
      </c>
      <c r="F5843" s="176" t="str">
        <f>RIGHT(Airports[[#This Row],[ICAO]],3)</f>
        <v>CRT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1058</v>
      </c>
      <c r="C5844" s="176" t="s">
        <v>1059</v>
      </c>
      <c r="D5844" s="176">
        <v>-18.217500000000001</v>
      </c>
      <c r="E5844" s="176">
        <v>142.25305599999999</v>
      </c>
      <c r="F5844" s="176" t="str">
        <f>RIGHT(Airports[[#This Row],[ICAO]],3)</f>
        <v>CRY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1060</v>
      </c>
      <c r="C5845" s="176" t="s">
        <v>1061</v>
      </c>
      <c r="D5845" s="176">
        <v>-23.639721999999999</v>
      </c>
      <c r="E5845" s="176">
        <v>115.13972200000001</v>
      </c>
      <c r="F5845" s="176" t="str">
        <f>RIGHT(Airports[[#This Row],[ICAO]],3)</f>
        <v>CSA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1062</v>
      </c>
      <c r="C5846" s="176" t="s">
        <v>1063</v>
      </c>
      <c r="D5846" s="176">
        <v>-26.083333</v>
      </c>
      <c r="E5846" s="176">
        <v>115.221389</v>
      </c>
      <c r="F5846" s="176" t="str">
        <f>RIGHT(Airports[[#This Row],[ICAO]],3)</f>
        <v>CSB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1064</v>
      </c>
      <c r="C5847" s="176" t="s">
        <v>1065</v>
      </c>
      <c r="D5847" s="176">
        <v>-27.366667</v>
      </c>
      <c r="E5847" s="176">
        <v>115.166389</v>
      </c>
      <c r="F5847" s="176" t="str">
        <f>RIGHT(Airports[[#This Row],[ICAO]],3)</f>
        <v>CSC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1066</v>
      </c>
      <c r="C5848" s="176" t="s">
        <v>1067</v>
      </c>
      <c r="D5848" s="176">
        <v>-21.443888999999999</v>
      </c>
      <c r="E5848" s="176">
        <v>115.946389</v>
      </c>
      <c r="F5848" s="176" t="str">
        <f>RIGHT(Airports[[#This Row],[ICAO]],3)</f>
        <v>CSD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1068</v>
      </c>
      <c r="C5849" s="176" t="s">
        <v>1069</v>
      </c>
      <c r="D5849" s="176">
        <v>-22.468889000000001</v>
      </c>
      <c r="E5849" s="176">
        <v>115.25</v>
      </c>
      <c r="F5849" s="176" t="str">
        <f>RIGHT(Airports[[#This Row],[ICAO]],3)</f>
        <v>CSE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1070</v>
      </c>
      <c r="C5850" s="176" t="s">
        <v>1071</v>
      </c>
      <c r="D5850" s="176">
        <v>-24.841944000000002</v>
      </c>
      <c r="E5850" s="176">
        <v>115.287222</v>
      </c>
      <c r="F5850" s="176" t="str">
        <f>RIGHT(Airports[[#This Row],[ICAO]],3)</f>
        <v>CSF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1072</v>
      </c>
      <c r="C5851" s="176" t="s">
        <v>1073</v>
      </c>
      <c r="D5851" s="176">
        <v>-21.266389</v>
      </c>
      <c r="E5851" s="176">
        <v>143.016389</v>
      </c>
      <c r="F5851" s="176" t="str">
        <f>RIGHT(Airports[[#This Row],[ICAO]],3)</f>
        <v>CSI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1074</v>
      </c>
      <c r="C5852" s="176" t="s">
        <v>1075</v>
      </c>
      <c r="D5852" s="176">
        <v>-66.288888999999998</v>
      </c>
      <c r="E5852" s="176">
        <v>110.764167</v>
      </c>
      <c r="F5852" s="176" t="str">
        <f>RIGHT(Airports[[#This Row],[ICAO]],3)</f>
        <v>CSK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1076</v>
      </c>
      <c r="C5853" s="176" t="s">
        <v>1077</v>
      </c>
      <c r="D5853" s="176">
        <v>-24.633056</v>
      </c>
      <c r="E5853" s="176">
        <v>148.46638899999999</v>
      </c>
      <c r="F5853" s="176" t="str">
        <f>RIGHT(Airports[[#This Row],[ICAO]],3)</f>
        <v>CSL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1078</v>
      </c>
      <c r="C5854" s="176" t="s">
        <v>1079</v>
      </c>
      <c r="D5854" s="176">
        <v>-22.883056</v>
      </c>
      <c r="E5854" s="176">
        <v>144.6</v>
      </c>
      <c r="F5854" s="176" t="str">
        <f>RIGHT(Airports[[#This Row],[ICAO]],3)</f>
        <v>CSM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1080</v>
      </c>
      <c r="C5855" s="176" t="s">
        <v>1081</v>
      </c>
      <c r="D5855" s="176">
        <v>-25.333055999999999</v>
      </c>
      <c r="E5855" s="176">
        <v>131.758611</v>
      </c>
      <c r="F5855" s="176" t="str">
        <f>RIGHT(Airports[[#This Row],[ICAO]],3)</f>
        <v>CSP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1082</v>
      </c>
      <c r="C5856" s="176" t="s">
        <v>1083</v>
      </c>
      <c r="D5856" s="176">
        <v>-35.629443999999999</v>
      </c>
      <c r="E5856" s="176">
        <v>140.208889</v>
      </c>
      <c r="F5856" s="176" t="str">
        <f>RIGHT(Airports[[#This Row],[ICAO]],3)</f>
        <v>CST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1084</v>
      </c>
      <c r="C5857" s="176" t="s">
        <v>1085</v>
      </c>
      <c r="D5857" s="176">
        <v>-20.596111000000001</v>
      </c>
      <c r="E5857" s="176">
        <v>147.86000000000001</v>
      </c>
      <c r="F5857" s="176" t="str">
        <f>RIGHT(Airports[[#This Row],[ICAO]],3)</f>
        <v>CSV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1086</v>
      </c>
      <c r="C5858" s="176" t="s">
        <v>1087</v>
      </c>
      <c r="D5858" s="176">
        <v>-19.416944000000001</v>
      </c>
      <c r="E5858" s="176">
        <v>146.54166699999999</v>
      </c>
      <c r="F5858" s="176" t="str">
        <f>RIGHT(Airports[[#This Row],[ICAO]],3)</f>
        <v>CSW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1088</v>
      </c>
      <c r="C5859" s="176" t="s">
        <v>1089</v>
      </c>
      <c r="D5859" s="176">
        <v>-29.144166999999999</v>
      </c>
      <c r="E5859" s="176">
        <v>150.72472200000001</v>
      </c>
      <c r="F5859" s="176" t="str">
        <f>RIGHT(Airports[[#This Row],[ICAO]],3)</f>
        <v>CTA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1090</v>
      </c>
      <c r="C5860" s="176" t="s">
        <v>1091</v>
      </c>
      <c r="D5860" s="176">
        <v>-22.799721999999999</v>
      </c>
      <c r="E5860" s="176">
        <v>122.583333</v>
      </c>
      <c r="F5860" s="176" t="str">
        <f>RIGHT(Airports[[#This Row],[ICAO]],3)</f>
        <v>CTC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1092</v>
      </c>
      <c r="C5861" s="176" t="s">
        <v>1093</v>
      </c>
      <c r="D5861" s="176">
        <v>-21.955556000000001</v>
      </c>
      <c r="E5861" s="176">
        <v>140.290278</v>
      </c>
      <c r="F5861" s="176" t="str">
        <f>RIGHT(Airports[[#This Row],[ICAO]],3)</f>
        <v>CTH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1094</v>
      </c>
      <c r="C5862" s="176" t="s">
        <v>1095</v>
      </c>
      <c r="D5862" s="176">
        <v>-16.095832999999999</v>
      </c>
      <c r="E5862" s="176">
        <v>123.611389</v>
      </c>
      <c r="F5862" s="176" t="str">
        <f>RIGHT(Airports[[#This Row],[ICAO]],3)</f>
        <v>CTI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1096</v>
      </c>
      <c r="C5863" s="176" t="s">
        <v>1097</v>
      </c>
      <c r="D5863" s="176">
        <v>-34.624282999999998</v>
      </c>
      <c r="E5863" s="176">
        <v>148.036641</v>
      </c>
      <c r="F5863" s="176" t="str">
        <f>RIGHT(Airports[[#This Row],[ICAO]],3)</f>
        <v>CTM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1098</v>
      </c>
      <c r="C5864" s="176" t="s">
        <v>1099</v>
      </c>
      <c r="D5864" s="176">
        <v>-37.613332999999997</v>
      </c>
      <c r="E5864" s="176">
        <v>141.36166700000001</v>
      </c>
      <c r="F5864" s="176" t="str">
        <f>RIGHT(Airports[[#This Row],[ICAO]],3)</f>
        <v>CTN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1100</v>
      </c>
      <c r="C5865" s="176" t="s">
        <v>1101</v>
      </c>
      <c r="D5865" s="176">
        <v>-35.105832999999997</v>
      </c>
      <c r="E5865" s="176">
        <v>139.054722</v>
      </c>
      <c r="F5865" s="176" t="str">
        <f>RIGHT(Airports[[#This Row],[ICAO]],3)</f>
        <v>CTO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1102</v>
      </c>
      <c r="C5866" s="176" t="s">
        <v>1103</v>
      </c>
      <c r="D5866" s="176">
        <v>-13.966388999999999</v>
      </c>
      <c r="E5866" s="176">
        <v>143.183333</v>
      </c>
      <c r="F5866" s="176" t="str">
        <f>RIGHT(Airports[[#This Row],[ICAO]],3)</f>
        <v>CTP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1104</v>
      </c>
      <c r="C5867" s="176" t="s">
        <v>1105</v>
      </c>
      <c r="D5867" s="176">
        <v>-20.151667</v>
      </c>
      <c r="E5867" s="176">
        <v>139.40805599999999</v>
      </c>
      <c r="F5867" s="176" t="str">
        <f>RIGHT(Airports[[#This Row],[ICAO]],3)</f>
        <v>CTS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1106</v>
      </c>
      <c r="C5868" s="176" t="s">
        <v>1107</v>
      </c>
      <c r="D5868" s="176">
        <v>-28.324999999999999</v>
      </c>
      <c r="E5868" s="176">
        <v>122.398056</v>
      </c>
      <c r="F5868" s="176" t="str">
        <f>RIGHT(Airports[[#This Row],[ICAO]],3)</f>
        <v>CTW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1108</v>
      </c>
      <c r="C5869" s="176" t="s">
        <v>1109</v>
      </c>
      <c r="D5869" s="176">
        <v>-25.59</v>
      </c>
      <c r="E5869" s="176">
        <v>141.50805600000001</v>
      </c>
      <c r="F5869" s="176" t="str">
        <f>RIGHT(Airports[[#This Row],[ICAO]],3)</f>
        <v>CUD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1110</v>
      </c>
      <c r="C5870" s="176" t="s">
        <v>1111</v>
      </c>
      <c r="D5870" s="176">
        <v>-27.446667000000001</v>
      </c>
      <c r="E5870" s="176">
        <v>117.918611</v>
      </c>
      <c r="F5870" s="176" t="str">
        <f>RIGHT(Airports[[#This Row],[ICAO]],3)</f>
        <v>CUE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1112</v>
      </c>
      <c r="C5871" s="176" t="s">
        <v>1113</v>
      </c>
      <c r="D5871" s="176">
        <v>-31.622222000000001</v>
      </c>
      <c r="E5871" s="176">
        <v>117.216667</v>
      </c>
      <c r="F5871" s="176" t="str">
        <f>RIGHT(Airports[[#This Row],[ICAO]],3)</f>
        <v>CUN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1114</v>
      </c>
      <c r="C5872" s="176" t="s">
        <v>1115</v>
      </c>
      <c r="D5872" s="176">
        <v>-25.149722000000001</v>
      </c>
      <c r="E5872" s="176">
        <v>141.35</v>
      </c>
      <c r="F5872" s="176" t="str">
        <f>RIGHT(Airports[[#This Row],[ICAO]],3)</f>
        <v>CUW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1116</v>
      </c>
      <c r="C5873" s="176" t="s">
        <v>1117</v>
      </c>
      <c r="D5873" s="176">
        <v>-33.708333000000003</v>
      </c>
      <c r="E5873" s="176">
        <v>138.58333300000001</v>
      </c>
      <c r="F5873" s="176" t="str">
        <f>RIGHT(Airports[[#This Row],[ICAO]],3)</f>
        <v>CVA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1118</v>
      </c>
      <c r="C5874" s="176" t="s">
        <v>1119</v>
      </c>
      <c r="D5874" s="176">
        <v>-34.696666999999998</v>
      </c>
      <c r="E5874" s="176">
        <v>138.57833299999999</v>
      </c>
      <c r="F5874" s="176" t="str">
        <f>RIGHT(Airports[[#This Row],[ICAO]],3)</f>
        <v>CVG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1120</v>
      </c>
      <c r="C5875" s="176" t="s">
        <v>1121</v>
      </c>
      <c r="D5875" s="176">
        <v>-17.216667000000001</v>
      </c>
      <c r="E5875" s="176">
        <v>137.35</v>
      </c>
      <c r="F5875" s="176" t="str">
        <f>RIGHT(Airports[[#This Row],[ICAO]],3)</f>
        <v>CVH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1122</v>
      </c>
      <c r="C5876" s="176" t="s">
        <v>1123</v>
      </c>
      <c r="D5876" s="176">
        <v>-23.309166999999999</v>
      </c>
      <c r="E5876" s="176">
        <v>138.57722200000001</v>
      </c>
      <c r="F5876" s="176" t="str">
        <f>RIGHT(Airports[[#This Row],[ICAO]],3)</f>
        <v>CVK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1124</v>
      </c>
      <c r="C5877" s="176" t="s">
        <v>1125</v>
      </c>
      <c r="D5877" s="176">
        <v>-30.485555999999999</v>
      </c>
      <c r="E5877" s="176">
        <v>115.08583299999999</v>
      </c>
      <c r="F5877" s="176" t="str">
        <f>RIGHT(Airports[[#This Row],[ICAO]],3)</f>
        <v>CVS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1126</v>
      </c>
      <c r="C5878" s="176" t="s">
        <v>1127</v>
      </c>
      <c r="D5878" s="176">
        <v>-22.966667000000001</v>
      </c>
      <c r="E5878" s="176">
        <v>118.813333</v>
      </c>
      <c r="F5878" s="176" t="str">
        <f>RIGHT(Airports[[#This Row],[ICAO]],3)</f>
        <v>CWA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1128</v>
      </c>
      <c r="C5879" s="176" t="s">
        <v>1129</v>
      </c>
      <c r="D5879" s="176">
        <v>-12.666667</v>
      </c>
      <c r="E5879" s="176">
        <v>131.69972200000001</v>
      </c>
      <c r="F5879" s="176" t="str">
        <f>RIGHT(Airports[[#This Row],[ICAO]],3)</f>
        <v>CWC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1130</v>
      </c>
      <c r="C5880" s="176" t="s">
        <v>1131</v>
      </c>
      <c r="D5880" s="176">
        <v>-29.961389</v>
      </c>
      <c r="E5880" s="176">
        <v>134.143056</v>
      </c>
      <c r="F5880" s="176" t="str">
        <f>RIGHT(Airports[[#This Row],[ICAO]],3)</f>
        <v>CWH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1132</v>
      </c>
      <c r="C5881" s="176" t="s">
        <v>1133</v>
      </c>
      <c r="D5881" s="176">
        <v>-27.7075</v>
      </c>
      <c r="E5881" s="176">
        <v>138.321944</v>
      </c>
      <c r="F5881" s="176" t="str">
        <f>RIGHT(Airports[[#This Row],[ICAO]],3)</f>
        <v>CWI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1134</v>
      </c>
      <c r="C5882" s="176" t="s">
        <v>1135</v>
      </c>
      <c r="D5882" s="176">
        <v>-33.667222000000002</v>
      </c>
      <c r="E5882" s="176">
        <v>136.89166700000001</v>
      </c>
      <c r="F5882" s="176" t="str">
        <f>RIGHT(Airports[[#This Row],[ICAO]],3)</f>
        <v>CWL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1136</v>
      </c>
      <c r="C5883" s="176" t="s">
        <v>1137</v>
      </c>
      <c r="D5883" s="176">
        <v>-26.466667000000001</v>
      </c>
      <c r="E5883" s="176">
        <v>143.35</v>
      </c>
      <c r="F5883" s="176" t="str">
        <f>RIGHT(Airports[[#This Row],[ICAO]],3)</f>
        <v>CWN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1138</v>
      </c>
      <c r="C5884" s="176" t="s">
        <v>1139</v>
      </c>
      <c r="D5884" s="176">
        <v>-33.846893999999999</v>
      </c>
      <c r="E5884" s="176">
        <v>148.64800700000001</v>
      </c>
      <c r="F5884" s="176" t="str">
        <f>RIGHT(Airports[[#This Row],[ICAO]],3)</f>
        <v>CWR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1140</v>
      </c>
      <c r="C5885" s="176" t="s">
        <v>1141</v>
      </c>
      <c r="D5885" s="176">
        <v>-38.450000000000003</v>
      </c>
      <c r="E5885" s="176">
        <v>145.25</v>
      </c>
      <c r="F5885" s="176" t="str">
        <f>RIGHT(Airports[[#This Row],[ICAO]],3)</f>
        <v>CWS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1142</v>
      </c>
      <c r="C5886" s="176" t="s">
        <v>1143</v>
      </c>
      <c r="D5886" s="176">
        <v>-21.833333</v>
      </c>
      <c r="E5886" s="176">
        <v>117.8</v>
      </c>
      <c r="F5886" s="176" t="str">
        <f>RIGHT(Airports[[#This Row],[ICAO]],3)</f>
        <v>CWY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1144</v>
      </c>
      <c r="C5887" s="176" t="s">
        <v>1145</v>
      </c>
      <c r="D5887" s="176">
        <v>-19.893056000000001</v>
      </c>
      <c r="E5887" s="176">
        <v>128.8725</v>
      </c>
      <c r="F5887" s="176" t="str">
        <f>RIGHT(Airports[[#This Row],[ICAO]],3)</f>
        <v>CYE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1146</v>
      </c>
      <c r="C5888" s="176" t="s">
        <v>1147</v>
      </c>
      <c r="D5888" s="176">
        <v>-16.439444000000002</v>
      </c>
      <c r="E5888" s="176">
        <v>123.016389</v>
      </c>
      <c r="F5888" s="176" t="str">
        <f>RIGHT(Airports[[#This Row],[ICAO]],3)</f>
        <v>CYG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1148</v>
      </c>
      <c r="C5889" s="176" t="s">
        <v>1149</v>
      </c>
      <c r="D5889" s="176">
        <v>-35.691943999999999</v>
      </c>
      <c r="E5889" s="176">
        <v>139.85499999999999</v>
      </c>
      <c r="F5889" s="176" t="str">
        <f>RIGHT(Airports[[#This Row],[ICAO]],3)</f>
        <v>CYN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1150</v>
      </c>
      <c r="C5890" s="176" t="s">
        <v>1151</v>
      </c>
      <c r="D5890" s="176">
        <v>-16.733332999999998</v>
      </c>
      <c r="E5890" s="176">
        <v>125.439167</v>
      </c>
      <c r="F5890" s="176" t="str">
        <f>RIGHT(Airports[[#This Row],[ICAO]],3)</f>
        <v>CYR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1152</v>
      </c>
      <c r="C5891" s="176" t="s">
        <v>1153</v>
      </c>
      <c r="D5891" s="176">
        <v>-17.383056</v>
      </c>
      <c r="E5891" s="176">
        <v>144.44972200000001</v>
      </c>
      <c r="F5891" s="176" t="str">
        <f>RIGHT(Airports[[#This Row],[ICAO]],3)</f>
        <v>CYT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1154</v>
      </c>
      <c r="C5892" s="176" t="s">
        <v>1155</v>
      </c>
      <c r="D5892" s="176">
        <v>-14.066388999999999</v>
      </c>
      <c r="E5892" s="176">
        <v>142.98333299999999</v>
      </c>
      <c r="F5892" s="176" t="str">
        <f>RIGHT(Airports[[#This Row],[ICAO]],3)</f>
        <v>CYV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1156</v>
      </c>
      <c r="C5893" s="176" t="s">
        <v>1157</v>
      </c>
      <c r="D5893" s="176">
        <v>-21.85</v>
      </c>
      <c r="E5893" s="176">
        <v>142.16666699999999</v>
      </c>
      <c r="F5893" s="176" t="str">
        <f>RIGHT(Airports[[#This Row],[ICAO]],3)</f>
        <v>DAG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1158</v>
      </c>
      <c r="C5894" s="176" t="s">
        <v>1159</v>
      </c>
      <c r="D5894" s="176">
        <v>-9.4166670000000003</v>
      </c>
      <c r="E5894" s="176">
        <v>142.533333</v>
      </c>
      <c r="F5894" s="176" t="str">
        <f>RIGHT(Airports[[#This Row],[ICAO]],3)</f>
        <v>DAI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1160</v>
      </c>
      <c r="C5895" s="176" t="s">
        <v>1161</v>
      </c>
      <c r="D5895" s="176">
        <v>-21.704443999999999</v>
      </c>
      <c r="E5895" s="176">
        <v>139.540278</v>
      </c>
      <c r="F5895" s="176" t="str">
        <f>RIGHT(Airports[[#This Row],[ICAO]],3)</f>
        <v>DAJ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1162</v>
      </c>
      <c r="C5896" s="176" t="s">
        <v>1163</v>
      </c>
      <c r="D5896" s="176">
        <v>-20.123888999999998</v>
      </c>
      <c r="E5896" s="176">
        <v>141.314167</v>
      </c>
      <c r="F5896" s="176" t="str">
        <f>RIGHT(Airports[[#This Row],[ICAO]],3)</f>
        <v>DAL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1164</v>
      </c>
      <c r="C5897" s="176" t="s">
        <v>1165</v>
      </c>
      <c r="D5897" s="176">
        <v>-18.338332999999999</v>
      </c>
      <c r="E5897" s="176">
        <v>146.04833300000001</v>
      </c>
      <c r="F5897" s="176" t="str">
        <f>RIGHT(Airports[[#This Row],[ICAO]],3)</f>
        <v>DAM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1166</v>
      </c>
      <c r="C5898" s="176" t="s">
        <v>1167</v>
      </c>
      <c r="D5898" s="176">
        <v>-42.571944000000002</v>
      </c>
      <c r="E5898" s="176">
        <v>148.07138900000001</v>
      </c>
      <c r="F5898" s="176" t="str">
        <f>RIGHT(Airports[[#This Row],[ICAO]],3)</f>
        <v>DAR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1168</v>
      </c>
      <c r="C5899" s="176" t="s">
        <v>1169</v>
      </c>
      <c r="D5899" s="176">
        <v>-68.468333000000001</v>
      </c>
      <c r="E5899" s="176">
        <v>78.853888999999995</v>
      </c>
      <c r="F5899" s="176" t="str">
        <f>RIGHT(Airports[[#This Row],[ICAO]],3)</f>
        <v>DAV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1170</v>
      </c>
      <c r="C5900" s="176" t="s">
        <v>1171</v>
      </c>
      <c r="D5900" s="176">
        <v>-27.155277999999999</v>
      </c>
      <c r="E5900" s="176">
        <v>151.267222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1172</v>
      </c>
      <c r="C5901" s="176" t="s">
        <v>1173</v>
      </c>
      <c r="D5901" s="176">
        <v>-20.25</v>
      </c>
      <c r="E5901" s="176">
        <v>147.30000000000001</v>
      </c>
      <c r="F5901" s="176" t="str">
        <f>RIGHT(Airports[[#This Row],[ICAO]],3)</f>
        <v>DBG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1174</v>
      </c>
      <c r="C5902" s="176" t="s">
        <v>1175</v>
      </c>
      <c r="D5902" s="176">
        <v>-28.587911999999999</v>
      </c>
      <c r="E5902" s="176">
        <v>148.217161</v>
      </c>
      <c r="F5902" s="176" t="str">
        <f>RIGHT(Airports[[#This Row],[ICAO]],3)</f>
        <v>DBI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1176</v>
      </c>
      <c r="C5903" s="176" t="s">
        <v>1177</v>
      </c>
      <c r="D5903" s="176">
        <v>-32.942500000000003</v>
      </c>
      <c r="E5903" s="176">
        <v>116.983333</v>
      </c>
      <c r="F5903" s="176" t="str">
        <f>RIGHT(Airports[[#This Row],[ICAO]],3)</f>
        <v>DBL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1178</v>
      </c>
      <c r="C5904" s="176" t="s">
        <v>1179</v>
      </c>
      <c r="D5904" s="176">
        <v>-16.05</v>
      </c>
      <c r="E5904" s="176">
        <v>142.4</v>
      </c>
      <c r="F5904" s="176" t="str">
        <f>RIGHT(Airports[[#This Row],[ICAO]],3)</f>
        <v>DBR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1180</v>
      </c>
      <c r="C5905" s="176" t="s">
        <v>1181</v>
      </c>
      <c r="D5905" s="176">
        <v>-17.371929999999999</v>
      </c>
      <c r="E5905" s="176">
        <v>123.66221</v>
      </c>
      <c r="F5905" s="176" t="str">
        <f>RIGHT(Airports[[#This Row],[ICAO]],3)</f>
        <v>DBY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1182</v>
      </c>
      <c r="C5906" s="176" t="s">
        <v>1183</v>
      </c>
      <c r="D5906" s="176">
        <v>-16.051943999999999</v>
      </c>
      <c r="E5906" s="176">
        <v>143.01333299999999</v>
      </c>
      <c r="F5906" s="176" t="str">
        <f>RIGHT(Airports[[#This Row],[ICAO]],3)</f>
        <v>DDF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1184</v>
      </c>
      <c r="C5907" s="176" t="s">
        <v>1185</v>
      </c>
      <c r="D5907" s="176">
        <v>-20.262499999999999</v>
      </c>
      <c r="E5907" s="176">
        <v>148.8125</v>
      </c>
      <c r="F5907" s="176" t="str">
        <f>RIGHT(Airports[[#This Row],[ICAO]],3)</f>
        <v>DDI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1186</v>
      </c>
      <c r="C5908" s="176" t="s">
        <v>1187</v>
      </c>
      <c r="D5908" s="176">
        <v>-27.316666999999999</v>
      </c>
      <c r="E5908" s="176">
        <v>147</v>
      </c>
      <c r="F5908" s="176" t="str">
        <f>RIGHT(Airports[[#This Row],[ICAO]],3)</f>
        <v>DDP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1188</v>
      </c>
      <c r="C5909" s="176" t="s">
        <v>1189</v>
      </c>
      <c r="D5909" s="176">
        <v>-13.833055999999999</v>
      </c>
      <c r="E5909" s="176">
        <v>131.19972200000001</v>
      </c>
      <c r="F5909" s="176" t="str">
        <f>RIGHT(Airports[[#This Row],[ICAO]],3)</f>
        <v>DDY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1190</v>
      </c>
      <c r="C5910" s="176" t="s">
        <v>1191</v>
      </c>
      <c r="D5910" s="176">
        <v>-13.668611</v>
      </c>
      <c r="E5910" s="176">
        <v>134.291111</v>
      </c>
      <c r="F5910" s="176" t="str">
        <f>RIGHT(Airports[[#This Row],[ICAO]],3)</f>
        <v>DEA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1192</v>
      </c>
      <c r="C5911" s="176" t="s">
        <v>1193</v>
      </c>
      <c r="D5911" s="176">
        <v>-37.063056000000003</v>
      </c>
      <c r="E5911" s="176">
        <v>148.94055599999999</v>
      </c>
      <c r="F5911" s="176" t="str">
        <f>RIGHT(Airports[[#This Row],[ICAO]],3)</f>
        <v>DEG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1194</v>
      </c>
      <c r="C5912" s="176" t="s">
        <v>1195</v>
      </c>
      <c r="D5912" s="176">
        <v>-34.945833</v>
      </c>
      <c r="E5912" s="176">
        <v>117.397222</v>
      </c>
      <c r="F5912" s="176" t="str">
        <f>RIGHT(Airports[[#This Row],[ICAO]],3)</f>
        <v>DEK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1196</v>
      </c>
      <c r="C5913" s="176" t="s">
        <v>1197</v>
      </c>
      <c r="D5913" s="176">
        <v>-32.382221999999999</v>
      </c>
      <c r="E5913" s="176">
        <v>150.62194400000001</v>
      </c>
      <c r="F5913" s="176" t="str">
        <f>RIGHT(Airports[[#This Row],[ICAO]],3)</f>
        <v>DEN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1198</v>
      </c>
      <c r="C5914" s="176" t="s">
        <v>1199</v>
      </c>
      <c r="D5914" s="176">
        <v>-37.934167000000002</v>
      </c>
      <c r="E5914" s="176">
        <v>143.22805600000001</v>
      </c>
      <c r="F5914" s="176" t="str">
        <f>RIGHT(Airports[[#This Row],[ICAO]],3)</f>
        <v>DER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1200</v>
      </c>
      <c r="C5915" s="176" t="s">
        <v>1201</v>
      </c>
      <c r="D5915" s="176">
        <v>-21.216667000000001</v>
      </c>
      <c r="E5915" s="176">
        <v>140.23333299999999</v>
      </c>
      <c r="F5915" s="176" t="str">
        <f>RIGHT(Airports[[#This Row],[ICAO]],3)</f>
        <v>DEV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1202</v>
      </c>
      <c r="C5916" s="176" t="s">
        <v>1203</v>
      </c>
      <c r="D5916" s="176">
        <v>-31.422778000000001</v>
      </c>
      <c r="E5916" s="176">
        <v>152.757778</v>
      </c>
      <c r="F5916" s="176" t="str">
        <f>RIGHT(Airports[[#This Row],[ICAO]],3)</f>
        <v>DFD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1204</v>
      </c>
      <c r="C5917" s="176" t="s">
        <v>1205</v>
      </c>
      <c r="D5917" s="176">
        <v>-27.829722</v>
      </c>
      <c r="E5917" s="176">
        <v>117.316389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1206</v>
      </c>
      <c r="C5918" s="176" t="s">
        <v>1207</v>
      </c>
      <c r="D5918" s="176">
        <v>-28.133056</v>
      </c>
      <c r="E5918" s="176">
        <v>140.88166699999999</v>
      </c>
      <c r="F5918" s="176" t="str">
        <f>RIGHT(Airports[[#This Row],[ICAO]],3)</f>
        <v>DGI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1208</v>
      </c>
      <c r="C5919" s="176" t="s">
        <v>1209</v>
      </c>
      <c r="D5919" s="176">
        <v>-15.386111</v>
      </c>
      <c r="E5919" s="176">
        <v>126.30500000000001</v>
      </c>
      <c r="F5919" s="176" t="str">
        <f>RIGHT(Airports[[#This Row],[ICAO]],3)</f>
        <v>DGN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1210</v>
      </c>
      <c r="C5920" s="176" t="s">
        <v>1211</v>
      </c>
      <c r="D5920" s="176">
        <v>-27.783055999999998</v>
      </c>
      <c r="E5920" s="176">
        <v>116.983056</v>
      </c>
      <c r="F5920" s="176" t="str">
        <f>RIGHT(Airports[[#This Row],[ICAO]],3)</f>
        <v>DGR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1212</v>
      </c>
      <c r="C5921" s="176" t="s">
        <v>1213</v>
      </c>
      <c r="D5921" s="176">
        <v>-25.283055999999998</v>
      </c>
      <c r="E5921" s="176">
        <v>116.19972199999999</v>
      </c>
      <c r="F5921" s="176" t="str">
        <f>RIGHT(Airports[[#This Row],[ICAO]],3)</f>
        <v>DGT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1214</v>
      </c>
      <c r="C5922" s="176" t="s">
        <v>1215</v>
      </c>
      <c r="D5922" s="176">
        <v>-25.557500000000001</v>
      </c>
      <c r="E5922" s="176">
        <v>119.28749999999999</v>
      </c>
      <c r="F5922" s="176" t="str">
        <f>RIGHT(Airports[[#This Row],[ICAO]],3)</f>
        <v>DGU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1216</v>
      </c>
      <c r="C5923" s="176" t="s">
        <v>1217</v>
      </c>
      <c r="D5923" s="176">
        <v>-20.174721999999999</v>
      </c>
      <c r="E5923" s="176">
        <v>119.169167</v>
      </c>
      <c r="F5923" s="176" t="str">
        <f>RIGHT(Airports[[#This Row],[ICAO]],3)</f>
        <v>DGY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1218</v>
      </c>
      <c r="C5924" s="176" t="s">
        <v>1219</v>
      </c>
      <c r="D5924" s="176">
        <v>-26.007280000000002</v>
      </c>
      <c r="E5924" s="176">
        <v>113.159121</v>
      </c>
      <c r="F5924" s="176" t="str">
        <f>RIGHT(Airports[[#This Row],[ICAO]],3)</f>
        <v>DHD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1220</v>
      </c>
      <c r="C5925" s="176" t="s">
        <v>1221</v>
      </c>
      <c r="D5925" s="176">
        <v>-12.25</v>
      </c>
      <c r="E5925" s="176">
        <v>135.083056</v>
      </c>
      <c r="F5925" s="176" t="str">
        <f>RIGHT(Airports[[#This Row],[ICAO]],3)</f>
        <v>DHI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1222</v>
      </c>
      <c r="C5926" s="176" t="s">
        <v>1223</v>
      </c>
      <c r="D5926" s="176">
        <v>-12.889722000000001</v>
      </c>
      <c r="E5926" s="176">
        <v>135.470833</v>
      </c>
      <c r="F5926" s="176" t="str">
        <f>RIGHT(Airports[[#This Row],[ICAO]],3)</f>
        <v>DHJ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1224</v>
      </c>
      <c r="C5927" s="176" t="s">
        <v>1225</v>
      </c>
      <c r="D5927" s="176">
        <v>-12.413333</v>
      </c>
      <c r="E5927" s="176">
        <v>136.38722200000001</v>
      </c>
      <c r="F5927" s="176" t="str">
        <f>RIGHT(Airports[[#This Row],[ICAO]],3)</f>
        <v>DHL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1226</v>
      </c>
      <c r="C5928" s="176" t="s">
        <v>1227</v>
      </c>
      <c r="D5928" s="176">
        <v>-13.053333</v>
      </c>
      <c r="E5928" s="176">
        <v>136.17166700000001</v>
      </c>
      <c r="F5928" s="176" t="str">
        <f>RIGHT(Airports[[#This Row],[ICAO]],3)</f>
        <v>DHP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1228</v>
      </c>
      <c r="C5929" s="176" t="s">
        <v>1229</v>
      </c>
      <c r="D5929" s="176">
        <v>-27.619167000000001</v>
      </c>
      <c r="E5929" s="176">
        <v>141.07333299999999</v>
      </c>
      <c r="F5929" s="176" t="str">
        <f>RIGHT(Airports[[#This Row],[ICAO]],3)</f>
        <v>DIG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1230</v>
      </c>
      <c r="C5930" s="176" t="s">
        <v>1231</v>
      </c>
      <c r="D5930" s="176">
        <v>-12.635</v>
      </c>
      <c r="E5930" s="176">
        <v>130.371667</v>
      </c>
      <c r="F5930" s="176" t="str">
        <f>RIGHT(Airports[[#This Row],[ICAO]],3)</f>
        <v>DII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1232</v>
      </c>
      <c r="C5931" s="176" t="s">
        <v>1233</v>
      </c>
      <c r="D5931" s="176">
        <v>-17.128333000000001</v>
      </c>
      <c r="E5931" s="176">
        <v>145.095833</v>
      </c>
      <c r="F5931" s="176" t="str">
        <f>RIGHT(Airports[[#This Row],[ICAO]],3)</f>
        <v>DIM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1234</v>
      </c>
      <c r="C5932" s="176" t="s">
        <v>1235</v>
      </c>
      <c r="D5932" s="176">
        <v>-16.373121000000001</v>
      </c>
      <c r="E5932" s="176">
        <v>141.49332100000001</v>
      </c>
      <c r="F5932" s="176" t="str">
        <f>RIGHT(Airports[[#This Row],[ICAO]],3)</f>
        <v>DIN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1236</v>
      </c>
      <c r="C5933" s="176" t="s">
        <v>1237</v>
      </c>
      <c r="D5933" s="176">
        <v>-15.116667</v>
      </c>
      <c r="E5933" s="176">
        <v>143.31638899999999</v>
      </c>
      <c r="F5933" s="176" t="str">
        <f>RIGHT(Airports[[#This Row],[ICAO]],3)</f>
        <v>DIX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1238</v>
      </c>
      <c r="C5934" s="176" t="s">
        <v>1239</v>
      </c>
      <c r="D5934" s="176">
        <v>-27.601944</v>
      </c>
      <c r="E5934" s="176">
        <v>122.333889</v>
      </c>
      <c r="F5934" s="176" t="str">
        <f>RIGHT(Airports[[#This Row],[ICAO]],3)</f>
        <v>DKG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1240</v>
      </c>
      <c r="C5935" s="176" t="s">
        <v>1241</v>
      </c>
      <c r="D5935" s="176">
        <v>-23.514167</v>
      </c>
      <c r="E5935" s="176">
        <v>143.19027800000001</v>
      </c>
      <c r="F5935" s="176" t="str">
        <f>RIGHT(Airports[[#This Row],[ICAO]],3)</f>
        <v>DKH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1242</v>
      </c>
      <c r="C5936" s="176" t="s">
        <v>1243</v>
      </c>
      <c r="D5936" s="176">
        <v>-17.9375</v>
      </c>
      <c r="E5936" s="176">
        <v>146.140556</v>
      </c>
      <c r="F5936" s="176" t="str">
        <f>RIGHT(Airports[[#This Row],[ICAO]],3)</f>
        <v>DKI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1244</v>
      </c>
      <c r="C5937" s="176" t="s">
        <v>1245</v>
      </c>
      <c r="D5937" s="176">
        <v>-26.583333</v>
      </c>
      <c r="E5937" s="176">
        <v>149.66666699999999</v>
      </c>
      <c r="F5937" s="176" t="str">
        <f>RIGHT(Airports[[#This Row],[ICAO]],3)</f>
        <v>DLC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1246</v>
      </c>
      <c r="C5938" s="176" t="s">
        <v>1247</v>
      </c>
      <c r="D5938" s="176">
        <v>-22.458888999999999</v>
      </c>
      <c r="E5938" s="176">
        <v>134.88388900000001</v>
      </c>
      <c r="F5938" s="176" t="str">
        <f>RIGHT(Airports[[#This Row],[ICAO]],3)</f>
        <v>DLD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1248</v>
      </c>
      <c r="C5939" s="176" t="s">
        <v>1249</v>
      </c>
      <c r="D5939" s="176">
        <v>-24.886389000000001</v>
      </c>
      <c r="E5939" s="176">
        <v>147.791944</v>
      </c>
      <c r="F5939" s="176" t="str">
        <f>RIGHT(Airports[[#This Row],[ICAO]],3)</f>
        <v>DLG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1250</v>
      </c>
      <c r="C5940" s="176" t="s">
        <v>1251</v>
      </c>
      <c r="D5940" s="176">
        <v>-26.428332999999999</v>
      </c>
      <c r="E5940" s="176">
        <v>135.50666699999999</v>
      </c>
      <c r="F5940" s="176" t="str">
        <f>RIGHT(Airports[[#This Row],[ICAO]],3)</f>
        <v>DLH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1252</v>
      </c>
      <c r="C5941" s="176" t="s">
        <v>1253</v>
      </c>
      <c r="D5941" s="176">
        <v>-29.016389</v>
      </c>
      <c r="E5941" s="176">
        <v>138.47388900000001</v>
      </c>
      <c r="F5941" s="176" t="str">
        <f>RIGHT(Airports[[#This Row],[ICAO]],3)</f>
        <v>DLK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1254</v>
      </c>
      <c r="C5942" s="176" t="s">
        <v>1255</v>
      </c>
      <c r="D5942" s="176">
        <v>-22.566666999999999</v>
      </c>
      <c r="E5942" s="176">
        <v>143.66666699999999</v>
      </c>
      <c r="F5942" s="176" t="str">
        <f>RIGHT(Airports[[#This Row],[ICAO]],3)</f>
        <v>DLN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1256</v>
      </c>
      <c r="C5943" s="176" t="s">
        <v>1257</v>
      </c>
      <c r="D5943" s="176">
        <v>-27.873611</v>
      </c>
      <c r="E5943" s="176">
        <v>121.27166699999999</v>
      </c>
      <c r="F5943" s="176" t="str">
        <f>RIGHT(Airports[[#This Row],[ICAO]],3)</f>
        <v>DLO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1258</v>
      </c>
      <c r="C5944" s="176" t="s">
        <v>1259</v>
      </c>
      <c r="D5944" s="176">
        <v>-35.559398651099997</v>
      </c>
      <c r="E5944" s="176">
        <v>144.94599914599999</v>
      </c>
      <c r="F5944" s="176" t="str">
        <f>RIGHT(Airports[[#This Row],[ICAO]],3)</f>
        <v>DLQ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1260</v>
      </c>
      <c r="C5945" s="176" t="s">
        <v>1261</v>
      </c>
      <c r="D5945" s="176">
        <v>-16.991667</v>
      </c>
      <c r="E5945" s="176">
        <v>141.316667</v>
      </c>
      <c r="F5945" s="176" t="str">
        <f>RIGHT(Airports[[#This Row],[ICAO]],3)</f>
        <v>DLT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1262</v>
      </c>
      <c r="C5946" s="176" t="s">
        <v>1263</v>
      </c>
      <c r="D5946" s="176">
        <v>-12.551111000000001</v>
      </c>
      <c r="E5946" s="176">
        <v>130.686667</v>
      </c>
      <c r="F5946" s="176" t="str">
        <f>RIGHT(Airports[[#This Row],[ICAO]],3)</f>
        <v>DLV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1264</v>
      </c>
      <c r="C5947" s="176" t="s">
        <v>1265</v>
      </c>
      <c r="D5947" s="176">
        <v>-16.266389</v>
      </c>
      <c r="E5947" s="176">
        <v>133.36666700000001</v>
      </c>
      <c r="F5947" s="176" t="str">
        <f>RIGHT(Airports[[#This Row],[ICAO]],3)</f>
        <v>DLW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1266</v>
      </c>
      <c r="C5948" s="176" t="s">
        <v>1267</v>
      </c>
      <c r="D5948" s="176">
        <v>-29.666388999999999</v>
      </c>
      <c r="E5948" s="176">
        <v>119.283056</v>
      </c>
      <c r="F5948" s="176" t="str">
        <f>RIGHT(Airports[[#This Row],[ICAO]],3)</f>
        <v>DMF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1268</v>
      </c>
      <c r="C5949" s="176" t="s">
        <v>1269</v>
      </c>
      <c r="D5949" s="176">
        <v>-17.940300000000001</v>
      </c>
      <c r="E5949" s="176">
        <v>138.82200599999999</v>
      </c>
      <c r="F5949" s="176" t="str">
        <f>RIGHT(Airports[[#This Row],[ICAO]],3)</f>
        <v>DMG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1270</v>
      </c>
      <c r="C5950" s="176" t="s">
        <v>1271</v>
      </c>
      <c r="D5950" s="176">
        <v>-13.75</v>
      </c>
      <c r="E5950" s="176">
        <v>130.69388900000001</v>
      </c>
      <c r="F5950" s="176" t="str">
        <f>RIGHT(Airports[[#This Row],[ICAO]],3)</f>
        <v>DMN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1272</v>
      </c>
      <c r="C5951" s="176" t="s">
        <v>1273</v>
      </c>
      <c r="D5951" s="176">
        <v>-15.624444</v>
      </c>
      <c r="E5951" s="176">
        <v>131.64944399999999</v>
      </c>
      <c r="F5951" s="176" t="str">
        <f>RIGHT(Airports[[#This Row],[ICAO]],3)</f>
        <v>DMR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1274</v>
      </c>
      <c r="C5952" s="176" t="s">
        <v>1275</v>
      </c>
      <c r="D5952" s="176">
        <v>-22.066666999999999</v>
      </c>
      <c r="E5952" s="176">
        <v>146.23333299999999</v>
      </c>
      <c r="F5952" s="176" t="str">
        <f>RIGHT(Airports[[#This Row],[ICAO]],3)</f>
        <v>DNB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1276</v>
      </c>
      <c r="C5953" s="176" t="s">
        <v>1277</v>
      </c>
      <c r="D5953" s="176">
        <v>-28.616389000000002</v>
      </c>
      <c r="E5953" s="176">
        <v>150.15083300000001</v>
      </c>
      <c r="F5953" s="176" t="str">
        <f>RIGHT(Airports[[#This Row],[ICAO]],3)</f>
        <v>DNE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1278</v>
      </c>
      <c r="C5954" s="176" t="s">
        <v>1279</v>
      </c>
      <c r="D5954" s="176">
        <v>-28.865278</v>
      </c>
      <c r="E5954" s="176">
        <v>148.77888899999999</v>
      </c>
      <c r="F5954" s="176" t="str">
        <f>RIGHT(Airports[[#This Row],[ICAO]],3)</f>
        <v>DNG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1280</v>
      </c>
      <c r="C5955" s="176" t="s">
        <v>1281</v>
      </c>
      <c r="D5955" s="176">
        <v>-9.5791760000000004</v>
      </c>
      <c r="E5955" s="176">
        <v>143.78027599999999</v>
      </c>
      <c r="F5955" s="176" t="str">
        <f>RIGHT(Airports[[#This Row],[ICAO]],3)</f>
        <v>DNI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1282</v>
      </c>
      <c r="C5956" s="176" t="s">
        <v>1283</v>
      </c>
      <c r="D5956" s="176">
        <v>-28.1</v>
      </c>
      <c r="E5956" s="176">
        <v>144.35</v>
      </c>
      <c r="F5956" s="176" t="str">
        <f>RIGHT(Airports[[#This Row],[ICAO]],3)</f>
        <v>DNV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1284</v>
      </c>
      <c r="C5957" s="176" t="s">
        <v>1285</v>
      </c>
      <c r="D5957" s="176">
        <v>-32.650556000000002</v>
      </c>
      <c r="E5957" s="176">
        <v>151.208056</v>
      </c>
      <c r="F5957" s="176" t="str">
        <f>RIGHT(Airports[[#This Row],[ICAO]],3)</f>
        <v>DOC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1286</v>
      </c>
      <c r="C5958" s="176" t="s">
        <v>1287</v>
      </c>
      <c r="D5958" s="176">
        <v>-36.360278000000001</v>
      </c>
      <c r="E5958" s="176">
        <v>143.00749999999999</v>
      </c>
      <c r="F5958" s="176" t="str">
        <f>RIGHT(Airports[[#This Row],[ICAO]],3)</f>
        <v>DOD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1288</v>
      </c>
      <c r="C5959" s="176" t="s">
        <v>1289</v>
      </c>
      <c r="D5959" s="176">
        <v>-31.174721999999999</v>
      </c>
      <c r="E5959" s="176">
        <v>117.041389</v>
      </c>
      <c r="F5959" s="176" t="str">
        <f>RIGHT(Airports[[#This Row],[ICAO]],3)</f>
        <v>DON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1290</v>
      </c>
      <c r="C5960" s="176" t="s">
        <v>1291</v>
      </c>
      <c r="D5960" s="176">
        <v>-18.712222000000001</v>
      </c>
      <c r="E5960" s="176">
        <v>140.55083300000001</v>
      </c>
      <c r="F5960" s="176" t="str">
        <f>RIGHT(Airports[[#This Row],[ICAO]],3)</f>
        <v>DOO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1292</v>
      </c>
      <c r="C5961" s="176" t="s">
        <v>1293</v>
      </c>
      <c r="D5961" s="176">
        <v>-19.601666999999999</v>
      </c>
      <c r="E5961" s="176">
        <v>146.841667</v>
      </c>
      <c r="F5961" s="176" t="str">
        <f>RIGHT(Airports[[#This Row],[ICAO]],3)</f>
        <v>DOP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1294</v>
      </c>
      <c r="C5962" s="176" t="s">
        <v>1295</v>
      </c>
      <c r="D5962" s="176">
        <v>-16.554167</v>
      </c>
      <c r="E5962" s="176">
        <v>141.82416699999999</v>
      </c>
      <c r="F5962" s="176" t="str">
        <f>RIGHT(Airports[[#This Row],[ICAO]],3)</f>
        <v>DOR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1296</v>
      </c>
      <c r="C5963" s="176" t="s">
        <v>1297</v>
      </c>
      <c r="D5963" s="176">
        <v>-19.625</v>
      </c>
      <c r="E5963" s="176">
        <v>146.29166699999999</v>
      </c>
      <c r="F5963" s="176" t="str">
        <f>RIGHT(Airports[[#This Row],[ICAO]],3)</f>
        <v>DOT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1298</v>
      </c>
      <c r="C5964" s="176" t="s">
        <v>1299</v>
      </c>
      <c r="D5964" s="176">
        <v>-29.655277999999999</v>
      </c>
      <c r="E5964" s="176">
        <v>149.56111100000001</v>
      </c>
      <c r="F5964" s="176" t="str">
        <f>RIGHT(Airports[[#This Row],[ICAO]],3)</f>
        <v>DPA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1300</v>
      </c>
      <c r="C5965" s="176" t="s">
        <v>1301</v>
      </c>
      <c r="D5965" s="176">
        <v>-24.145555999999999</v>
      </c>
      <c r="E5965" s="176">
        <v>141.112222</v>
      </c>
      <c r="F5965" s="176" t="str">
        <f>RIGHT(Airports[[#This Row],[ICAO]],3)</f>
        <v>DPD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1302</v>
      </c>
      <c r="C5966" s="176" t="s">
        <v>1303</v>
      </c>
      <c r="D5966" s="176">
        <v>-41.169700622599997</v>
      </c>
      <c r="E5966" s="176">
        <v>146.42999267600001</v>
      </c>
      <c r="F5966" s="176" t="str">
        <f>RIGHT(Airports[[#This Row],[ICAO]],3)</f>
        <v>DPO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1304</v>
      </c>
      <c r="C5967" s="176" t="s">
        <v>1305</v>
      </c>
      <c r="D5967" s="176">
        <v>-31.571943999999998</v>
      </c>
      <c r="E5967" s="176">
        <v>125.186944</v>
      </c>
      <c r="F5967" s="176" t="str">
        <f>RIGHT(Airports[[#This Row],[ICAO]],3)</f>
        <v>DPT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1306</v>
      </c>
      <c r="C5968" s="176" t="s">
        <v>1307</v>
      </c>
      <c r="D5968" s="176">
        <v>-24.299721999999999</v>
      </c>
      <c r="E5968" s="176">
        <v>134.13305600000001</v>
      </c>
      <c r="F5968" s="176" t="str">
        <f>RIGHT(Airports[[#This Row],[ICAO]],3)</f>
        <v>DPW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1308</v>
      </c>
      <c r="C5969" s="176" t="s">
        <v>1309</v>
      </c>
      <c r="D5969" s="176">
        <v>-29.299721999999999</v>
      </c>
      <c r="E5969" s="176">
        <v>114.916389</v>
      </c>
      <c r="F5969" s="176" t="str">
        <f>RIGHT(Airports[[#This Row],[ICAO]],3)</f>
        <v>DRA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1310</v>
      </c>
      <c r="C5970" s="176" t="s">
        <v>1311</v>
      </c>
      <c r="D5970" s="176">
        <v>-25.283055999999998</v>
      </c>
      <c r="E5970" s="176">
        <v>115.86666700000001</v>
      </c>
      <c r="F5970" s="176" t="str">
        <f>RIGHT(Airports[[#This Row],[ICAO]],3)</f>
        <v>DRC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1312</v>
      </c>
      <c r="C5971" s="176" t="s">
        <v>1313</v>
      </c>
      <c r="D5971" s="176">
        <v>-15.713056</v>
      </c>
      <c r="E5971" s="176">
        <v>126.381389</v>
      </c>
      <c r="F5971" s="176" t="str">
        <f>RIGHT(Airports[[#This Row],[ICAO]],3)</f>
        <v>DRD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1314</v>
      </c>
      <c r="C5972" s="176" t="s">
        <v>1315</v>
      </c>
      <c r="D5972" s="176">
        <v>-22.899722000000001</v>
      </c>
      <c r="E5972" s="176">
        <v>143.98333299999999</v>
      </c>
      <c r="F5972" s="176" t="str">
        <f>RIGHT(Airports[[#This Row],[ICAO]],3)</f>
        <v>DRE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1316</v>
      </c>
      <c r="C5973" s="176" t="s">
        <v>1317</v>
      </c>
      <c r="D5973" s="176">
        <v>-23.736388999999999</v>
      </c>
      <c r="E5973" s="176">
        <v>149.66305600000001</v>
      </c>
      <c r="F5973" s="176" t="str">
        <f>RIGHT(Airports[[#This Row],[ICAO]],3)</f>
        <v>DRG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1318</v>
      </c>
      <c r="C5974" s="176" t="s">
        <v>1319</v>
      </c>
      <c r="D5974" s="176">
        <v>-27.074999999999999</v>
      </c>
      <c r="E5974" s="176">
        <v>141.9</v>
      </c>
      <c r="F5974" s="176" t="str">
        <f>RIGHT(Airports[[#This Row],[ICAO]],3)</f>
        <v>DRH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1320</v>
      </c>
      <c r="C5975" s="176" t="s">
        <v>1321</v>
      </c>
      <c r="D5975" s="176">
        <v>-25.684722000000001</v>
      </c>
      <c r="E5975" s="176">
        <v>140.223333</v>
      </c>
      <c r="F5975" s="176" t="str">
        <f>RIGHT(Airports[[#This Row],[ICAO]],3)</f>
        <v>DRI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1322</v>
      </c>
      <c r="C5976" s="176" t="s">
        <v>1323</v>
      </c>
      <c r="D5976" s="176">
        <v>-26.433056000000001</v>
      </c>
      <c r="E5976" s="176">
        <v>133.25805600000001</v>
      </c>
      <c r="F5976" s="176" t="str">
        <f>RIGHT(Airports[[#This Row],[ICAO]],3)</f>
        <v>DRL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1324</v>
      </c>
      <c r="C5977" s="176" t="s">
        <v>1325</v>
      </c>
      <c r="D5977" s="176">
        <v>-38.208888999999999</v>
      </c>
      <c r="E5977" s="176">
        <v>145.829444</v>
      </c>
      <c r="F5977" s="176" t="str">
        <f>RIGHT(Airports[[#This Row],[ICAO]],3)</f>
        <v>DRN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1326</v>
      </c>
      <c r="C5978" s="176" t="s">
        <v>1327</v>
      </c>
      <c r="D5978" s="176">
        <v>-24.653611000000001</v>
      </c>
      <c r="E5978" s="176">
        <v>150.53555600000001</v>
      </c>
      <c r="F5978" s="176" t="str">
        <f>RIGHT(Airports[[#This Row],[ICAO]],3)</f>
        <v>DRU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1328</v>
      </c>
      <c r="C5979" s="176" t="s">
        <v>1329</v>
      </c>
      <c r="D5979" s="176">
        <v>-18.783055999999998</v>
      </c>
      <c r="E5979" s="176">
        <v>144.69972200000001</v>
      </c>
      <c r="F5979" s="176" t="str">
        <f>RIGHT(Airports[[#This Row],[ICAO]],3)</f>
        <v>DRV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1330</v>
      </c>
      <c r="C5980" s="176" t="s">
        <v>1331</v>
      </c>
      <c r="D5980" s="176">
        <v>-42.133333</v>
      </c>
      <c r="E5980" s="176">
        <v>146.22222199999999</v>
      </c>
      <c r="F5980" s="176" t="str">
        <f>RIGHT(Airports[[#This Row],[ICAO]],3)</f>
        <v>DRW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1332</v>
      </c>
      <c r="C5981" s="176" t="s">
        <v>1333</v>
      </c>
      <c r="D5981" s="176">
        <v>-68.570278000000002</v>
      </c>
      <c r="E5981" s="176">
        <v>77.956111000000007</v>
      </c>
      <c r="F5981" s="176" t="str">
        <f>RIGHT(Airports[[#This Row],[ICAO]],3)</f>
        <v>DSI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1334</v>
      </c>
      <c r="C5982" s="176" t="s">
        <v>1335</v>
      </c>
      <c r="D5982" s="176">
        <v>-68.576389000000006</v>
      </c>
      <c r="E5982" s="176">
        <v>77.967500000000001</v>
      </c>
      <c r="F5982" s="176" t="str">
        <f>RIGHT(Airports[[#This Row],[ICAO]],3)</f>
        <v>DSN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1336</v>
      </c>
      <c r="C5983" s="176" t="s">
        <v>1337</v>
      </c>
      <c r="D5983" s="176">
        <v>-14.55</v>
      </c>
      <c r="E5983" s="176">
        <v>131.283333</v>
      </c>
      <c r="F5983" s="176" t="str">
        <f>RIGHT(Airports[[#This Row],[ICAO]],3)</f>
        <v>DSV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1338</v>
      </c>
      <c r="C5984" s="176" t="s">
        <v>1339</v>
      </c>
      <c r="D5984" s="176">
        <v>-25.997222000000001</v>
      </c>
      <c r="E5984" s="176">
        <v>146.93305599999999</v>
      </c>
      <c r="F5984" s="176" t="str">
        <f>RIGHT(Airports[[#This Row],[ICAO]],3)</f>
        <v>DUG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1340</v>
      </c>
      <c r="C5985" s="176" t="s">
        <v>1341</v>
      </c>
      <c r="D5985" s="176">
        <v>-27.958333</v>
      </c>
      <c r="E5985" s="176">
        <v>122.308333</v>
      </c>
      <c r="F5985" s="176" t="str">
        <f>RIGHT(Airports[[#This Row],[ICAO]],3)</f>
        <v>DUK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1342</v>
      </c>
      <c r="C5986" s="176" t="s">
        <v>1343</v>
      </c>
      <c r="D5986" s="176">
        <v>-33.322499999999998</v>
      </c>
      <c r="E5986" s="176">
        <v>117.743889</v>
      </c>
      <c r="F5986" s="176" t="str">
        <f>RIGHT(Airports[[#This Row],[ICAO]],3)</f>
        <v>DUM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1344</v>
      </c>
      <c r="C5987" s="176" t="s">
        <v>1345</v>
      </c>
      <c r="D5987" s="176">
        <v>-27.516667000000002</v>
      </c>
      <c r="E5987" s="176">
        <v>153.42833300000001</v>
      </c>
      <c r="F5987" s="176" t="str">
        <f>RIGHT(Airports[[#This Row],[ICAO]],3)</f>
        <v>DUN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1346</v>
      </c>
      <c r="C5988" s="176" t="s">
        <v>1347</v>
      </c>
      <c r="D5988" s="176">
        <v>-12.649722000000001</v>
      </c>
      <c r="E5988" s="176">
        <v>135.36666700000001</v>
      </c>
      <c r="F5988" s="176" t="str">
        <f>RIGHT(Airports[[#This Row],[ICAO]],3)</f>
        <v>DUP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1348</v>
      </c>
      <c r="C5989" s="176" t="s">
        <v>1349</v>
      </c>
      <c r="D5989" s="176">
        <v>-20.896667000000001</v>
      </c>
      <c r="E5989" s="176">
        <v>116.410556</v>
      </c>
      <c r="F5989" s="176" t="str">
        <f>RIGHT(Airports[[#This Row],[ICAO]],3)</f>
        <v>DVC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1350</v>
      </c>
      <c r="C5990" s="176" t="s">
        <v>1351</v>
      </c>
      <c r="D5990" s="176">
        <v>-32.283056000000002</v>
      </c>
      <c r="E5990" s="176">
        <v>116.55</v>
      </c>
      <c r="F5990" s="176" t="str">
        <f>RIGHT(Airports[[#This Row],[ICAO]],3)</f>
        <v>DVE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1352</v>
      </c>
      <c r="C5991" s="176" t="s">
        <v>1353</v>
      </c>
      <c r="D5991" s="176">
        <v>-24.858332999999998</v>
      </c>
      <c r="E5991" s="176">
        <v>129.123333</v>
      </c>
      <c r="F5991" s="176" t="str">
        <f>RIGHT(Airports[[#This Row],[ICAO]],3)</f>
        <v>DVR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1354</v>
      </c>
      <c r="C5992" s="176" t="s">
        <v>1355</v>
      </c>
      <c r="D5992" s="176">
        <v>-15.746943999999999</v>
      </c>
      <c r="E5992" s="176">
        <v>131.919444</v>
      </c>
      <c r="F5992" s="176" t="str">
        <f>RIGHT(Airports[[#This Row],[ICAO]],3)</f>
        <v>DWF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1356</v>
      </c>
      <c r="C5993" s="176" t="s">
        <v>1357</v>
      </c>
      <c r="D5993" s="176">
        <v>-32.683332999999998</v>
      </c>
      <c r="E5993" s="176">
        <v>116.0775</v>
      </c>
      <c r="F5993" s="176" t="str">
        <f>RIGHT(Airports[[#This Row],[ICAO]],3)</f>
        <v>DWG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1358</v>
      </c>
      <c r="C5994" s="176" t="s">
        <v>1359</v>
      </c>
      <c r="D5994" s="176">
        <v>-17.073056000000001</v>
      </c>
      <c r="E5994" s="176">
        <v>126.848056</v>
      </c>
      <c r="F5994" s="176" t="str">
        <f>RIGHT(Airports[[#This Row],[ICAO]],3)</f>
        <v>DWN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1360</v>
      </c>
      <c r="C5995" s="176" t="s">
        <v>1361</v>
      </c>
      <c r="D5995" s="176">
        <v>-16.683333000000001</v>
      </c>
      <c r="E5995" s="176">
        <v>123.083333</v>
      </c>
      <c r="F5995" s="176" t="str">
        <f>RIGHT(Airports[[#This Row],[ICAO]],3)</f>
        <v>DWP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1362</v>
      </c>
      <c r="C5996" s="176" t="s">
        <v>1363</v>
      </c>
      <c r="D5996" s="176">
        <v>-30.199166999999999</v>
      </c>
      <c r="E5996" s="176">
        <v>116.65472200000001</v>
      </c>
      <c r="F5996" s="176" t="str">
        <f>RIGHT(Airports[[#This Row],[ICAO]],3)</f>
        <v>DWU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1364</v>
      </c>
      <c r="C5997" s="176" t="s">
        <v>1365</v>
      </c>
      <c r="D5997" s="176">
        <v>-32.920833000000002</v>
      </c>
      <c r="E5997" s="176">
        <v>151.774722</v>
      </c>
      <c r="F5997" s="176" t="str">
        <f>RIGHT(Airports[[#This Row],[ICAO]],3)</f>
        <v>DYP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1366</v>
      </c>
      <c r="C5998" s="176" t="s">
        <v>1367</v>
      </c>
      <c r="D5998" s="176">
        <v>-22.622199999999999</v>
      </c>
      <c r="E5998" s="176">
        <v>148.36399800000001</v>
      </c>
      <c r="F5998" s="176" t="str">
        <f>RIGHT(Airports[[#This Row],[ICAO]],3)</f>
        <v>DYS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1368</v>
      </c>
      <c r="C5999" s="176" t="s">
        <v>1369</v>
      </c>
      <c r="D5999" s="176">
        <v>-33.137222000000001</v>
      </c>
      <c r="E5999" s="176">
        <v>146.424722</v>
      </c>
      <c r="F5999" s="176" t="str">
        <f>RIGHT(Airports[[#This Row],[ICAO]],3)</f>
        <v>EAB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1370</v>
      </c>
      <c r="C6000" s="176" t="s">
        <v>1371</v>
      </c>
      <c r="D6000" s="176">
        <v>-37.215833000000003</v>
      </c>
      <c r="E6000" s="176">
        <v>145.43083300000001</v>
      </c>
      <c r="F6000" s="176" t="str">
        <f>RIGHT(Airports[[#This Row],[ICAO]],3)</f>
        <v>EAT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1372</v>
      </c>
      <c r="C6001" s="176" t="s">
        <v>1373</v>
      </c>
      <c r="D6001" s="176">
        <v>-26.282778</v>
      </c>
      <c r="E6001" s="176">
        <v>149.70249999999999</v>
      </c>
      <c r="F6001" s="176" t="str">
        <f>RIGHT(Airports[[#This Row],[ICAO]],3)</f>
        <v>EBE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1374</v>
      </c>
      <c r="C6002" s="176" t="s">
        <v>1375</v>
      </c>
      <c r="D6002" s="176">
        <v>-33.9</v>
      </c>
      <c r="E6002" s="176">
        <v>115.05</v>
      </c>
      <c r="F6002" s="176" t="str">
        <f>RIGHT(Airports[[#This Row],[ICAO]],3)</f>
        <v>EBV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1376</v>
      </c>
      <c r="C6003" s="176" t="s">
        <v>1377</v>
      </c>
      <c r="D6003" s="176">
        <v>-18.323333000000002</v>
      </c>
      <c r="E6003" s="176">
        <v>122.126667</v>
      </c>
      <c r="F6003" s="176" t="str">
        <f>RIGHT(Airports[[#This Row],[ICAO]],3)</f>
        <v>ECB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1378</v>
      </c>
      <c r="C6004" s="176" t="s">
        <v>1379</v>
      </c>
      <c r="D6004" s="176">
        <v>-36.157199859619141</v>
      </c>
      <c r="E6004" s="176">
        <v>144.76199340820313</v>
      </c>
      <c r="F6004" s="176" t="str">
        <f>RIGHT(Airports[[#This Row],[ICAO]],3)</f>
        <v>ECH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1380</v>
      </c>
      <c r="C6005" s="176" t="s">
        <v>1381</v>
      </c>
      <c r="D6005" s="176">
        <v>-33.804167</v>
      </c>
      <c r="E6005" s="176">
        <v>150.86750000000001</v>
      </c>
      <c r="F6005" s="176" t="str">
        <f>RIGHT(Airports[[#This Row],[ICAO]],3)</f>
        <v>ECK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1382</v>
      </c>
      <c r="C6006" s="176" t="s">
        <v>1383</v>
      </c>
      <c r="D6006" s="176">
        <v>-31.716667000000001</v>
      </c>
      <c r="E6006" s="176">
        <v>128.88305600000001</v>
      </c>
      <c r="F6006" s="176" t="str">
        <f>RIGHT(Airports[[#This Row],[ICAO]],3)</f>
        <v>ECL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1384</v>
      </c>
      <c r="C6007" s="176" t="s">
        <v>1385</v>
      </c>
      <c r="D6007" s="176">
        <v>-35.102778000000001</v>
      </c>
      <c r="E6007" s="176">
        <v>138.74361099999999</v>
      </c>
      <c r="F6007" s="176" t="str">
        <f>RIGHT(Airports[[#This Row],[ICAO]],3)</f>
        <v>ECU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1386</v>
      </c>
      <c r="C6008" s="176" t="s">
        <v>1387</v>
      </c>
      <c r="D6008" s="176">
        <v>-28.566666999999999</v>
      </c>
      <c r="E6008" s="176">
        <v>138.63305600000001</v>
      </c>
      <c r="F6008" s="176" t="str">
        <f>RIGHT(Airports[[#This Row],[ICAO]],3)</f>
        <v>EDA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1388</v>
      </c>
      <c r="C6009" s="176" t="s">
        <v>1389</v>
      </c>
      <c r="D6009" s="176">
        <v>-35.096666999999997</v>
      </c>
      <c r="E6009" s="176">
        <v>137.73500000000001</v>
      </c>
      <c r="F6009" s="176" t="str">
        <f>RIGHT(Airports[[#This Row],[ICAO]],3)</f>
        <v>EDB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1390</v>
      </c>
      <c r="C6010" s="176" t="s">
        <v>1391</v>
      </c>
      <c r="D6010" s="176">
        <v>-34.181111000000001</v>
      </c>
      <c r="E6010" s="176">
        <v>139.089167</v>
      </c>
      <c r="F6010" s="176" t="str">
        <f>RIGHT(Airports[[#This Row],[ICAO]],3)</f>
        <v>EDD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1392</v>
      </c>
      <c r="C6011" s="176" t="s">
        <v>1393</v>
      </c>
      <c r="D6011" s="176">
        <v>-37.016666999999998</v>
      </c>
      <c r="E6011" s="176">
        <v>141.26666700000001</v>
      </c>
      <c r="F6011" s="176" t="str">
        <f>RIGHT(Airports[[#This Row],[ICAO]],3)</f>
        <v>EDE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1394</v>
      </c>
      <c r="C6012" s="176" t="s">
        <v>1395</v>
      </c>
      <c r="D6012" s="176">
        <v>-23.75</v>
      </c>
      <c r="E6012" s="176">
        <v>116.099722</v>
      </c>
      <c r="F6012" s="176" t="str">
        <f>RIGHT(Airports[[#This Row],[ICAO]],3)</f>
        <v>EDM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1396</v>
      </c>
      <c r="C6013" s="176" t="s">
        <v>1397</v>
      </c>
      <c r="D6013" s="176">
        <v>-35.898333000000001</v>
      </c>
      <c r="E6013" s="176">
        <v>137.26166699999999</v>
      </c>
      <c r="F6013" s="176" t="str">
        <f>RIGHT(Airports[[#This Row],[ICAO]],3)</f>
        <v>EDW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1398</v>
      </c>
      <c r="C6014" s="176" t="s">
        <v>1399</v>
      </c>
      <c r="D6014" s="176">
        <v>-29.833055999999999</v>
      </c>
      <c r="E6014" s="176">
        <v>115.24638899999999</v>
      </c>
      <c r="F6014" s="176" t="str">
        <f>RIGHT(Airports[[#This Row],[ICAO]],3)</f>
        <v>EEB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1400</v>
      </c>
      <c r="C6015" s="176" t="s">
        <v>1401</v>
      </c>
      <c r="D6015" s="176">
        <v>-32.599722</v>
      </c>
      <c r="E6015" s="176">
        <v>151.34138899999999</v>
      </c>
      <c r="F6015" s="176" t="str">
        <f>RIGHT(Airports[[#This Row],[ICAO]],3)</f>
        <v>EES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1402</v>
      </c>
      <c r="C6016" s="176" t="s">
        <v>1403</v>
      </c>
      <c r="D6016" s="176">
        <v>-22</v>
      </c>
      <c r="E6016" s="176">
        <v>146.91666699999999</v>
      </c>
      <c r="F6016" s="176" t="str">
        <f>RIGHT(Airports[[#This Row],[ICAO]],3)</f>
        <v>EGS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1404</v>
      </c>
      <c r="C6017" s="176" t="s">
        <v>1405</v>
      </c>
      <c r="D6017" s="176">
        <v>-33.440832999999998</v>
      </c>
      <c r="E6017" s="176">
        <v>151.36861099999999</v>
      </c>
      <c r="F6017" s="176" t="str">
        <f>RIGHT(Airports[[#This Row],[ICAO]],3)</f>
        <v>EHP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1406</v>
      </c>
      <c r="C6018" s="176" t="s">
        <v>1407</v>
      </c>
      <c r="D6018" s="176">
        <v>-20.656110999999999</v>
      </c>
      <c r="E6018" s="176">
        <v>116.681944</v>
      </c>
      <c r="F6018" s="176" t="str">
        <f>RIGHT(Airports[[#This Row],[ICAO]],3)</f>
        <v>EII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1408</v>
      </c>
      <c r="C6019" s="176" t="s">
        <v>1409</v>
      </c>
      <c r="D6019" s="176">
        <v>-18.504722000000001</v>
      </c>
      <c r="E6019" s="176">
        <v>144.09138899999999</v>
      </c>
      <c r="F6019" s="176" t="str">
        <f>RIGHT(Airports[[#This Row],[ICAO]],3)</f>
        <v>EIN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1410</v>
      </c>
      <c r="C6020" s="176" t="s">
        <v>1411</v>
      </c>
      <c r="D6020" s="176">
        <v>-30.769444</v>
      </c>
      <c r="E6020" s="176">
        <v>120.311944</v>
      </c>
      <c r="F6020" s="176" t="str">
        <f>RIGHT(Airports[[#This Row],[ICAO]],3)</f>
        <v>EJI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1412</v>
      </c>
      <c r="C6021" s="176" t="s">
        <v>1413</v>
      </c>
      <c r="D6021" s="176">
        <v>-17.916388999999999</v>
      </c>
      <c r="E6021" s="176">
        <v>124.783056</v>
      </c>
      <c r="F6021" s="176" t="str">
        <f>RIGHT(Airports[[#This Row],[ICAO]],3)</f>
        <v>ELA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1414</v>
      </c>
      <c r="C6022" s="176" t="s">
        <v>1415</v>
      </c>
      <c r="D6022" s="176">
        <v>-12.019399642899998</v>
      </c>
      <c r="E6022" s="176">
        <v>135.57099914599999</v>
      </c>
      <c r="F6022" s="176" t="str">
        <f>RIGHT(Airports[[#This Row],[ICAO]],3)</f>
        <v>ELD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1416</v>
      </c>
      <c r="C6023" s="176" t="s">
        <v>1417</v>
      </c>
      <c r="D6023" s="176">
        <v>-26.366667</v>
      </c>
      <c r="E6023" s="176">
        <v>118.033056</v>
      </c>
      <c r="F6023" s="176" t="str">
        <f>RIGHT(Airports[[#This Row],[ICAO]],3)</f>
        <v>ELE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1418</v>
      </c>
      <c r="C6024" s="176" t="s">
        <v>1419</v>
      </c>
      <c r="D6024" s="176">
        <v>-17.5625</v>
      </c>
      <c r="E6024" s="176">
        <v>124.83499999999999</v>
      </c>
      <c r="F6024" s="176" t="str">
        <f>RIGHT(Airports[[#This Row],[ICAO]],3)</f>
        <v>ELI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1420</v>
      </c>
      <c r="C6025" s="176" t="s">
        <v>1421</v>
      </c>
      <c r="D6025" s="176">
        <v>-21.171666999999999</v>
      </c>
      <c r="E6025" s="176">
        <v>135.443333</v>
      </c>
      <c r="F6025" s="176" t="str">
        <f>RIGHT(Airports[[#This Row],[ICAO]],3)</f>
        <v>ELK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1422</v>
      </c>
      <c r="C6026" s="176" t="s">
        <v>1423</v>
      </c>
      <c r="D6026" s="176">
        <v>-17.529167000000001</v>
      </c>
      <c r="E6026" s="176">
        <v>133.52972199999999</v>
      </c>
      <c r="F6026" s="176" t="str">
        <f>RIGHT(Airports[[#This Row],[ICAO]],3)</f>
        <v>ELL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1424</v>
      </c>
      <c r="C6027" s="176" t="s">
        <v>1425</v>
      </c>
      <c r="D6027" s="176">
        <v>-36.493056000000003</v>
      </c>
      <c r="E6027" s="176">
        <v>144.64500000000001</v>
      </c>
      <c r="F6027" s="176" t="str">
        <f>RIGHT(Airports[[#This Row],[ICAO]],3)</f>
        <v>ELM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1426</v>
      </c>
      <c r="C6028" s="176" t="s">
        <v>1427</v>
      </c>
      <c r="D6028" s="176">
        <v>-33.638333000000003</v>
      </c>
      <c r="E6028" s="176">
        <v>134.9</v>
      </c>
      <c r="F6028" s="176" t="str">
        <f>RIGHT(Airports[[#This Row],[ICAO]],3)</f>
        <v>ELN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1428</v>
      </c>
      <c r="C6029" s="176" t="s">
        <v>1429</v>
      </c>
      <c r="D6029" s="176">
        <v>-13.743888999999999</v>
      </c>
      <c r="E6029" s="176">
        <v>130.505</v>
      </c>
      <c r="F6029" s="176" t="str">
        <f>RIGHT(Airports[[#This Row],[ICAO]],3)</f>
        <v>ELZ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1430</v>
      </c>
      <c r="C6030" s="176" t="s">
        <v>1431</v>
      </c>
      <c r="D6030" s="176">
        <v>-20.95</v>
      </c>
      <c r="E6030" s="176">
        <v>120.099722</v>
      </c>
      <c r="F6030" s="176" t="str">
        <f>RIGHT(Airports[[#This Row],[ICAO]],3)</f>
        <v>EMC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1432</v>
      </c>
      <c r="C6031" s="176" t="s">
        <v>1433</v>
      </c>
      <c r="D6031" s="176">
        <v>-26.704722</v>
      </c>
      <c r="E6031" s="176">
        <v>143.261944</v>
      </c>
      <c r="F6031" s="176" t="str">
        <f>RIGHT(Airports[[#This Row],[ICAO]],3)</f>
        <v>EMG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1434</v>
      </c>
      <c r="C6032" s="176" t="s">
        <v>1435</v>
      </c>
      <c r="D6032" s="176">
        <v>-23.567499160800001</v>
      </c>
      <c r="E6032" s="176">
        <v>148.17900085400001</v>
      </c>
      <c r="F6032" s="176" t="str">
        <f>RIGHT(Airports[[#This Row],[ICAO]],3)</f>
        <v>EML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1436</v>
      </c>
      <c r="C6033" s="176" t="s">
        <v>1437</v>
      </c>
      <c r="D6033" s="176">
        <v>-23.256667</v>
      </c>
      <c r="E6033" s="176">
        <v>150.813333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1438</v>
      </c>
      <c r="C6034" s="176" t="s">
        <v>1439</v>
      </c>
      <c r="D6034" s="176">
        <v>-13.152778</v>
      </c>
      <c r="E6034" s="176">
        <v>134.84777800000001</v>
      </c>
      <c r="F6034" s="176" t="str">
        <f>RIGHT(Airports[[#This Row],[ICAO]],3)</f>
        <v>EMU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1440</v>
      </c>
      <c r="C6035" s="176" t="s">
        <v>1441</v>
      </c>
      <c r="D6035" s="176">
        <v>-27.426666999999998</v>
      </c>
      <c r="E6035" s="176">
        <v>152.97</v>
      </c>
      <c r="F6035" s="176" t="str">
        <f>RIGHT(Airports[[#This Row],[ICAO]],3)</f>
        <v>ENO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1442</v>
      </c>
      <c r="C6036" s="176" t="s">
        <v>1443</v>
      </c>
      <c r="D6036" s="176">
        <v>-28.735833</v>
      </c>
      <c r="E6036" s="176">
        <v>140.04</v>
      </c>
      <c r="F6036" s="176" t="str">
        <f>RIGHT(Airports[[#This Row],[ICAO]],3)</f>
        <v>EPA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1444</v>
      </c>
      <c r="C6037" s="176" t="s">
        <v>1445</v>
      </c>
      <c r="D6037" s="176">
        <v>-29.565277999999999</v>
      </c>
      <c r="E6037" s="176">
        <v>139.94111100000001</v>
      </c>
      <c r="F6037" s="176" t="str">
        <f>RIGHT(Airports[[#This Row],[ICAO]],3)</f>
        <v>EPB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1446</v>
      </c>
      <c r="C6038" s="176" t="s">
        <v>1447</v>
      </c>
      <c r="D6038" s="176">
        <v>-30.351666999999999</v>
      </c>
      <c r="E6038" s="176">
        <v>139.66194400000001</v>
      </c>
      <c r="F6038" s="176" t="str">
        <f>RIGHT(Airports[[#This Row],[ICAO]],3)</f>
        <v>EPC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1448</v>
      </c>
      <c r="C6039" s="176" t="s">
        <v>1449</v>
      </c>
      <c r="D6039" s="176">
        <v>-31.180833</v>
      </c>
      <c r="E6039" s="176">
        <v>139.381111</v>
      </c>
      <c r="F6039" s="176" t="str">
        <f>RIGHT(Airports[[#This Row],[ICAO]],3)</f>
        <v>EPD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1450</v>
      </c>
      <c r="C6040" s="176" t="s">
        <v>1451</v>
      </c>
      <c r="D6040" s="176">
        <v>-31.970832999999999</v>
      </c>
      <c r="E6040" s="176">
        <v>139.208889</v>
      </c>
      <c r="F6040" s="176" t="str">
        <f>RIGHT(Airports[[#This Row],[ICAO]],3)</f>
        <v>EPE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1452</v>
      </c>
      <c r="C6041" s="176" t="s">
        <v>1453</v>
      </c>
      <c r="D6041" s="176">
        <v>-28.3</v>
      </c>
      <c r="E6041" s="176">
        <v>141.23333299999999</v>
      </c>
      <c r="F6041" s="176" t="str">
        <f>RIGHT(Airports[[#This Row],[ICAO]],3)</f>
        <v>EPL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1454</v>
      </c>
      <c r="C6042" s="176" t="s">
        <v>1455</v>
      </c>
      <c r="D6042" s="176">
        <v>-20.433056000000001</v>
      </c>
      <c r="E6042" s="176">
        <v>135.266389</v>
      </c>
      <c r="F6042" s="176" t="str">
        <f>RIGHT(Airports[[#This Row],[ICAO]],3)</f>
        <v>EPR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1456</v>
      </c>
      <c r="C6043" s="176" t="s">
        <v>1457</v>
      </c>
      <c r="D6043" s="176">
        <v>-14.172601</v>
      </c>
      <c r="E6043" s="176">
        <v>130.320098</v>
      </c>
      <c r="F6043" s="176" t="str">
        <f>RIGHT(Airports[[#This Row],[ICAO]],3)</f>
        <v>EPT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1458</v>
      </c>
      <c r="C6044" s="176" t="s">
        <v>1459</v>
      </c>
      <c r="D6044" s="176">
        <v>-16.004999999999999</v>
      </c>
      <c r="E6044" s="176">
        <v>127.971667</v>
      </c>
      <c r="F6044" s="176" t="str">
        <f>RIGHT(Airports[[#This Row],[ICAO]],3)</f>
        <v>EQO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1460</v>
      </c>
      <c r="C6045" s="176" t="s">
        <v>1461</v>
      </c>
      <c r="D6045" s="176">
        <v>-31.966667000000001</v>
      </c>
      <c r="E6045" s="176">
        <v>115.861667</v>
      </c>
      <c r="F6045" s="176" t="str">
        <f>RIGHT(Airports[[#This Row],[ICAO]],3)</f>
        <v>EQY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1462</v>
      </c>
      <c r="C6046" s="176" t="s">
        <v>1463</v>
      </c>
      <c r="D6046" s="176">
        <v>-25.5</v>
      </c>
      <c r="E6046" s="176">
        <v>117.166389</v>
      </c>
      <c r="F6046" s="176" t="str">
        <f>RIGHT(Airports[[#This Row],[ICAO]],3)</f>
        <v>ERA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1464</v>
      </c>
      <c r="C6047" s="176" t="s">
        <v>1465</v>
      </c>
      <c r="D6047" s="176">
        <v>-25.6</v>
      </c>
      <c r="E6047" s="176">
        <v>121.583333</v>
      </c>
      <c r="F6047" s="176" t="str">
        <f>RIGHT(Airports[[#This Row],[ICAO]],3)</f>
        <v>ERH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1466</v>
      </c>
      <c r="C6048" s="176" t="s">
        <v>1467</v>
      </c>
      <c r="D6048" s="176">
        <v>-35.061667</v>
      </c>
      <c r="E6048" s="176">
        <v>147.683333</v>
      </c>
      <c r="F6048" s="176" t="str">
        <f>RIGHT(Airports[[#This Row],[ICAO]],3)</f>
        <v>ERI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1468</v>
      </c>
      <c r="C6049" s="176" t="s">
        <v>1469</v>
      </c>
      <c r="D6049" s="176">
        <v>-25.216667000000001</v>
      </c>
      <c r="E6049" s="176">
        <v>133.25</v>
      </c>
      <c r="F6049" s="176" t="str">
        <f>RIGHT(Airports[[#This Row],[ICAO]],3)</f>
        <v>ERL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1470</v>
      </c>
      <c r="C6050" s="176" t="s">
        <v>1471</v>
      </c>
      <c r="D6050" s="176">
        <v>-26.262499999999999</v>
      </c>
      <c r="E6050" s="176">
        <v>132.181667</v>
      </c>
      <c r="F6050" s="176" t="str">
        <f>RIGHT(Airports[[#This Row],[ICAO]],3)</f>
        <v>ERN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1472</v>
      </c>
      <c r="C6051" s="176" t="s">
        <v>1473</v>
      </c>
      <c r="D6051" s="176">
        <v>-25.566666999999999</v>
      </c>
      <c r="E6051" s="176">
        <v>116.666389</v>
      </c>
      <c r="F6051" s="176" t="str">
        <f>RIGHT(Airports[[#This Row],[ICAO]],3)</f>
        <v>ERO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1474</v>
      </c>
      <c r="C6052" s="176" t="s">
        <v>1475</v>
      </c>
      <c r="D6052" s="176">
        <v>-20.583333</v>
      </c>
      <c r="E6052" s="176">
        <v>141.083056</v>
      </c>
      <c r="F6052" s="176" t="str">
        <f>RIGHT(Airports[[#This Row],[ICAO]],3)</f>
        <v>ERS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1476</v>
      </c>
      <c r="C6053" s="176" t="s">
        <v>1477</v>
      </c>
      <c r="D6053" s="176">
        <v>-31.433056000000001</v>
      </c>
      <c r="E6053" s="176">
        <v>139.38166699999999</v>
      </c>
      <c r="F6053" s="176" t="str">
        <f>RIGHT(Airports[[#This Row],[ICAO]],3)</f>
        <v>ERU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1478</v>
      </c>
      <c r="C6054" s="176" t="s">
        <v>1479</v>
      </c>
      <c r="D6054" s="176">
        <v>-25.364999999999998</v>
      </c>
      <c r="E6054" s="176">
        <v>151.10833299999999</v>
      </c>
      <c r="F6054" s="176" t="str">
        <f>RIGHT(Airports[[#This Row],[ICAO]],3)</f>
        <v>ESD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1480</v>
      </c>
      <c r="C6055" s="176" t="s">
        <v>1481</v>
      </c>
      <c r="D6055" s="176">
        <v>-20.977222000000001</v>
      </c>
      <c r="E6055" s="176">
        <v>141.00722200000001</v>
      </c>
      <c r="F6055" s="176" t="str">
        <f>RIGHT(Airports[[#This Row],[ICAO]],3)</f>
        <v>ESE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1482</v>
      </c>
      <c r="C6056" s="176" t="s">
        <v>1483</v>
      </c>
      <c r="D6056" s="176">
        <v>-13.516389</v>
      </c>
      <c r="E6056" s="176">
        <v>132.516389</v>
      </c>
      <c r="F6056" s="176" t="str">
        <f>RIGHT(Airports[[#This Row],[ICAO]],3)</f>
        <v>ESH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1484</v>
      </c>
      <c r="C6057" s="176" t="s">
        <v>1485</v>
      </c>
      <c r="D6057" s="176">
        <v>-31.806944000000001</v>
      </c>
      <c r="E6057" s="176">
        <v>151.29944399999999</v>
      </c>
      <c r="F6057" s="176" t="str">
        <f>RIGHT(Airports[[#This Row],[ICAO]],3)</f>
        <v>ESN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1486</v>
      </c>
      <c r="C6058" s="176" t="s">
        <v>1487</v>
      </c>
      <c r="D6058" s="176">
        <v>-33.684398999999999</v>
      </c>
      <c r="E6058" s="176">
        <v>121.822998</v>
      </c>
      <c r="F6058" s="176" t="str">
        <f>RIGHT(Airports[[#This Row],[ICAO]],3)</f>
        <v>ESP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1488</v>
      </c>
      <c r="C6059" s="176" t="s">
        <v>1489</v>
      </c>
      <c r="D6059" s="176">
        <v>-25.050277999999999</v>
      </c>
      <c r="E6059" s="176">
        <v>152.22111100000001</v>
      </c>
      <c r="F6059" s="176" t="str">
        <f>RIGHT(Airports[[#This Row],[ICAO]],3)</f>
        <v>ETT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1490</v>
      </c>
      <c r="C6060" s="176" t="s">
        <v>1491</v>
      </c>
      <c r="D6060" s="176">
        <v>-36.744722000000003</v>
      </c>
      <c r="E6060" s="176">
        <v>145.51333299999999</v>
      </c>
      <c r="F6060" s="176" t="str">
        <f>RIGHT(Airports[[#This Row],[ICAO]],3)</f>
        <v>EUA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1492</v>
      </c>
      <c r="C6061" s="176" t="s">
        <v>1493</v>
      </c>
      <c r="D6061" s="176">
        <v>-32.928955999999999</v>
      </c>
      <c r="E6061" s="176">
        <v>149.105064</v>
      </c>
      <c r="F6061" s="176" t="str">
        <f>RIGHT(Airports[[#This Row],[ICAO]],3)</f>
        <v>EUC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1494</v>
      </c>
      <c r="C6062" s="176" t="s">
        <v>1495</v>
      </c>
      <c r="D6062" s="176">
        <v>-24.45</v>
      </c>
      <c r="E6062" s="176">
        <v>115.599722</v>
      </c>
      <c r="F6062" s="176" t="str">
        <f>RIGHT(Airports[[#This Row],[ICAO]],3)</f>
        <v>EUD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1496</v>
      </c>
      <c r="C6063" s="176" t="s">
        <v>1497</v>
      </c>
      <c r="D6063" s="176">
        <v>-19.883056</v>
      </c>
      <c r="E6063" s="176">
        <v>141.48333299999999</v>
      </c>
      <c r="F6063" s="176" t="str">
        <f>RIGHT(Airports[[#This Row],[ICAO]],3)</f>
        <v>EUK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1498</v>
      </c>
      <c r="C6064" s="176" t="s">
        <v>1499</v>
      </c>
      <c r="D6064" s="176">
        <v>-26.618888999999999</v>
      </c>
      <c r="E6064" s="176">
        <v>148.23583300000001</v>
      </c>
      <c r="F6064" s="176" t="str">
        <f>RIGHT(Airports[[#This Row],[ICAO]],3)</f>
        <v>EUL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1500</v>
      </c>
      <c r="C6065" s="176" t="s">
        <v>1501</v>
      </c>
      <c r="D6065" s="176">
        <v>-28.169167000000002</v>
      </c>
      <c r="E6065" s="176">
        <v>145.04166699999999</v>
      </c>
      <c r="F6065" s="176" t="str">
        <f>RIGHT(Airports[[#This Row],[ICAO]],3)</f>
        <v>EUO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1502</v>
      </c>
      <c r="C6066" s="176" t="s">
        <v>1503</v>
      </c>
      <c r="D6066" s="176">
        <v>-18.008056</v>
      </c>
      <c r="E6066" s="176">
        <v>134.85833299999999</v>
      </c>
      <c r="F6066" s="176" t="str">
        <f>RIGHT(Airports[[#This Row],[ICAO]],3)</f>
        <v>EVA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1504</v>
      </c>
      <c r="C6067" s="176" t="s">
        <v>1505</v>
      </c>
      <c r="D6067" s="176">
        <v>-29.093333000000001</v>
      </c>
      <c r="E6067" s="176">
        <v>153.420278</v>
      </c>
      <c r="F6067" s="176" t="str">
        <f>RIGHT(Airports[[#This Row],[ICAO]],3)</f>
        <v>EVD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1506</v>
      </c>
      <c r="C6068" s="176" t="s">
        <v>1507</v>
      </c>
      <c r="D6068" s="176">
        <v>-23.033055999999998</v>
      </c>
      <c r="E6068" s="176">
        <v>143.71638899999999</v>
      </c>
      <c r="F6068" s="176" t="str">
        <f>RIGHT(Airports[[#This Row],[ICAO]],3)</f>
        <v>EVM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1508</v>
      </c>
      <c r="C6069" s="176" t="s">
        <v>1509</v>
      </c>
      <c r="D6069" s="176">
        <v>-27.036667000000001</v>
      </c>
      <c r="E6069" s="176">
        <v>132.681667</v>
      </c>
      <c r="F6069" s="176" t="str">
        <f>RIGHT(Airports[[#This Row],[ICAO]],3)</f>
        <v>EVP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1510</v>
      </c>
      <c r="C6070" s="176" t="s">
        <v>1511</v>
      </c>
      <c r="D6070" s="176">
        <v>-14.266389</v>
      </c>
      <c r="E6070" s="176">
        <v>132.831389</v>
      </c>
      <c r="F6070" s="176" t="str">
        <f>RIGHT(Airports[[#This Row],[ICAO]],3)</f>
        <v>EVV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1512</v>
      </c>
      <c r="C6071" s="176" t="s">
        <v>1513</v>
      </c>
      <c r="D6071" s="176">
        <v>-41.676369000000001</v>
      </c>
      <c r="E6071" s="176">
        <v>146.97104200000001</v>
      </c>
      <c r="F6071" s="176" t="str">
        <f>RIGHT(Airports[[#This Row],[ICAO]],3)</f>
        <v>EVW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1514</v>
      </c>
      <c r="C6072" s="176" t="s">
        <v>1515</v>
      </c>
      <c r="D6072" s="176">
        <v>-22.428394999999998</v>
      </c>
      <c r="E6072" s="176">
        <v>116.887879</v>
      </c>
      <c r="F6072" s="176" t="str">
        <f>RIGHT(Airports[[#This Row],[ICAO]],3)</f>
        <v>EWA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1516</v>
      </c>
      <c r="C6073" s="176" t="s">
        <v>1517</v>
      </c>
      <c r="D6073" s="176">
        <v>-28.436944</v>
      </c>
      <c r="E6073" s="176">
        <v>113.735556</v>
      </c>
      <c r="F6073" s="176" t="str">
        <f>RIGHT(Airports[[#This Row],[ICAO]],3)</f>
        <v>EWI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1518</v>
      </c>
      <c r="C6074" s="176" t="s">
        <v>1519</v>
      </c>
      <c r="D6074" s="176">
        <v>-30.241944</v>
      </c>
      <c r="E6074" s="176">
        <v>147.53055599999999</v>
      </c>
      <c r="F6074" s="176" t="str">
        <f>RIGHT(Airports[[#This Row],[ICAO]],3)</f>
        <v>EWO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1520</v>
      </c>
      <c r="C6075" s="176" t="s">
        <v>1521</v>
      </c>
      <c r="D6075" s="176">
        <v>-22.041388999999999</v>
      </c>
      <c r="E6075" s="176">
        <v>114.102222</v>
      </c>
      <c r="F6075" s="176" t="str">
        <f>RIGHT(Airports[[#This Row],[ICAO]],3)</f>
        <v>EXM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1522</v>
      </c>
      <c r="C6076" s="176" t="s">
        <v>1523</v>
      </c>
      <c r="D6076" s="176">
        <v>-28.204167000000002</v>
      </c>
      <c r="E6076" s="176">
        <v>134.489722</v>
      </c>
      <c r="F6076" s="176" t="str">
        <f>RIGHT(Airports[[#This Row],[ICAO]],3)</f>
        <v>EYD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1524</v>
      </c>
      <c r="C6077" s="176" t="s">
        <v>1525</v>
      </c>
      <c r="D6077" s="176">
        <v>-25.116667</v>
      </c>
      <c r="E6077" s="176">
        <v>152.29416699999999</v>
      </c>
      <c r="F6077" s="176" t="str">
        <f>RIGHT(Airports[[#This Row],[ICAO]],3)</f>
        <v>FAR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1526</v>
      </c>
      <c r="C6078" s="176" t="s">
        <v>1527</v>
      </c>
      <c r="D6078" s="176">
        <v>-30.882777999999998</v>
      </c>
      <c r="E6078" s="176">
        <v>148.24638899999999</v>
      </c>
      <c r="F6078" s="176" t="str">
        <f>RIGHT(Airports[[#This Row],[ICAO]],3)</f>
        <v>FBR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1528</v>
      </c>
      <c r="C6079" s="176" t="s">
        <v>1529</v>
      </c>
      <c r="D6079" s="176">
        <v>-33.363602</v>
      </c>
      <c r="E6079" s="176">
        <v>147.93499800000001</v>
      </c>
      <c r="F6079" s="176" t="str">
        <f>RIGHT(Airports[[#This Row],[ICAO]],3)</f>
        <v>FBS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1530</v>
      </c>
      <c r="C6080" s="176" t="s">
        <v>1531</v>
      </c>
      <c r="D6080" s="176">
        <v>-20.481943999999999</v>
      </c>
      <c r="E6080" s="176">
        <v>140.579444</v>
      </c>
      <c r="F6080" s="176" t="str">
        <f>RIGHT(Airports[[#This Row],[ICAO]],3)</f>
        <v>FCN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1532</v>
      </c>
      <c r="C6081" s="176" t="s">
        <v>1533</v>
      </c>
      <c r="D6081" s="176">
        <v>-22.291944000000001</v>
      </c>
      <c r="E6081" s="176">
        <v>119.43722200000001</v>
      </c>
      <c r="F6081" s="176" t="str">
        <f>RIGHT(Airports[[#This Row],[ICAO]],3)</f>
        <v>FDF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1534</v>
      </c>
      <c r="C6082" s="176" t="s">
        <v>1535</v>
      </c>
      <c r="D6082" s="176">
        <v>-35.012777999999997</v>
      </c>
      <c r="E6082" s="176">
        <v>147.37361100000001</v>
      </c>
      <c r="F6082" s="176" t="str">
        <f>RIGHT(Airports[[#This Row],[ICAO]],3)</f>
        <v>FDN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1536</v>
      </c>
      <c r="C6083" s="176" t="s">
        <v>1537</v>
      </c>
      <c r="D6083" s="176">
        <v>-32.534166999999997</v>
      </c>
      <c r="E6083" s="176">
        <v>137.858056</v>
      </c>
      <c r="F6083" s="176" t="str">
        <f>RIGHT(Airports[[#This Row],[ICAO]],3)</f>
        <v>FFD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1538</v>
      </c>
      <c r="C6084" s="176" t="s">
        <v>1539</v>
      </c>
      <c r="D6084" s="176">
        <v>-36.763008999999997</v>
      </c>
      <c r="E6084" s="176">
        <v>149.803515</v>
      </c>
      <c r="F6084" s="176" t="str">
        <f>RIGHT(Airports[[#This Row],[ICAO]],3)</f>
        <v>FGS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1540</v>
      </c>
      <c r="C6085" s="176" t="s">
        <v>1541</v>
      </c>
      <c r="D6085" s="176">
        <v>-21.140833000000001</v>
      </c>
      <c r="E6085" s="176">
        <v>148.64861099999999</v>
      </c>
      <c r="F6085" s="176" t="str">
        <f>RIGHT(Airports[[#This Row],[ICAO]],3)</f>
        <v>FHA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1542</v>
      </c>
      <c r="C6086" s="176" t="s">
        <v>1543</v>
      </c>
      <c r="D6086" s="176">
        <v>-27.635833000000002</v>
      </c>
      <c r="E6086" s="176">
        <v>151.512778</v>
      </c>
      <c r="F6086" s="176" t="str">
        <f>RIGHT(Airports[[#This Row],[ICAO]],3)</f>
        <v>FIG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1544</v>
      </c>
      <c r="C6087" s="176" t="s">
        <v>1545</v>
      </c>
      <c r="D6087" s="176">
        <v>-23.89</v>
      </c>
      <c r="E6087" s="176">
        <v>151.566667</v>
      </c>
      <c r="F6087" s="176" t="str">
        <f>RIGHT(Airports[[#This Row],[ICAO]],3)</f>
        <v>FLD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1546</v>
      </c>
      <c r="C6088" s="176" t="s">
        <v>1547</v>
      </c>
      <c r="D6088" s="176">
        <v>-40.091701999999998</v>
      </c>
      <c r="E6088" s="176">
        <v>147.99299600000001</v>
      </c>
      <c r="F6088" s="176" t="str">
        <f>RIGHT(Airports[[#This Row],[ICAO]],3)</f>
        <v>FLI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1548</v>
      </c>
      <c r="C6089" s="176" t="s">
        <v>1549</v>
      </c>
      <c r="D6089" s="176">
        <v>-36.866667</v>
      </c>
      <c r="E6089" s="176">
        <v>147.283333</v>
      </c>
      <c r="F6089" s="176" t="str">
        <f>RIGHT(Airports[[#This Row],[ICAO]],3)</f>
        <v>FLK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1550</v>
      </c>
      <c r="C6090" s="176" t="s">
        <v>1551</v>
      </c>
      <c r="D6090" s="176">
        <v>-18.283055999999998</v>
      </c>
      <c r="E6090" s="176">
        <v>128.41666699999999</v>
      </c>
      <c r="F6090" s="176" t="str">
        <f>RIGHT(Airports[[#This Row],[ICAO]],3)</f>
        <v>FLO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1552</v>
      </c>
      <c r="C6091" s="176" t="s">
        <v>1547</v>
      </c>
      <c r="D6091" s="176">
        <v>-33.729444000000001</v>
      </c>
      <c r="E6091" s="176">
        <v>134.50138899999999</v>
      </c>
      <c r="F6091" s="176" t="str">
        <f>RIGHT(Airports[[#This Row],[ICAO]],3)</f>
        <v>FLS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1553</v>
      </c>
      <c r="C6092" s="176" t="s">
        <v>1554</v>
      </c>
      <c r="D6092" s="176">
        <v>-15.766389</v>
      </c>
      <c r="E6092" s="176">
        <v>144.05000000000001</v>
      </c>
      <c r="F6092" s="176" t="str">
        <f>RIGHT(Airports[[#This Row],[ICAO]],3)</f>
        <v>FLT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1555</v>
      </c>
      <c r="C6093" s="176" t="s">
        <v>1556</v>
      </c>
      <c r="D6093" s="176">
        <v>-19.884694</v>
      </c>
      <c r="E6093" s="176">
        <v>146.205015</v>
      </c>
      <c r="F6093" s="176" t="str">
        <f>RIGHT(Airports[[#This Row],[ICAO]],3)</f>
        <v>FLV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1557</v>
      </c>
      <c r="C6094" s="176" t="s">
        <v>1558</v>
      </c>
      <c r="D6094" s="176">
        <v>-38.366943999999997</v>
      </c>
      <c r="E6094" s="176">
        <v>145.185833</v>
      </c>
      <c r="F6094" s="176" t="str">
        <f>RIGHT(Airports[[#This Row],[ICAO]],3)</f>
        <v>FND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1559</v>
      </c>
      <c r="C6095" s="176" t="s">
        <v>1560</v>
      </c>
      <c r="D6095" s="176">
        <v>-25.593056000000001</v>
      </c>
      <c r="E6095" s="176">
        <v>134.58277799999999</v>
      </c>
      <c r="F6095" s="176" t="str">
        <f>RIGHT(Airports[[#This Row],[ICAO]],3)</f>
        <v>FNE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1561</v>
      </c>
      <c r="C6096" s="176" t="s">
        <v>1562</v>
      </c>
      <c r="D6096" s="176">
        <v>-25.336389</v>
      </c>
      <c r="E6096" s="176">
        <v>118.382778</v>
      </c>
      <c r="F6096" s="176" t="str">
        <f>RIGHT(Airports[[#This Row],[ICAO]],3)</f>
        <v>FOR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1563</v>
      </c>
      <c r="C6097" s="176" t="s">
        <v>1564</v>
      </c>
      <c r="D6097" s="176">
        <v>-18.149722000000001</v>
      </c>
      <c r="E6097" s="176">
        <v>125.783056</v>
      </c>
      <c r="F6097" s="176" t="str">
        <f>RIGHT(Airports[[#This Row],[ICAO]],3)</f>
        <v>FOS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1565</v>
      </c>
      <c r="C6098" s="176" t="s">
        <v>1566</v>
      </c>
      <c r="D6098" s="176">
        <v>-31.220278</v>
      </c>
      <c r="E6098" s="176">
        <v>139.82666699999999</v>
      </c>
      <c r="F6098" s="176" t="str">
        <f>RIGHT(Airports[[#This Row],[ICAO]],3)</f>
        <v>FRD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1567</v>
      </c>
      <c r="C6099" s="176" t="s">
        <v>1568</v>
      </c>
      <c r="D6099" s="176">
        <v>-26.775832999999999</v>
      </c>
      <c r="E6099" s="176">
        <v>132.01750000000001</v>
      </c>
      <c r="F6099" s="176" t="str">
        <f>RIGHT(Airports[[#This Row],[ICAO]],3)</f>
        <v>FRG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1569</v>
      </c>
      <c r="C6100" s="176" t="s">
        <v>1570</v>
      </c>
      <c r="D6100" s="176">
        <v>-41.999443999999997</v>
      </c>
      <c r="E6100" s="176">
        <v>148.257778</v>
      </c>
      <c r="F6100" s="176" t="str">
        <f>RIGHT(Airports[[#This Row],[ICAO]],3)</f>
        <v>FRI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1571</v>
      </c>
      <c r="C6101" s="176" t="s">
        <v>1572</v>
      </c>
      <c r="D6101" s="176">
        <v>-34.347499999999997</v>
      </c>
      <c r="E6101" s="176">
        <v>116.947222</v>
      </c>
      <c r="F6101" s="176" t="str">
        <f>RIGHT(Airports[[#This Row],[ICAO]],3)</f>
        <v>FRK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1573</v>
      </c>
      <c r="C6102" s="176" t="s">
        <v>1574</v>
      </c>
      <c r="D6102" s="176">
        <v>-25.933056000000001</v>
      </c>
      <c r="E6102" s="176">
        <v>147.86666700000001</v>
      </c>
      <c r="F6102" s="176" t="str">
        <f>RIGHT(Airports[[#This Row],[ICAO]],3)</f>
        <v>FRS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1575</v>
      </c>
      <c r="C6103" s="176" t="s">
        <v>1576</v>
      </c>
      <c r="D6103" s="176">
        <v>-30.83662</v>
      </c>
      <c r="E6103" s="176">
        <v>128.11281099999999</v>
      </c>
      <c r="F6103" s="176" t="str">
        <f>RIGHT(Airports[[#This Row],[ICAO]],3)</f>
        <v>FRT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1577</v>
      </c>
      <c r="C6104" s="176" t="s">
        <v>1578</v>
      </c>
      <c r="D6104" s="176">
        <v>-15.166667</v>
      </c>
      <c r="E6104" s="176">
        <v>127.833333</v>
      </c>
      <c r="F6104" s="176" t="str">
        <f>RIGHT(Airports[[#This Row],[ICAO]],3)</f>
        <v>FRV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1579</v>
      </c>
      <c r="C6105" s="176" t="s">
        <v>1580</v>
      </c>
      <c r="D6105" s="176">
        <v>-18.583333</v>
      </c>
      <c r="E6105" s="176">
        <v>143.56638899999999</v>
      </c>
      <c r="F6105" s="176" t="str">
        <f>RIGHT(Airports[[#This Row],[ICAO]],3)</f>
        <v>FSA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1581</v>
      </c>
      <c r="C6106" s="176" t="s">
        <v>1582</v>
      </c>
      <c r="D6106" s="176">
        <v>-13.558332999999999</v>
      </c>
      <c r="E6106" s="176">
        <v>132.625</v>
      </c>
      <c r="F6106" s="176" t="str">
        <f>RIGHT(Airports[[#This Row],[ICAO]],3)</f>
        <v>FSR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1583</v>
      </c>
      <c r="C6107" s="176" t="s">
        <v>1584</v>
      </c>
      <c r="D6107" s="176">
        <v>-32.578333000000001</v>
      </c>
      <c r="E6107" s="176">
        <v>119.706667</v>
      </c>
      <c r="F6107" s="176" t="str">
        <f>RIGHT(Airports[[#This Row],[ICAO]],3)</f>
        <v>FTA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1585</v>
      </c>
      <c r="C6108" s="176" t="s">
        <v>1586</v>
      </c>
      <c r="D6108" s="176">
        <v>-21.566666999999999</v>
      </c>
      <c r="E6108" s="176">
        <v>148.44972200000001</v>
      </c>
      <c r="F6108" s="176" t="str">
        <f>RIGHT(Airports[[#This Row],[ICAO]],3)</f>
        <v>FTC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1587</v>
      </c>
      <c r="C6109" s="176" t="s">
        <v>1588</v>
      </c>
      <c r="D6109" s="176">
        <v>-32.045278000000003</v>
      </c>
      <c r="E6109" s="176">
        <v>115.733056</v>
      </c>
      <c r="F6109" s="176" t="str">
        <f>RIGHT(Airports[[#This Row],[ICAO]],3)</f>
        <v>FTL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1589</v>
      </c>
      <c r="C6110" s="176" t="s">
        <v>1590</v>
      </c>
      <c r="D6110" s="176">
        <v>-38.656388999999997</v>
      </c>
      <c r="E6110" s="176">
        <v>146.20500000000001</v>
      </c>
      <c r="F6110" s="176" t="str">
        <f>RIGHT(Airports[[#This Row],[ICAO]],3)</f>
        <v>FTR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1591</v>
      </c>
      <c r="C6111" s="176" t="s">
        <v>1592</v>
      </c>
      <c r="D6111" s="176">
        <v>-18.183596000000001</v>
      </c>
      <c r="E6111" s="176">
        <v>125.559783</v>
      </c>
      <c r="F6111" s="176" t="str">
        <f>RIGHT(Airports[[#This Row],[ICAO]],3)</f>
        <v>FTZ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1593</v>
      </c>
      <c r="C6112" s="176" t="s">
        <v>1594</v>
      </c>
      <c r="D6112" s="176">
        <v>-16.914166999999999</v>
      </c>
      <c r="E6112" s="176">
        <v>145.703611</v>
      </c>
      <c r="F6112" s="176" t="str">
        <f>RIGHT(Airports[[#This Row],[ICAO]],3)</f>
        <v>FWV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1595</v>
      </c>
      <c r="C6113" s="176" t="s">
        <v>1596</v>
      </c>
      <c r="D6113" s="176">
        <v>-13.980556</v>
      </c>
      <c r="E6113" s="176">
        <v>127.180556</v>
      </c>
      <c r="F6113" s="176" t="str">
        <f>RIGHT(Airports[[#This Row],[ICAO]],3)</f>
        <v>FWY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1597</v>
      </c>
      <c r="C6114" s="176" t="s">
        <v>1598</v>
      </c>
      <c r="D6114" s="176">
        <v>-11.771965</v>
      </c>
      <c r="E6114" s="176">
        <v>135.902106</v>
      </c>
      <c r="F6114" s="176" t="str">
        <f>RIGHT(Airports[[#This Row],[ICAO]],3)</f>
        <v>GAA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1599</v>
      </c>
      <c r="C6115" s="176" t="s">
        <v>1600</v>
      </c>
      <c r="D6115" s="176">
        <v>-32.241667</v>
      </c>
      <c r="E6115" s="176">
        <v>115.68388899999999</v>
      </c>
      <c r="F6115" s="176" t="str">
        <f>RIGHT(Airports[[#This Row],[ICAO]],3)</f>
        <v>GAD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1601</v>
      </c>
      <c r="C6116" s="176" t="s">
        <v>1602</v>
      </c>
      <c r="D6116" s="176">
        <v>-12.285833</v>
      </c>
      <c r="E6116" s="176">
        <v>134.707222</v>
      </c>
      <c r="F6116" s="176" t="str">
        <f>RIGHT(Airports[[#This Row],[ICAO]],3)</f>
        <v>GAI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1603</v>
      </c>
      <c r="C6117" s="176" t="s">
        <v>1604</v>
      </c>
      <c r="D6117" s="176">
        <v>-16.543333000000001</v>
      </c>
      <c r="E6117" s="176">
        <v>143.66999999999999</v>
      </c>
      <c r="F6117" s="176" t="str">
        <f>RIGHT(Airports[[#This Row],[ICAO]],3)</f>
        <v>GAM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1605</v>
      </c>
      <c r="C6118" s="176" t="s">
        <v>1606</v>
      </c>
      <c r="D6118" s="176">
        <v>-13.046389</v>
      </c>
      <c r="E6118" s="176">
        <v>135.94999999999999</v>
      </c>
      <c r="F6118" s="176" t="str">
        <f>RIGHT(Airports[[#This Row],[ICAO]],3)</f>
        <v>GAN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1607</v>
      </c>
      <c r="C6119" s="176" t="s">
        <v>1608</v>
      </c>
      <c r="D6119" s="176">
        <v>-23.791111000000001</v>
      </c>
      <c r="E6119" s="176">
        <v>113.530278</v>
      </c>
      <c r="F6119" s="176" t="str">
        <f>RIGHT(Airports[[#This Row],[ICAO]],3)</f>
        <v>GAR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1609</v>
      </c>
      <c r="C6120" s="176" t="s">
        <v>1610</v>
      </c>
      <c r="D6120" s="176">
        <v>-27.59</v>
      </c>
      <c r="E6120" s="176">
        <v>152.25666699999999</v>
      </c>
      <c r="F6120" s="176" t="str">
        <f>RIGHT(Airports[[#This Row],[ICAO]],3)</f>
        <v>GAS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1611</v>
      </c>
      <c r="C6121" s="176" t="s">
        <v>1612</v>
      </c>
      <c r="D6121" s="176">
        <v>-34.598610999999998</v>
      </c>
      <c r="E6121" s="176">
        <v>138.72138899999999</v>
      </c>
      <c r="F6121" s="176" t="str">
        <f>RIGHT(Airports[[#This Row],[ICAO]],3)</f>
        <v>GAW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1613</v>
      </c>
      <c r="C6122" s="176" t="s">
        <v>1614</v>
      </c>
      <c r="D6122" s="176">
        <v>-25.615278</v>
      </c>
      <c r="E6122" s="176">
        <v>151.620833</v>
      </c>
      <c r="F6122" s="176" t="str">
        <f>RIGHT(Airports[[#This Row],[ICAO]],3)</f>
        <v>GAY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1615</v>
      </c>
      <c r="C6123" s="176" t="s">
        <v>1616</v>
      </c>
      <c r="D6123" s="176">
        <v>-41.426667000000002</v>
      </c>
      <c r="E6123" s="176">
        <v>147.144722</v>
      </c>
      <c r="F6123" s="176" t="str">
        <f>RIGHT(Airports[[#This Row],[ICAO]],3)</f>
        <v>GBE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1617</v>
      </c>
      <c r="C6124" s="176" t="s">
        <v>1618</v>
      </c>
      <c r="D6124" s="176">
        <v>-38.146943999999998</v>
      </c>
      <c r="E6124" s="176">
        <v>144.17250000000001</v>
      </c>
      <c r="F6124" s="176" t="str">
        <f>RIGHT(Airports[[#This Row],[ICAO]],3)</f>
        <v>GBF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1619</v>
      </c>
      <c r="C6125" s="176" t="s">
        <v>1620</v>
      </c>
      <c r="D6125" s="176">
        <v>-11.650556</v>
      </c>
      <c r="E6125" s="176">
        <v>133.381944</v>
      </c>
      <c r="F6125" s="176" t="str">
        <f>RIGHT(Airports[[#This Row],[ICAO]],3)</f>
        <v>GBI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1621</v>
      </c>
      <c r="C6126" s="176" t="s">
        <v>1622</v>
      </c>
      <c r="D6126" s="176">
        <v>-33.761667000000003</v>
      </c>
      <c r="E6126" s="176">
        <v>150.636111</v>
      </c>
      <c r="F6126" s="176" t="str">
        <f>RIGHT(Airports[[#This Row],[ICAO]],3)</f>
        <v>GBK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1623</v>
      </c>
      <c r="C6127" s="176" t="s">
        <v>1624</v>
      </c>
      <c r="D6127" s="176">
        <v>-37.566110999999999</v>
      </c>
      <c r="E6127" s="176">
        <v>149.91138900000001</v>
      </c>
      <c r="F6127" s="176" t="str">
        <f>RIGHT(Airports[[#This Row],[ICAO]],3)</f>
        <v>GBO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1625</v>
      </c>
      <c r="C6128" s="176" t="s">
        <v>1626</v>
      </c>
      <c r="D6128" s="176">
        <v>-19.209444000000001</v>
      </c>
      <c r="E6128" s="176">
        <v>143.66333299999999</v>
      </c>
      <c r="F6128" s="176" t="str">
        <f>RIGHT(Airports[[#This Row],[ICAO]],3)</f>
        <v>GBS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1627</v>
      </c>
      <c r="C6129" s="176" t="s">
        <v>1628</v>
      </c>
      <c r="D6129" s="176">
        <v>-35.966388999999999</v>
      </c>
      <c r="E6129" s="176">
        <v>144.381111</v>
      </c>
      <c r="F6129" s="176" t="str">
        <f>RIGHT(Airports[[#This Row],[ICAO]],3)</f>
        <v>GBW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1629</v>
      </c>
      <c r="C6130" s="176" t="s">
        <v>1630</v>
      </c>
      <c r="D6130" s="176">
        <v>-32.051667000000002</v>
      </c>
      <c r="E6130" s="176">
        <v>151.97666699999999</v>
      </c>
      <c r="F6130" s="176" t="str">
        <f>RIGHT(Airports[[#This Row],[ICAO]],3)</f>
        <v>GCR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1631</v>
      </c>
      <c r="C6131" s="176" t="s">
        <v>1632</v>
      </c>
      <c r="D6131" s="176">
        <v>-29.073333000000002</v>
      </c>
      <c r="E6131" s="176">
        <v>147.37611100000001</v>
      </c>
      <c r="F6131" s="176" t="str">
        <f>RIGHT(Airports[[#This Row],[ICAO]],3)</f>
        <v>GDA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1633</v>
      </c>
      <c r="C6132" s="176" t="s">
        <v>1634</v>
      </c>
      <c r="D6132" s="176">
        <v>-30.957511</v>
      </c>
      <c r="E6132" s="176">
        <v>150.24898099999999</v>
      </c>
      <c r="F6132" s="176" t="str">
        <f>RIGHT(Airports[[#This Row],[ICAO]],3)</f>
        <v>GDH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1635</v>
      </c>
      <c r="C6133" s="176" t="s">
        <v>1636</v>
      </c>
      <c r="D6133" s="176">
        <v>-28.521388999999999</v>
      </c>
      <c r="E6133" s="176">
        <v>150.320278</v>
      </c>
      <c r="F6133" s="176" t="str">
        <f>RIGHT(Airports[[#This Row],[ICAO]],3)</f>
        <v>GDI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1637</v>
      </c>
      <c r="C6134" s="176" t="s">
        <v>1638</v>
      </c>
      <c r="D6134" s="176">
        <v>-30.299721999999999</v>
      </c>
      <c r="E6134" s="176">
        <v>121.783056</v>
      </c>
      <c r="F6134" s="176" t="str">
        <f>RIGHT(Airports[[#This Row],[ICAO]],3)</f>
        <v>GDL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1639</v>
      </c>
      <c r="C6135" s="176" t="s">
        <v>1640</v>
      </c>
      <c r="D6135" s="176">
        <v>-18.678056000000002</v>
      </c>
      <c r="E6135" s="176">
        <v>128.59138899999999</v>
      </c>
      <c r="F6135" s="176" t="str">
        <f>RIGHT(Airports[[#This Row],[ICAO]],3)</f>
        <v>GDN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1641</v>
      </c>
      <c r="C6136" s="176" t="s">
        <v>1642</v>
      </c>
      <c r="D6136" s="176">
        <v>-35.0505</v>
      </c>
      <c r="E6136" s="176">
        <v>149.2559</v>
      </c>
      <c r="F6136" s="176" t="str">
        <f>RIGHT(Airports[[#This Row],[ICAO]],3)</f>
        <v>GDO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1643</v>
      </c>
      <c r="C6137" s="176" t="s">
        <v>1644</v>
      </c>
      <c r="D6137" s="176">
        <v>-23.286667000000001</v>
      </c>
      <c r="E6137" s="176">
        <v>134.44</v>
      </c>
      <c r="F6137" s="176" t="str">
        <f>RIGHT(Airports[[#This Row],[ICAO]],3)</f>
        <v>GDR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1645</v>
      </c>
      <c r="C6138" s="176" t="s">
        <v>1646</v>
      </c>
      <c r="D6138" s="176">
        <v>-18.625556</v>
      </c>
      <c r="E6138" s="176">
        <v>139.233611</v>
      </c>
      <c r="F6138" s="176" t="str">
        <f>RIGHT(Airports[[#This Row],[ICAO]],3)</f>
        <v>GDS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1647</v>
      </c>
      <c r="C6139" s="176" t="s">
        <v>1648</v>
      </c>
      <c r="D6139" s="176">
        <v>-20.25</v>
      </c>
      <c r="E6139" s="176">
        <v>142.44</v>
      </c>
      <c r="F6139" s="176" t="str">
        <f>RIGHT(Airports[[#This Row],[ICAO]],3)</f>
        <v>GDV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1649</v>
      </c>
      <c r="C6140" s="176" t="s">
        <v>1650</v>
      </c>
      <c r="D6140" s="176">
        <v>-14.206666999999999</v>
      </c>
      <c r="E6140" s="176">
        <v>127.349722</v>
      </c>
      <c r="F6140" s="176" t="str">
        <f>RIGHT(Airports[[#This Row],[ICAO]],3)</f>
        <v>GEE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1651</v>
      </c>
      <c r="C6141" s="176" t="s">
        <v>1652</v>
      </c>
      <c r="D6141" s="176">
        <v>-38.151111</v>
      </c>
      <c r="E6141" s="176">
        <v>144.363889</v>
      </c>
      <c r="F6141" s="176" t="str">
        <f>RIGHT(Airports[[#This Row],[ICAO]],3)</f>
        <v>GEH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1653</v>
      </c>
      <c r="C6142" s="176" t="s">
        <v>1654</v>
      </c>
      <c r="D6142" s="176">
        <v>-28.796101</v>
      </c>
      <c r="E6142" s="176">
        <v>114.70700100000001</v>
      </c>
      <c r="F6142" s="176" t="str">
        <f>RIGHT(Airports[[#This Row],[ICAO]],3)</f>
        <v>GEL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1655</v>
      </c>
      <c r="C6143" s="176" t="s">
        <v>16727</v>
      </c>
      <c r="D6143" s="176">
        <v>-22.822500000000002</v>
      </c>
      <c r="E6143" s="176">
        <v>150.332222</v>
      </c>
      <c r="F6143" s="176" t="str">
        <f>RIGHT(Airports[[#This Row],[ICAO]],3)</f>
        <v>GEN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1657</v>
      </c>
      <c r="C6144" s="176" t="s">
        <v>16414</v>
      </c>
      <c r="D6144" s="176">
        <v>-29.754795000000001</v>
      </c>
      <c r="E6144" s="176">
        <v>153.03123400000001</v>
      </c>
      <c r="F6144" s="176" t="str">
        <f>RIGHT(Airports[[#This Row],[ICAO]],3)</f>
        <v>GFN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1659</v>
      </c>
      <c r="C6145" s="176" t="s">
        <v>1660</v>
      </c>
      <c r="D6145" s="176">
        <v>-28.765000000000001</v>
      </c>
      <c r="E6145" s="176">
        <v>116.971667</v>
      </c>
      <c r="F6145" s="176" t="str">
        <f>RIGHT(Airports[[#This Row],[ICAO]],3)</f>
        <v>GGE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1661</v>
      </c>
      <c r="C6146" s="176" t="s">
        <v>1662</v>
      </c>
      <c r="D6146" s="176">
        <v>-32.298333</v>
      </c>
      <c r="E6146" s="176">
        <v>149.561667</v>
      </c>
      <c r="F6146" s="176" t="str">
        <f>RIGHT(Airports[[#This Row],[ICAO]],3)</f>
        <v>GGG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1663</v>
      </c>
      <c r="C6147" s="176" t="s">
        <v>1664</v>
      </c>
      <c r="D6147" s="176">
        <v>-33.991943999999997</v>
      </c>
      <c r="E6147" s="176">
        <v>145.719167</v>
      </c>
      <c r="F6147" s="176" t="str">
        <f>RIGHT(Airports[[#This Row],[ICAO]],3)</f>
        <v>GGI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1665</v>
      </c>
      <c r="C6148" s="176" t="s">
        <v>1666</v>
      </c>
      <c r="D6148" s="176">
        <v>-14.851388999999999</v>
      </c>
      <c r="E6148" s="176">
        <v>143.27361099999999</v>
      </c>
      <c r="F6148" s="176" t="str">
        <f>RIGHT(Airports[[#This Row],[ICAO]],3)</f>
        <v>GGL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1667</v>
      </c>
      <c r="C6149" s="176" t="s">
        <v>1668</v>
      </c>
      <c r="D6149" s="176">
        <v>-31.299167000000001</v>
      </c>
      <c r="E6149" s="176">
        <v>150.920278</v>
      </c>
      <c r="F6149" s="176" t="str">
        <f>RIGHT(Airports[[#This Row],[ICAO]],3)</f>
        <v>GGO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1669</v>
      </c>
      <c r="C6150" s="176" t="s">
        <v>1670</v>
      </c>
      <c r="D6150" s="176">
        <v>-19.716667000000001</v>
      </c>
      <c r="E6150" s="176">
        <v>144.36666700000001</v>
      </c>
      <c r="F6150" s="176" t="str">
        <f>RIGHT(Airports[[#This Row],[ICAO]],3)</f>
        <v>GGS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1671</v>
      </c>
      <c r="C6151" s="176" t="s">
        <v>1672</v>
      </c>
      <c r="D6151" s="176">
        <v>-18.251944000000002</v>
      </c>
      <c r="E6151" s="176">
        <v>145.125833</v>
      </c>
      <c r="F6151" s="176" t="str">
        <f>RIGHT(Airports[[#This Row],[ICAO]],3)</f>
        <v>GHG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1673</v>
      </c>
      <c r="C6152" s="176" t="s">
        <v>1674</v>
      </c>
      <c r="D6152" s="176">
        <v>-38.660277999999998</v>
      </c>
      <c r="E6152" s="176">
        <v>143.106111</v>
      </c>
      <c r="F6152" s="176" t="str">
        <f>RIGHT(Airports[[#This Row],[ICAO]],3)</f>
        <v>GHP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1675</v>
      </c>
      <c r="C6153" s="176" t="s">
        <v>1676</v>
      </c>
      <c r="D6153" s="176">
        <v>-23.824999999999999</v>
      </c>
      <c r="E6153" s="176">
        <v>113.53</v>
      </c>
      <c r="F6153" s="176" t="str">
        <f>RIGHT(Airports[[#This Row],[ICAO]],3)</f>
        <v>GHS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1677</v>
      </c>
      <c r="C6154" s="176" t="s">
        <v>1678</v>
      </c>
      <c r="D6154" s="176">
        <v>-27.969567000000001</v>
      </c>
      <c r="E6154" s="176">
        <v>153.42347599999999</v>
      </c>
      <c r="F6154" s="176" t="str">
        <f>RIGHT(Airports[[#This Row],[ICAO]],3)</f>
        <v>GHT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1679</v>
      </c>
      <c r="C6155" s="176" t="s">
        <v>1680</v>
      </c>
      <c r="D6155" s="176">
        <v>-22.581111</v>
      </c>
      <c r="E6155" s="176">
        <v>120.035556</v>
      </c>
      <c r="F6155" s="176" t="str">
        <f>RIGHT(Airports[[#This Row],[ICAO]],3)</f>
        <v>GIA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1681</v>
      </c>
      <c r="C6156" s="176" t="s">
        <v>1682</v>
      </c>
      <c r="D6156" s="176">
        <v>-16.418610999999999</v>
      </c>
      <c r="E6156" s="176">
        <v>126.446111</v>
      </c>
      <c r="F6156" s="176" t="str">
        <f>RIGHT(Airports[[#This Row],[ICAO]],3)</f>
        <v>GIB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1683</v>
      </c>
      <c r="C6157" s="176" t="s">
        <v>1684</v>
      </c>
      <c r="D6157" s="176">
        <v>-27.27</v>
      </c>
      <c r="E6157" s="176">
        <v>119.40472200000001</v>
      </c>
      <c r="F6157" s="176" t="str">
        <f>RIGHT(Airports[[#This Row],[ICAO]],3)</f>
        <v>GID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1685</v>
      </c>
      <c r="C6158" s="176" t="s">
        <v>1686</v>
      </c>
      <c r="D6158" s="176">
        <v>-24.049721999999999</v>
      </c>
      <c r="E6158" s="176">
        <v>116.216667</v>
      </c>
      <c r="F6158" s="176" t="str">
        <f>RIGHT(Airports[[#This Row],[ICAO]],3)</f>
        <v>GIF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1687</v>
      </c>
      <c r="C6159" s="176" t="s">
        <v>1688</v>
      </c>
      <c r="D6159" s="176">
        <v>-31.465278000000001</v>
      </c>
      <c r="E6159" s="176">
        <v>115.863333</v>
      </c>
      <c r="F6159" s="176" t="str">
        <f>RIGHT(Airports[[#This Row],[ICAO]],3)</f>
        <v>GIG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1689</v>
      </c>
      <c r="C6160" s="176" t="s">
        <v>1690</v>
      </c>
      <c r="D6160" s="176">
        <v>-31.696943999999998</v>
      </c>
      <c r="E6160" s="176">
        <v>148.636111</v>
      </c>
      <c r="F6160" s="176" t="str">
        <f>RIGHT(Airports[[#This Row],[ICAO]],3)</f>
        <v>GIL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1691</v>
      </c>
      <c r="C6161" s="176" t="s">
        <v>1692</v>
      </c>
      <c r="D6161" s="176">
        <v>-22.683056000000001</v>
      </c>
      <c r="E6161" s="176">
        <v>114.36666700000001</v>
      </c>
      <c r="F6161" s="176" t="str">
        <f>RIGHT(Airports[[#This Row],[ICAO]],3)</f>
        <v>GIR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1693</v>
      </c>
      <c r="C6162" s="176" t="s">
        <v>1694</v>
      </c>
      <c r="D6162" s="176">
        <v>-37.5</v>
      </c>
      <c r="E6162" s="176">
        <v>144.583056</v>
      </c>
      <c r="F6162" s="176" t="str">
        <f>RIGHT(Airports[[#This Row],[ICAO]],3)</f>
        <v>GIS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1695</v>
      </c>
      <c r="C6163" s="176" t="s">
        <v>1696</v>
      </c>
      <c r="D6163" s="176">
        <v>-23.183056000000001</v>
      </c>
      <c r="E6163" s="176">
        <v>150.94138899999999</v>
      </c>
      <c r="F6163" s="176" t="str">
        <f>RIGHT(Airports[[#This Row],[ICAO]],3)</f>
        <v>GKL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1697</v>
      </c>
      <c r="C6164" s="176" t="s">
        <v>1698</v>
      </c>
      <c r="D6164" s="176">
        <v>-23.869762999999999</v>
      </c>
      <c r="E6164" s="176">
        <v>151.22543899999999</v>
      </c>
      <c r="F6164" s="176" t="str">
        <f>RIGHT(Airports[[#This Row],[ICAO]],3)</f>
        <v>GLA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1699</v>
      </c>
      <c r="C6165" s="176" t="s">
        <v>1700</v>
      </c>
      <c r="D6165" s="176">
        <v>-34.810298919677734</v>
      </c>
      <c r="E6165" s="176">
        <v>149.72599792480469</v>
      </c>
      <c r="F6165" s="176" t="str">
        <f>RIGHT(Airports[[#This Row],[ICAO]],3)</f>
        <v>GLB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1701</v>
      </c>
      <c r="C6166" s="176" t="s">
        <v>1702</v>
      </c>
      <c r="D6166" s="176">
        <v>-31.616667</v>
      </c>
      <c r="E6166" s="176">
        <v>148.19972200000001</v>
      </c>
      <c r="F6166" s="176" t="str">
        <f>RIGHT(Airports[[#This Row],[ICAO]],3)</f>
        <v>GLC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1703</v>
      </c>
      <c r="C6167" s="176" t="s">
        <v>1704</v>
      </c>
      <c r="D6167" s="176">
        <v>-30.966667000000001</v>
      </c>
      <c r="E6167" s="176">
        <v>135.774722</v>
      </c>
      <c r="F6167" s="176" t="str">
        <f>RIGHT(Airports[[#This Row],[ICAO]],3)</f>
        <v>GLD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1705</v>
      </c>
      <c r="C6168" s="176" t="s">
        <v>1706</v>
      </c>
      <c r="D6168" s="176">
        <v>-24.798888999999999</v>
      </c>
      <c r="E6168" s="176">
        <v>139.596667</v>
      </c>
      <c r="F6168" s="176" t="str">
        <f>RIGHT(Airports[[#This Row],[ICAO]],3)</f>
        <v>GLE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1707</v>
      </c>
      <c r="C6169" s="176" t="s">
        <v>1708</v>
      </c>
      <c r="D6169" s="176">
        <v>-23.416388999999999</v>
      </c>
      <c r="E6169" s="176">
        <v>132.283333</v>
      </c>
      <c r="F6169" s="176" t="str">
        <f>RIGHT(Airports[[#This Row],[ICAO]],3)</f>
        <v>GLH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1709</v>
      </c>
      <c r="C6170" s="176" t="s">
        <v>1710</v>
      </c>
      <c r="D6170" s="176">
        <v>-29.676029</v>
      </c>
      <c r="E6170" s="176">
        <v>151.69115600000001</v>
      </c>
      <c r="F6170" s="176" t="str">
        <f>RIGHT(Airports[[#This Row],[ICAO]],3)</f>
        <v>GLI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1711</v>
      </c>
      <c r="C6171" s="176" t="s">
        <v>1712</v>
      </c>
      <c r="D6171" s="176">
        <v>-33.787500000000001</v>
      </c>
      <c r="E6171" s="176">
        <v>150.608611</v>
      </c>
      <c r="F6171" s="176" t="str">
        <f>RIGHT(Airports[[#This Row],[ICAO]],3)</f>
        <v>GLK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1713</v>
      </c>
      <c r="C6172" s="176" t="s">
        <v>1714</v>
      </c>
      <c r="D6172" s="176">
        <v>-32.261111</v>
      </c>
      <c r="E6172" s="176">
        <v>138.64416700000001</v>
      </c>
      <c r="F6172" s="176" t="str">
        <f>RIGHT(Airports[[#This Row],[ICAO]],3)</f>
        <v>GLN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1715</v>
      </c>
      <c r="C6173" s="176" t="s">
        <v>1716</v>
      </c>
      <c r="D6173" s="176">
        <v>-22.888888999999999</v>
      </c>
      <c r="E6173" s="176">
        <v>138.82416699999999</v>
      </c>
      <c r="F6173" s="176" t="str">
        <f>RIGHT(Airports[[#This Row],[ICAO]],3)</f>
        <v>GLO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1717</v>
      </c>
      <c r="C6174" s="176" t="s">
        <v>1718</v>
      </c>
      <c r="D6174" s="176">
        <v>-19.116667</v>
      </c>
      <c r="E6174" s="176">
        <v>137.91666699999999</v>
      </c>
      <c r="F6174" s="176" t="str">
        <f>RIGHT(Airports[[#This Row],[ICAO]],3)</f>
        <v>GLP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1719</v>
      </c>
      <c r="C6175" s="176" t="s">
        <v>1720</v>
      </c>
      <c r="D6175" s="176">
        <v>-17.316666999999999</v>
      </c>
      <c r="E6175" s="176">
        <v>126.066389</v>
      </c>
      <c r="F6175" s="176" t="str">
        <f>RIGHT(Airports[[#This Row],[ICAO]],3)</f>
        <v>GLR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1721</v>
      </c>
      <c r="C6176" s="176" t="s">
        <v>1722</v>
      </c>
      <c r="D6176" s="176">
        <v>-25.05</v>
      </c>
      <c r="E6176" s="176">
        <v>128.30000000000001</v>
      </c>
      <c r="F6176" s="176" t="str">
        <f>RIGHT(Airports[[#This Row],[ICAO]],3)</f>
        <v>GLS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1723</v>
      </c>
      <c r="C6177" s="176" t="s">
        <v>1724</v>
      </c>
      <c r="D6177" s="176">
        <v>-12.056111</v>
      </c>
      <c r="E6177" s="176">
        <v>134.76222200000001</v>
      </c>
      <c r="F6177" s="176" t="str">
        <f>RIGHT(Airports[[#This Row],[ICAO]],3)</f>
        <v>GMG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1725</v>
      </c>
      <c r="C6178" s="176" t="s">
        <v>1726</v>
      </c>
      <c r="D6178" s="176">
        <v>-37.049722000000003</v>
      </c>
      <c r="E6178" s="176">
        <v>142.283333</v>
      </c>
      <c r="F6178" s="176" t="str">
        <f>RIGHT(Airports[[#This Row],[ICAO]],3)</f>
        <v>GMP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1727</v>
      </c>
      <c r="C6179" s="176" t="s">
        <v>1728</v>
      </c>
      <c r="D6179" s="176">
        <v>-28.203333000000001</v>
      </c>
      <c r="E6179" s="176">
        <v>151.77166700000001</v>
      </c>
      <c r="F6179" s="176" t="str">
        <f>RIGHT(Airports[[#This Row],[ICAO]],3)</f>
        <v>GMS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1729</v>
      </c>
      <c r="C6180" s="176" t="s">
        <v>1730</v>
      </c>
      <c r="D6180" s="176">
        <v>-27.763611000000001</v>
      </c>
      <c r="E6180" s="176">
        <v>151.92500000000001</v>
      </c>
      <c r="F6180" s="176" t="str">
        <f>RIGHT(Airports[[#This Row],[ICAO]],3)</f>
        <v>GMT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1731</v>
      </c>
      <c r="C6181" s="176" t="s">
        <v>1732</v>
      </c>
      <c r="D6181" s="176">
        <v>-12.647221999999999</v>
      </c>
      <c r="E6181" s="176">
        <v>134.07416699999999</v>
      </c>
      <c r="F6181" s="176" t="str">
        <f>RIGHT(Airports[[#This Row],[ICAO]],3)</f>
        <v>GMW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1733</v>
      </c>
      <c r="C6182" s="176" t="s">
        <v>1734</v>
      </c>
      <c r="D6182" s="176">
        <v>-20.097778000000002</v>
      </c>
      <c r="E6182" s="176">
        <v>140.368889</v>
      </c>
      <c r="F6182" s="176" t="str">
        <f>RIGHT(Airports[[#This Row],[ICAO]],3)</f>
        <v>GNA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1735</v>
      </c>
      <c r="C6183" s="176" t="s">
        <v>1736</v>
      </c>
      <c r="D6183" s="176">
        <v>-38.164999999999999</v>
      </c>
      <c r="E6183" s="176">
        <v>144.10749999999999</v>
      </c>
      <c r="F6183" s="176" t="str">
        <f>RIGHT(Airports[[#This Row],[ICAO]],3)</f>
        <v>GNE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1737</v>
      </c>
      <c r="C6184" s="176" t="s">
        <v>1738</v>
      </c>
      <c r="D6184" s="176">
        <v>-16.758333</v>
      </c>
      <c r="E6184" s="176">
        <v>145.97499999999999</v>
      </c>
      <c r="F6184" s="176" t="str">
        <f>RIGHT(Airports[[#This Row],[ICAO]],3)</f>
        <v>GNI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1739</v>
      </c>
      <c r="C6185" s="176" t="s">
        <v>1740</v>
      </c>
      <c r="D6185" s="176">
        <v>-23.754956</v>
      </c>
      <c r="E6185" s="176">
        <v>148.538455</v>
      </c>
      <c r="F6185" s="176" t="str">
        <f>RIGHT(Airports[[#This Row],[ICAO]],3)</f>
        <v>GNO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1741</v>
      </c>
      <c r="C6186" s="176" t="s">
        <v>1742</v>
      </c>
      <c r="D6186" s="176">
        <v>-18.476944</v>
      </c>
      <c r="E6186" s="176">
        <v>141.12138899999999</v>
      </c>
      <c r="F6186" s="176" t="str">
        <f>RIGHT(Airports[[#This Row],[ICAO]],3)</f>
        <v>GNR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1743</v>
      </c>
      <c r="C6187" s="176" t="s">
        <v>1744</v>
      </c>
      <c r="D6187" s="176">
        <v>-19</v>
      </c>
      <c r="E6187" s="176">
        <v>145.01666700000001</v>
      </c>
      <c r="F6187" s="176" t="str">
        <f>RIGHT(Airports[[#This Row],[ICAO]],3)</f>
        <v>GNV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1745</v>
      </c>
      <c r="C6188" s="176" t="s">
        <v>1746</v>
      </c>
      <c r="D6188" s="176">
        <v>-33.976944000000003</v>
      </c>
      <c r="E6188" s="176">
        <v>118.011111</v>
      </c>
      <c r="F6188" s="176" t="str">
        <f>RIGHT(Airports[[#This Row],[ICAO]],3)</f>
        <v>GNW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1747</v>
      </c>
      <c r="C6189" s="176" t="s">
        <v>1748</v>
      </c>
      <c r="D6189" s="176">
        <v>-31.366667</v>
      </c>
      <c r="E6189" s="176">
        <v>116.883056</v>
      </c>
      <c r="F6189" s="176" t="str">
        <f>RIGHT(Airports[[#This Row],[ICAO]],3)</f>
        <v>GOM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1749</v>
      </c>
      <c r="C6190" s="176" t="s">
        <v>1750</v>
      </c>
      <c r="D6190" s="176">
        <v>-19.771944000000001</v>
      </c>
      <c r="E6190" s="176">
        <v>139.40111099999999</v>
      </c>
      <c r="F6190" s="176" t="str">
        <f>RIGHT(Airports[[#This Row],[ICAO]],3)</f>
        <v>GON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1751</v>
      </c>
      <c r="C6191" s="176" t="s">
        <v>1752</v>
      </c>
      <c r="D6191" s="176">
        <v>-15.466388999999999</v>
      </c>
      <c r="E6191" s="176">
        <v>133.183333</v>
      </c>
      <c r="F6191" s="176" t="str">
        <f>RIGHT(Airports[[#This Row],[ICAO]],3)</f>
        <v>GOR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1753</v>
      </c>
      <c r="C6192" s="176" t="s">
        <v>1754</v>
      </c>
      <c r="D6192" s="176">
        <v>-16.933056000000001</v>
      </c>
      <c r="E6192" s="176">
        <v>145.852778</v>
      </c>
      <c r="F6192" s="176" t="str">
        <f>RIGHT(Airports[[#This Row],[ICAO]],3)</f>
        <v>GOT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1755</v>
      </c>
      <c r="C6193" s="176" t="s">
        <v>1756</v>
      </c>
      <c r="D6193" s="176">
        <v>-22.616667</v>
      </c>
      <c r="E6193" s="176">
        <v>149.94972200000001</v>
      </c>
      <c r="F6193" s="176" t="str">
        <f>RIGHT(Airports[[#This Row],[ICAO]],3)</f>
        <v>GPE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1757</v>
      </c>
      <c r="C6194" s="176" t="s">
        <v>1758</v>
      </c>
      <c r="D6194" s="176">
        <v>-11.399686000000001</v>
      </c>
      <c r="E6194" s="176">
        <v>130.425568</v>
      </c>
      <c r="F6194" s="176" t="str">
        <f>RIGHT(Airports[[#This Row],[ICAO]],3)</f>
        <v>GPT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1759</v>
      </c>
      <c r="C6195" s="176" t="s">
        <v>1760</v>
      </c>
      <c r="D6195" s="176">
        <v>-12.147500000000001</v>
      </c>
      <c r="E6195" s="176">
        <v>135.5625</v>
      </c>
      <c r="F6195" s="176" t="str">
        <f>RIGHT(Airports[[#This Row],[ICAO]],3)</f>
        <v>GRK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1761</v>
      </c>
      <c r="C6196" s="176" t="s">
        <v>16728</v>
      </c>
      <c r="D6196" s="176">
        <v>-37.842500000000001</v>
      </c>
      <c r="E6196" s="176">
        <v>148.00027800000001</v>
      </c>
      <c r="F6196" s="176" t="str">
        <f>RIGHT(Airports[[#This Row],[ICAO]],3)</f>
        <v>GRL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1763</v>
      </c>
      <c r="C6197" s="176" t="s">
        <v>1764</v>
      </c>
      <c r="D6197" s="176">
        <v>-28.034548000000001</v>
      </c>
      <c r="E6197" s="176">
        <v>123.81506</v>
      </c>
      <c r="F6197" s="176" t="str">
        <f>RIGHT(Airports[[#This Row],[ICAO]],3)</f>
        <v>GRM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1765</v>
      </c>
      <c r="C6198" s="176" t="s">
        <v>1766</v>
      </c>
      <c r="D6198" s="176">
        <v>-22.966667000000001</v>
      </c>
      <c r="E6198" s="176">
        <v>149.35</v>
      </c>
      <c r="F6198" s="176" t="str">
        <f>RIGHT(Airports[[#This Row],[ICAO]],3)</f>
        <v>GRN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1767</v>
      </c>
      <c r="C6199" s="176" t="s">
        <v>1768</v>
      </c>
      <c r="D6199" s="176">
        <v>-28.313333</v>
      </c>
      <c r="E6199" s="176">
        <v>151.44833299999999</v>
      </c>
      <c r="F6199" s="176" t="str">
        <f>RIGHT(Airports[[#This Row],[ICAO]],3)</f>
        <v>GRO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1769</v>
      </c>
      <c r="C6200" s="176" t="s">
        <v>1770</v>
      </c>
      <c r="D6200" s="176">
        <v>-25.674721999999999</v>
      </c>
      <c r="E6200" s="176">
        <v>121.358056</v>
      </c>
      <c r="F6200" s="176" t="str">
        <f>RIGHT(Airports[[#This Row],[ICAO]],3)</f>
        <v>GRP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1771</v>
      </c>
      <c r="C6201" s="176" t="s">
        <v>1772</v>
      </c>
      <c r="D6201" s="176">
        <v>-18.078333000000001</v>
      </c>
      <c r="E6201" s="176">
        <v>145.40638899999999</v>
      </c>
      <c r="F6201" s="176" t="str">
        <f>RIGHT(Airports[[#This Row],[ICAO]],3)</f>
        <v>GRU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1773</v>
      </c>
      <c r="C6202" s="176" t="s">
        <v>1774</v>
      </c>
      <c r="D6202" s="176">
        <v>-25.049721999999999</v>
      </c>
      <c r="E6202" s="176">
        <v>115.19972199999999</v>
      </c>
      <c r="F6202" s="176" t="str">
        <f>RIGHT(Airports[[#This Row],[ICAO]],3)</f>
        <v>GSC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1775</v>
      </c>
      <c r="C6203" s="176" t="s">
        <v>1776</v>
      </c>
      <c r="D6203" s="176">
        <v>-31.523889</v>
      </c>
      <c r="E6203" s="176">
        <v>115.946389</v>
      </c>
      <c r="F6203" s="176" t="str">
        <f>RIGHT(Airports[[#This Row],[ICAO]],3)</f>
        <v>GSD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1777</v>
      </c>
      <c r="C6204" s="176" t="s">
        <v>1778</v>
      </c>
      <c r="D6204" s="176">
        <v>-29.607222</v>
      </c>
      <c r="E6204" s="176">
        <v>117.40305600000001</v>
      </c>
      <c r="F6204" s="176" t="str">
        <f>RIGHT(Airports[[#This Row],[ICAO]],3)</f>
        <v>GSN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1779</v>
      </c>
      <c r="C6205" s="176" t="s">
        <v>1780</v>
      </c>
      <c r="D6205" s="176">
        <v>-16.960833000000001</v>
      </c>
      <c r="E6205" s="176">
        <v>145.74972199999999</v>
      </c>
      <c r="F6205" s="176" t="str">
        <f>RIGHT(Airports[[#This Row],[ICAO]],3)</f>
        <v>GST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1781</v>
      </c>
      <c r="C6206" s="176" t="s">
        <v>1782</v>
      </c>
      <c r="D6206" s="176">
        <v>-12.763889000000001</v>
      </c>
      <c r="E6206" s="176">
        <v>136.567778</v>
      </c>
      <c r="F6206" s="176" t="str">
        <f>RIGHT(Airports[[#This Row],[ICAO]],3)</f>
        <v>GTA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1783</v>
      </c>
      <c r="C6207" s="176" t="s">
        <v>1784</v>
      </c>
      <c r="D6207" s="176">
        <v>-22.97</v>
      </c>
      <c r="E6207" s="176">
        <v>134.2475</v>
      </c>
      <c r="F6207" s="176" t="str">
        <f>RIGHT(Airports[[#This Row],[ICAO]],3)</f>
        <v>GTC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1785</v>
      </c>
      <c r="C6208" s="176" t="s">
        <v>1786</v>
      </c>
      <c r="D6208" s="176">
        <v>-13.972405</v>
      </c>
      <c r="E6208" s="176">
        <v>136.45855299999999</v>
      </c>
      <c r="F6208" s="176" t="str">
        <f>RIGHT(Airports[[#This Row],[ICAO]],3)</f>
        <v>GTE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1787</v>
      </c>
      <c r="C6209" s="176" t="s">
        <v>1788</v>
      </c>
      <c r="D6209" s="176">
        <v>-34.250801086400003</v>
      </c>
      <c r="E6209" s="176">
        <v>146.06700134299999</v>
      </c>
      <c r="F6209" s="176" t="str">
        <f>RIGHT(Airports[[#This Row],[ICAO]],3)</f>
        <v>GTH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1789</v>
      </c>
      <c r="C6210" s="176" t="s">
        <v>1790</v>
      </c>
      <c r="D6210" s="176">
        <v>-12.239722</v>
      </c>
      <c r="E6210" s="176">
        <v>133.806667</v>
      </c>
      <c r="F6210" s="176" t="str">
        <f>RIGHT(Airports[[#This Row],[ICAO]],3)</f>
        <v>GTJ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1791</v>
      </c>
      <c r="C6211" s="176" t="s">
        <v>1792</v>
      </c>
      <c r="D6211" s="176">
        <v>-22.989166999999998</v>
      </c>
      <c r="E6211" s="176">
        <v>148.57749999999999</v>
      </c>
      <c r="F6211" s="176" t="str">
        <f>RIGHT(Airports[[#This Row],[ICAO]],3)</f>
        <v>GTM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1793</v>
      </c>
      <c r="C6212" s="176" t="s">
        <v>1794</v>
      </c>
      <c r="D6212" s="176">
        <v>-18.303332999999999</v>
      </c>
      <c r="E6212" s="176">
        <v>143.530833</v>
      </c>
      <c r="F6212" s="176" t="str">
        <f>RIGHT(Airports[[#This Row],[ICAO]],3)</f>
        <v>GTN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1795</v>
      </c>
      <c r="C6213" s="176" t="s">
        <v>1796</v>
      </c>
      <c r="D6213" s="176">
        <v>-41.08</v>
      </c>
      <c r="E6213" s="176">
        <v>146.84</v>
      </c>
      <c r="F6213" s="176" t="str">
        <f>RIGHT(Airports[[#This Row],[ICAO]],3)</f>
        <v>GTO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1797</v>
      </c>
      <c r="C6214" s="176" t="s">
        <v>1798</v>
      </c>
      <c r="D6214" s="176">
        <v>-12.326667</v>
      </c>
      <c r="E6214" s="176">
        <v>133.99333300000001</v>
      </c>
      <c r="F6214" s="176" t="str">
        <f>RIGHT(Airports[[#This Row],[ICAO]],3)</f>
        <v>GUB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1799</v>
      </c>
      <c r="C6215" s="176" t="s">
        <v>1800</v>
      </c>
      <c r="D6215" s="176">
        <v>-28.633056</v>
      </c>
      <c r="E6215" s="176">
        <v>116.283056</v>
      </c>
      <c r="F6215" s="176" t="str">
        <f>RIGHT(Airports[[#This Row],[ICAO]],3)</f>
        <v>GUL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1801</v>
      </c>
      <c r="C6216" s="176" t="s">
        <v>1802</v>
      </c>
      <c r="D6216" s="176">
        <v>-12.594443999999999</v>
      </c>
      <c r="E6216" s="176">
        <v>136.230278</v>
      </c>
      <c r="F6216" s="176" t="str">
        <f>RIGHT(Airports[[#This Row],[ICAO]],3)</f>
        <v>GUM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1803</v>
      </c>
      <c r="C6217" s="176" t="s">
        <v>1804</v>
      </c>
      <c r="D6217" s="176">
        <v>-17.953056</v>
      </c>
      <c r="E6217" s="176">
        <v>145.153333</v>
      </c>
      <c r="F6217" s="176" t="str">
        <f>RIGHT(Airports[[#This Row],[ICAO]],3)</f>
        <v>GUW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1805</v>
      </c>
      <c r="C6218" s="176" t="s">
        <v>1806</v>
      </c>
      <c r="D6218" s="176">
        <v>-43.231667000000002</v>
      </c>
      <c r="E6218" s="176">
        <v>147.00027800000001</v>
      </c>
      <c r="F6218" s="176" t="str">
        <f>RIGHT(Airports[[#This Row],[ICAO]],3)</f>
        <v>GVE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1807</v>
      </c>
      <c r="C6219" s="176" t="s">
        <v>1808</v>
      </c>
      <c r="D6219" s="176">
        <v>-35.481943999999999</v>
      </c>
      <c r="E6219" s="176">
        <v>138.75138899999999</v>
      </c>
      <c r="F6219" s="176" t="str">
        <f>RIGHT(Airports[[#This Row],[ICAO]],3)</f>
        <v>GWA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1809</v>
      </c>
      <c r="C6220" s="176" t="s">
        <v>1810</v>
      </c>
      <c r="D6220" s="176">
        <v>-25.184443999999999</v>
      </c>
      <c r="E6220" s="176">
        <v>142.68888899999999</v>
      </c>
      <c r="F6220" s="176" t="str">
        <f>RIGHT(Airports[[#This Row],[ICAO]],3)</f>
        <v>GWD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1811</v>
      </c>
      <c r="C6221" s="176" t="s">
        <v>1812</v>
      </c>
      <c r="D6221" s="176">
        <v>-19.651944</v>
      </c>
      <c r="E6221" s="176">
        <v>115.929722</v>
      </c>
      <c r="F6221" s="176" t="str">
        <f>RIGHT(Airports[[#This Row],[ICAO]],3)</f>
        <v>GWN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1813</v>
      </c>
      <c r="C6222" s="176" t="s">
        <v>1814</v>
      </c>
      <c r="D6222" s="176">
        <v>-26.282778</v>
      </c>
      <c r="E6222" s="176">
        <v>152.701944</v>
      </c>
      <c r="F6222" s="176" t="str">
        <f>RIGHT(Airports[[#This Row],[ICAO]],3)</f>
        <v>GYM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1815</v>
      </c>
      <c r="C6223" s="176" t="s">
        <v>1816</v>
      </c>
      <c r="D6223" s="176">
        <v>-23.450555999999999</v>
      </c>
      <c r="E6223" s="176">
        <v>131.85138900000001</v>
      </c>
      <c r="F6223" s="176" t="str">
        <f>RIGHT(Airports[[#This Row],[ICAO]],3)</f>
        <v>HAA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1817</v>
      </c>
      <c r="C6224" s="176" t="s">
        <v>1818</v>
      </c>
      <c r="D6224" s="176">
        <v>-20.116667</v>
      </c>
      <c r="E6224" s="176">
        <v>148.433333</v>
      </c>
      <c r="F6224" s="176" t="str">
        <f>RIGHT(Airports[[#This Row],[ICAO]],3)</f>
        <v>HAB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1819</v>
      </c>
      <c r="C6225" s="176" t="s">
        <v>1820</v>
      </c>
      <c r="D6225" s="176">
        <v>-13.6</v>
      </c>
      <c r="E6225" s="176">
        <v>131.46638899999999</v>
      </c>
      <c r="F6225" s="176" t="str">
        <f>RIGHT(Airports[[#This Row],[ICAO]],3)</f>
        <v>HAC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1821</v>
      </c>
      <c r="C6226" s="176" t="s">
        <v>1822</v>
      </c>
      <c r="D6226" s="176">
        <v>-34.5625</v>
      </c>
      <c r="E6226" s="176">
        <v>148.39166700000001</v>
      </c>
      <c r="F6226" s="176" t="str">
        <f>RIGHT(Airports[[#This Row],[ICAO]],3)</f>
        <v>HAE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1823</v>
      </c>
      <c r="C6227" s="176" t="s">
        <v>1824</v>
      </c>
      <c r="D6227" s="176">
        <v>-31</v>
      </c>
      <c r="E6227" s="176">
        <v>126.083333</v>
      </c>
      <c r="F6227" s="176" t="str">
        <f>RIGHT(Airports[[#This Row],[ICAO]],3)</f>
        <v>HAG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1825</v>
      </c>
      <c r="C6228" s="176" t="s">
        <v>1826</v>
      </c>
      <c r="D6228" s="176">
        <v>-35.144444</v>
      </c>
      <c r="E6228" s="176">
        <v>149.042778</v>
      </c>
      <c r="F6228" s="176" t="str">
        <f>RIGHT(Airports[[#This Row],[ICAO]],3)</f>
        <v>HAL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1827</v>
      </c>
      <c r="C6229" s="176" t="s">
        <v>1828</v>
      </c>
      <c r="D6229" s="176">
        <v>-32.941389000000001</v>
      </c>
      <c r="E6229" s="176">
        <v>117.864722</v>
      </c>
      <c r="F6229" s="176" t="str">
        <f>RIGHT(Airports[[#This Row],[ICAO]],3)</f>
        <v>HAR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1829</v>
      </c>
      <c r="C6230" s="176" t="s">
        <v>1830</v>
      </c>
      <c r="D6230" s="176">
        <v>-31.854721999999999</v>
      </c>
      <c r="E6230" s="176">
        <v>138.468333</v>
      </c>
      <c r="F6230" s="176" t="str">
        <f>RIGHT(Airports[[#This Row],[ICAO]],3)</f>
        <v>HAW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1831</v>
      </c>
      <c r="C6231" s="176" t="s">
        <v>1832</v>
      </c>
      <c r="D6231" s="176">
        <v>-34.531399</v>
      </c>
      <c r="E6231" s="176">
        <v>144.83000200000001</v>
      </c>
      <c r="F6231" s="176" t="str">
        <f>RIGHT(Airports[[#This Row],[ICAO]],3)</f>
        <v>HAY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1833</v>
      </c>
      <c r="C6232" s="176" t="s">
        <v>1834</v>
      </c>
      <c r="D6232" s="176">
        <v>-27.049721999999999</v>
      </c>
      <c r="E6232" s="176">
        <v>153.05000000000001</v>
      </c>
      <c r="F6232" s="176" t="str">
        <f>RIGHT(Airports[[#This Row],[ICAO]],3)</f>
        <v>HAZ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1835</v>
      </c>
      <c r="C6233" s="176" t="s">
        <v>1836</v>
      </c>
      <c r="D6233" s="176">
        <v>-25.320126999999999</v>
      </c>
      <c r="E6233" s="176">
        <v>152.880662</v>
      </c>
      <c r="F6233" s="176" t="str">
        <f>RIGHT(Airports[[#This Row],[ICAO]],3)</f>
        <v>HBA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1837</v>
      </c>
      <c r="C6234" s="176" t="s">
        <v>1838</v>
      </c>
      <c r="D6234" s="176">
        <v>-23.033055999999998</v>
      </c>
      <c r="E6234" s="176">
        <v>139.23333299999999</v>
      </c>
      <c r="F6234" s="176" t="str">
        <f>RIGHT(Airports[[#This Row],[ICAO]],3)</f>
        <v>HBD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1839</v>
      </c>
      <c r="C6235" s="176" t="s">
        <v>1840</v>
      </c>
      <c r="D6235" s="176">
        <v>-37.748333000000002</v>
      </c>
      <c r="E6235" s="176">
        <v>145.03611100000001</v>
      </c>
      <c r="F6235" s="176" t="str">
        <f>RIGHT(Airports[[#This Row],[ICAO]],3)</f>
        <v>HBH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1841</v>
      </c>
      <c r="C6236" s="176" t="s">
        <v>1842</v>
      </c>
      <c r="D6236" s="176">
        <v>-35.683332999999998</v>
      </c>
      <c r="E6236" s="176">
        <v>147.316667</v>
      </c>
      <c r="F6236" s="176" t="str">
        <f>RIGHT(Airports[[#This Row],[ICAO]],3)</f>
        <v>HBK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1843</v>
      </c>
      <c r="C6237" s="176" t="s">
        <v>1844</v>
      </c>
      <c r="D6237" s="176">
        <v>-14.660594</v>
      </c>
      <c r="E6237" s="176">
        <v>132.645341</v>
      </c>
      <c r="F6237" s="176" t="str">
        <f>RIGHT(Airports[[#This Row],[ICAO]],3)</f>
        <v>HBP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1845</v>
      </c>
      <c r="C6238" s="176" t="s">
        <v>1846</v>
      </c>
      <c r="D6238" s="176">
        <v>-16.491667</v>
      </c>
      <c r="E6238" s="176">
        <v>130.62805599999999</v>
      </c>
      <c r="F6238" s="176" t="str">
        <f>RIGHT(Airports[[#This Row],[ICAO]],3)</f>
        <v>HBR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1847</v>
      </c>
      <c r="C6239" s="176" t="s">
        <v>1848</v>
      </c>
      <c r="D6239" s="176">
        <v>-24.549721999999999</v>
      </c>
      <c r="E6239" s="176">
        <v>133.21638899999999</v>
      </c>
      <c r="F6239" s="176" t="str">
        <f>RIGHT(Airports[[#This Row],[ICAO]],3)</f>
        <v>HBY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1849</v>
      </c>
      <c r="C6240" s="176" t="s">
        <v>1850</v>
      </c>
      <c r="D6240" s="176">
        <v>-18.958611000000001</v>
      </c>
      <c r="E6240" s="176">
        <v>138.06222199999999</v>
      </c>
      <c r="F6240" s="176" t="str">
        <f>RIGHT(Airports[[#This Row],[ICAO]],3)</f>
        <v>HCS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1851</v>
      </c>
      <c r="C6241" s="176" t="s">
        <v>1852</v>
      </c>
      <c r="D6241" s="176">
        <v>-15.221389</v>
      </c>
      <c r="E6241" s="176">
        <v>134.07555600000001</v>
      </c>
      <c r="F6241" s="176" t="str">
        <f>RIGHT(Airports[[#This Row],[ICAO]],3)</f>
        <v>HDD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1853</v>
      </c>
      <c r="C6242" s="176" t="s">
        <v>1854</v>
      </c>
      <c r="D6242" s="176">
        <v>-21.321110999999998</v>
      </c>
      <c r="E6242" s="176">
        <v>138.29499999999999</v>
      </c>
      <c r="F6242" s="176" t="str">
        <f>RIGHT(Airports[[#This Row],[ICAO]],3)</f>
        <v>HDY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1855</v>
      </c>
      <c r="C6243" s="176" t="s">
        <v>1856</v>
      </c>
      <c r="D6243" s="176">
        <v>-27.767499999999998</v>
      </c>
      <c r="E6243" s="176">
        <v>153.33944399999999</v>
      </c>
      <c r="F6243" s="176" t="str">
        <f>RIGHT(Airports[[#This Row],[ICAO]],3)</f>
        <v>HEC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1857</v>
      </c>
      <c r="C6244" s="176" t="s">
        <v>1858</v>
      </c>
      <c r="D6244" s="176">
        <v>-17.466667000000001</v>
      </c>
      <c r="E6244" s="176">
        <v>138.36666700000001</v>
      </c>
      <c r="F6244" s="176" t="str">
        <f>RIGHT(Airports[[#This Row],[ICAO]],3)</f>
        <v>HEG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1859</v>
      </c>
      <c r="C6245" s="176" t="s">
        <v>1860</v>
      </c>
      <c r="D6245" s="176">
        <v>-32.826428</v>
      </c>
      <c r="E6245" s="176">
        <v>151.68593000000001</v>
      </c>
      <c r="F6245" s="176" t="str">
        <f>RIGHT(Airports[[#This Row],[ICAO]],3)</f>
        <v>HEH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1861</v>
      </c>
      <c r="C6246" s="176" t="s">
        <v>1862</v>
      </c>
      <c r="D6246" s="176">
        <v>-15.683332999999999</v>
      </c>
      <c r="E6246" s="176">
        <v>145.21638899999999</v>
      </c>
      <c r="F6246" s="176" t="str">
        <f>RIGHT(Airports[[#This Row],[ICAO]],3)</f>
        <v>HEL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1863</v>
      </c>
      <c r="C6247" s="176" t="s">
        <v>1864</v>
      </c>
      <c r="D6247" s="176">
        <v>-19.381667</v>
      </c>
      <c r="E6247" s="176">
        <v>146.464167</v>
      </c>
      <c r="F6247" s="176" t="str">
        <f>RIGHT(Airports[[#This Row],[ICAO]],3)</f>
        <v>HER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1865</v>
      </c>
      <c r="C6248" s="176" t="s">
        <v>1866</v>
      </c>
      <c r="D6248" s="176">
        <v>-23.225277999999999</v>
      </c>
      <c r="E6248" s="176">
        <v>150.60333299999999</v>
      </c>
      <c r="F6248" s="176" t="str">
        <f>RIGHT(Airports[[#This Row],[ICAO]],3)</f>
        <v>HEW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1867</v>
      </c>
      <c r="C6249" s="176" t="s">
        <v>1868</v>
      </c>
      <c r="D6249" s="176">
        <v>-16.75</v>
      </c>
      <c r="E6249" s="176">
        <v>133.5</v>
      </c>
      <c r="F6249" s="176" t="str">
        <f>RIGHT(Airports[[#This Row],[ICAO]],3)</f>
        <v>HFD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1869</v>
      </c>
      <c r="C6250" s="176" t="s">
        <v>1870</v>
      </c>
      <c r="D6250" s="176">
        <v>-35.695</v>
      </c>
      <c r="E6250" s="176">
        <v>142.259444</v>
      </c>
      <c r="F6250" s="176" t="str">
        <f>RIGHT(Airports[[#This Row],[ICAO]],3)</f>
        <v>HGN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1871</v>
      </c>
      <c r="C6251" s="176" t="s">
        <v>1872</v>
      </c>
      <c r="D6251" s="176">
        <v>-24.416388999999999</v>
      </c>
      <c r="E6251" s="176">
        <v>133.69972200000001</v>
      </c>
      <c r="F6251" s="176" t="str">
        <f>RIGHT(Airports[[#This Row],[ICAO]],3)</f>
        <v>HGR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1873</v>
      </c>
      <c r="C6252" s="176" t="s">
        <v>1874</v>
      </c>
      <c r="D6252" s="176">
        <v>-30.716667000000001</v>
      </c>
      <c r="E6252" s="176">
        <v>129.51499999999999</v>
      </c>
      <c r="F6252" s="176" t="str">
        <f>RIGHT(Airports[[#This Row],[ICAO]],3)</f>
        <v>HGS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1875</v>
      </c>
      <c r="C6253" s="176" t="s">
        <v>1876</v>
      </c>
      <c r="D6253" s="176">
        <v>-19.725332999999999</v>
      </c>
      <c r="E6253" s="176">
        <v>147.34819400000001</v>
      </c>
      <c r="F6253" s="176" t="str">
        <f>RIGHT(Airports[[#This Row],[ICAO]],3)</f>
        <v>HHL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1877</v>
      </c>
      <c r="C6254" s="176" t="s">
        <v>1878</v>
      </c>
      <c r="D6254" s="176">
        <v>-35.055</v>
      </c>
      <c r="E6254" s="176">
        <v>138.79833300000001</v>
      </c>
      <c r="F6254" s="176" t="str">
        <f>RIGHT(Airports[[#This Row],[ICAO]],3)</f>
        <v>HHN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1879</v>
      </c>
      <c r="C6255" s="176" t="s">
        <v>1880</v>
      </c>
      <c r="D6255" s="176">
        <v>-16.424444000000001</v>
      </c>
      <c r="E6255" s="176">
        <v>143.145556</v>
      </c>
      <c r="F6255" s="176" t="str">
        <f>RIGHT(Airports[[#This Row],[ICAO]],3)</f>
        <v>HHY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1881</v>
      </c>
      <c r="C6256" s="176" t="s">
        <v>1882</v>
      </c>
      <c r="D6256" s="176">
        <v>-10.585635999999999</v>
      </c>
      <c r="E6256" s="176">
        <v>142.29276999999999</v>
      </c>
      <c r="F6256" s="176" t="str">
        <f>RIGHT(Airports[[#This Row],[ICAO]],3)</f>
        <v>HID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1883</v>
      </c>
      <c r="C6257" s="176" t="s">
        <v>1884</v>
      </c>
      <c r="D6257" s="176">
        <v>-21.75</v>
      </c>
      <c r="E6257" s="176">
        <v>119.416389</v>
      </c>
      <c r="F6257" s="176" t="str">
        <f>RIGHT(Airports[[#This Row],[ICAO]],3)</f>
        <v>HIL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1885</v>
      </c>
      <c r="C6258" s="176" t="s">
        <v>1886</v>
      </c>
      <c r="D6258" s="176">
        <v>-20.315000000000001</v>
      </c>
      <c r="E6258" s="176">
        <v>118.57555600000001</v>
      </c>
      <c r="F6258" s="176" t="str">
        <f>RIGHT(Airports[[#This Row],[ICAO]],3)</f>
        <v>HIP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1887</v>
      </c>
      <c r="C6259" s="176" t="s">
        <v>1888</v>
      </c>
      <c r="D6259" s="176">
        <v>-16.55</v>
      </c>
      <c r="E6259" s="176">
        <v>132.9</v>
      </c>
      <c r="F6259" s="176" t="str">
        <f>RIGHT(Airports[[#This Row],[ICAO]],3)</f>
        <v>HIV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1889</v>
      </c>
      <c r="C6260" s="176" t="s">
        <v>1890</v>
      </c>
      <c r="D6260" s="176">
        <v>-11.983333</v>
      </c>
      <c r="E6260" s="176">
        <v>143.266389</v>
      </c>
      <c r="F6260" s="176" t="str">
        <f>RIGHT(Airports[[#This Row],[ICAO]],3)</f>
        <v>HKI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1891</v>
      </c>
      <c r="C6261" s="176" t="s">
        <v>1892</v>
      </c>
      <c r="D6261" s="176">
        <v>-22.943888999999999</v>
      </c>
      <c r="E6261" s="176">
        <v>135.446944</v>
      </c>
      <c r="F6261" s="176" t="str">
        <f>RIGHT(Airports[[#This Row],[ICAO]],3)</f>
        <v>HKT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1893</v>
      </c>
      <c r="C6262" s="176" t="s">
        <v>1894</v>
      </c>
      <c r="D6262" s="176">
        <v>-31.806388999999999</v>
      </c>
      <c r="E6262" s="176">
        <v>116.01055599999999</v>
      </c>
      <c r="F6262" s="176" t="str">
        <f>RIGHT(Airports[[#This Row],[ICAO]],3)</f>
        <v>HLB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1895</v>
      </c>
      <c r="C6263" s="176" t="s">
        <v>1896</v>
      </c>
      <c r="D6263" s="176">
        <v>-18.233899999999998</v>
      </c>
      <c r="E6263" s="176">
        <v>127.66999800000001</v>
      </c>
      <c r="F6263" s="176" t="str">
        <f>RIGHT(Airports[[#This Row],[ICAO]],3)</f>
        <v>HLC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1897</v>
      </c>
      <c r="C6264" s="176" t="s">
        <v>1884</v>
      </c>
      <c r="D6264" s="176">
        <v>-20.5</v>
      </c>
      <c r="E6264" s="176">
        <v>140.23333299999999</v>
      </c>
      <c r="F6264" s="176" t="str">
        <f>RIGHT(Airports[[#This Row],[ICAO]],3)</f>
        <v>HLD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1898</v>
      </c>
      <c r="C6265" s="176" t="s">
        <v>1899</v>
      </c>
      <c r="D6265" s="176">
        <v>-34.610278000000001</v>
      </c>
      <c r="E6265" s="176">
        <v>150.09638899999999</v>
      </c>
      <c r="F6265" s="176" t="str">
        <f>RIGHT(Airports[[#This Row],[ICAO]],3)</f>
        <v>HLF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1900</v>
      </c>
      <c r="C6266" s="176" t="s">
        <v>1901</v>
      </c>
      <c r="D6266" s="176">
        <v>-33.263888999999999</v>
      </c>
      <c r="E6266" s="176">
        <v>116.815</v>
      </c>
      <c r="F6266" s="176" t="str">
        <f>RIGHT(Airports[[#This Row],[ICAO]],3)</f>
        <v>HLM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1902</v>
      </c>
      <c r="C6267" s="176" t="s">
        <v>1903</v>
      </c>
      <c r="D6267" s="176">
        <v>-18.416667</v>
      </c>
      <c r="E6267" s="176">
        <v>133.88333299999999</v>
      </c>
      <c r="F6267" s="176" t="str">
        <f>RIGHT(Airports[[#This Row],[ICAO]],3)</f>
        <v>HLN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1904</v>
      </c>
      <c r="C6268" s="176" t="s">
        <v>1905</v>
      </c>
      <c r="D6268" s="176">
        <v>-33.493611000000001</v>
      </c>
      <c r="E6268" s="176">
        <v>145.52361099999999</v>
      </c>
      <c r="F6268" s="176" t="str">
        <f>RIGHT(Airports[[#This Row],[ICAO]],3)</f>
        <v>HLS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1906</v>
      </c>
      <c r="C6269" s="176" t="s">
        <v>1907</v>
      </c>
      <c r="D6269" s="176">
        <v>-27.9</v>
      </c>
      <c r="E6269" s="176">
        <v>153.41666699999999</v>
      </c>
      <c r="F6269" s="176" t="str">
        <f>RIGHT(Airports[[#This Row],[ICAO]],3)</f>
        <v>HLW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1908</v>
      </c>
      <c r="C6270" s="176" t="s">
        <v>1909</v>
      </c>
      <c r="D6270" s="176">
        <v>-23.927778</v>
      </c>
      <c r="E6270" s="176">
        <v>132.8125</v>
      </c>
      <c r="F6270" s="176" t="str">
        <f>RIGHT(Airports[[#This Row],[ICAO]],3)</f>
        <v>HMB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1910</v>
      </c>
      <c r="C6271" s="176" t="s">
        <v>1911</v>
      </c>
      <c r="D6271" s="176">
        <v>-31.824722000000001</v>
      </c>
      <c r="E6271" s="176">
        <v>115.734444</v>
      </c>
      <c r="F6271" s="176" t="str">
        <f>RIGHT(Airports[[#This Row],[ICAO]],3)</f>
        <v>HMH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1912</v>
      </c>
      <c r="C6272" s="176" t="s">
        <v>1913</v>
      </c>
      <c r="D6272" s="176">
        <v>-37.648899078369141</v>
      </c>
      <c r="E6272" s="176">
        <v>142.06500244140625</v>
      </c>
      <c r="F6272" s="176" t="str">
        <f>RIGHT(Airports[[#This Row],[ICAO]],3)</f>
        <v>HML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1914</v>
      </c>
      <c r="C6273" s="176" t="s">
        <v>1913</v>
      </c>
      <c r="D6273" s="176">
        <v>-26.719722000000001</v>
      </c>
      <c r="E6273" s="176">
        <v>135.07333299999999</v>
      </c>
      <c r="F6273" s="176" t="str">
        <f>RIGHT(Airports[[#This Row],[ICAO]],3)</f>
        <v>HMT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1915</v>
      </c>
      <c r="C6274" s="176" t="s">
        <v>1916</v>
      </c>
      <c r="D6274" s="176">
        <v>-22.283055999999998</v>
      </c>
      <c r="E6274" s="176">
        <v>117.666389</v>
      </c>
      <c r="F6274" s="176" t="str">
        <f>RIGHT(Airports[[#This Row],[ICAO]],3)</f>
        <v>HMY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1917</v>
      </c>
      <c r="C6275" s="176" t="s">
        <v>1918</v>
      </c>
      <c r="D6275" s="176">
        <v>-12.095000000000001</v>
      </c>
      <c r="E6275" s="176">
        <v>135.361389</v>
      </c>
      <c r="F6275" s="176" t="str">
        <f>RIGHT(Airports[[#This Row],[ICAO]],3)</f>
        <v>HOA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1919</v>
      </c>
      <c r="C6276" s="176" t="s">
        <v>1920</v>
      </c>
      <c r="D6276" s="176">
        <v>-14.149722000000001</v>
      </c>
      <c r="E6276" s="176">
        <v>142.676389</v>
      </c>
      <c r="F6276" s="176" t="str">
        <f>RIGHT(Airports[[#This Row],[ICAO]],3)</f>
        <v>HOL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1921</v>
      </c>
      <c r="C6277" s="176" t="s">
        <v>1922</v>
      </c>
      <c r="D6277" s="176">
        <v>-31.753333000000001</v>
      </c>
      <c r="E6277" s="176">
        <v>140.66499999999999</v>
      </c>
      <c r="F6277" s="176" t="str">
        <f>RIGHT(Airports[[#This Row],[ICAO]],3)</f>
        <v>HON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1923</v>
      </c>
      <c r="C6278" s="176" t="s">
        <v>1924</v>
      </c>
      <c r="D6278" s="176">
        <v>-18.3367004395</v>
      </c>
      <c r="E6278" s="176">
        <v>130.63800048799999</v>
      </c>
      <c r="F6278" s="176" t="str">
        <f>RIGHT(Airports[[#This Row],[ICAO]],3)</f>
        <v>HOO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1925</v>
      </c>
      <c r="C6279" s="176" t="s">
        <v>1926</v>
      </c>
      <c r="D6279" s="176">
        <v>-37.0475006104</v>
      </c>
      <c r="E6279" s="176">
        <v>147.33399963400001</v>
      </c>
      <c r="F6279" s="176" t="str">
        <f>RIGHT(Airports[[#This Row],[ICAO]],3)</f>
        <v>HOT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1927</v>
      </c>
      <c r="C6280" s="176" t="s">
        <v>1928</v>
      </c>
      <c r="D6280" s="176">
        <v>-15.574722</v>
      </c>
      <c r="E6280" s="176">
        <v>134.09555599999999</v>
      </c>
      <c r="F6280" s="176" t="str">
        <f>RIGHT(Airports[[#This Row],[ICAO]],3)</f>
        <v>HOV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1929</v>
      </c>
      <c r="C6281" s="176" t="s">
        <v>1930</v>
      </c>
      <c r="D6281" s="176">
        <v>-22.266389</v>
      </c>
      <c r="E6281" s="176">
        <v>150.033333</v>
      </c>
      <c r="F6281" s="176" t="str">
        <f>RIGHT(Airports[[#This Row],[ICAO]],3)</f>
        <v>HOY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1931</v>
      </c>
      <c r="C6282" s="176" t="s">
        <v>1932</v>
      </c>
      <c r="D6282" s="176">
        <v>-33.826943999999997</v>
      </c>
      <c r="E6282" s="176">
        <v>151.261944</v>
      </c>
      <c r="F6282" s="176" t="str">
        <f>RIGHT(Airports[[#This Row],[ICAO]],3)</f>
        <v>HPG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1933</v>
      </c>
      <c r="C6283" s="176" t="s">
        <v>1934</v>
      </c>
      <c r="D6283" s="176">
        <v>-35.715302000000001</v>
      </c>
      <c r="E6283" s="176">
        <v>142.36000100000001</v>
      </c>
      <c r="F6283" s="176" t="str">
        <f>RIGHT(Airports[[#This Row],[ICAO]],3)</f>
        <v>HPN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1935</v>
      </c>
      <c r="C6284" s="176" t="s">
        <v>1936</v>
      </c>
      <c r="D6284" s="176">
        <v>-21.285910000000001</v>
      </c>
      <c r="E6284" s="176">
        <v>149.277683</v>
      </c>
      <c r="F6284" s="176" t="str">
        <f>RIGHT(Airports[[#This Row],[ICAO]],3)</f>
        <v>HPT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1937</v>
      </c>
      <c r="C6285" s="176" t="s">
        <v>1938</v>
      </c>
      <c r="D6285" s="176">
        <v>-15.283333000000001</v>
      </c>
      <c r="E6285" s="176">
        <v>145.11666700000001</v>
      </c>
      <c r="F6285" s="176" t="str">
        <f>RIGHT(Airports[[#This Row],[ICAO]],3)</f>
        <v>HPV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1939</v>
      </c>
      <c r="C6286" s="176" t="s">
        <v>1940</v>
      </c>
      <c r="D6286" s="176">
        <v>-25.25</v>
      </c>
      <c r="E6286" s="176">
        <v>153.16666699999999</v>
      </c>
      <c r="F6286" s="176" t="str">
        <f>RIGHT(Airports[[#This Row],[ICAO]],3)</f>
        <v>HPY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1941</v>
      </c>
      <c r="C6287" s="176" t="s">
        <v>1942</v>
      </c>
      <c r="D6287" s="176">
        <v>-28.996110999999999</v>
      </c>
      <c r="E6287" s="176">
        <v>144.453056</v>
      </c>
      <c r="F6287" s="176" t="str">
        <f>RIGHT(Airports[[#This Row],[ICAO]],3)</f>
        <v>HRD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1943</v>
      </c>
      <c r="C6288" s="176" t="s">
        <v>1944</v>
      </c>
      <c r="D6288" s="176">
        <v>-31.468889000000001</v>
      </c>
      <c r="E6288" s="176">
        <v>147.894722</v>
      </c>
      <c r="F6288" s="176" t="str">
        <f>RIGHT(Airports[[#This Row],[ICAO]],3)</f>
        <v>HRG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1945</v>
      </c>
      <c r="C6289" s="176" t="s">
        <v>1946</v>
      </c>
      <c r="D6289" s="176">
        <v>-23.441666999999999</v>
      </c>
      <c r="E6289" s="176">
        <v>151.91138900000001</v>
      </c>
      <c r="F6289" s="176" t="str">
        <f>RIGHT(Airports[[#This Row],[ICAO]],3)</f>
        <v>HRN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1947</v>
      </c>
      <c r="C6290" s="176" t="s">
        <v>1948</v>
      </c>
      <c r="D6290" s="176">
        <v>-22.895</v>
      </c>
      <c r="E6290" s="176">
        <v>143.46638899999999</v>
      </c>
      <c r="F6290" s="176" t="str">
        <f>RIGHT(Airports[[#This Row],[ICAO]],3)</f>
        <v>HRT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1949</v>
      </c>
      <c r="C6291" s="176" t="s">
        <v>1950</v>
      </c>
      <c r="D6291" s="176">
        <v>-13.766389</v>
      </c>
      <c r="E6291" s="176">
        <v>135.80527799999999</v>
      </c>
      <c r="F6291" s="176" t="str">
        <f>RIGHT(Airports[[#This Row],[ICAO]],3)</f>
        <v>HSC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1951</v>
      </c>
      <c r="C6292" s="176" t="s">
        <v>1952</v>
      </c>
      <c r="D6292" s="176">
        <v>-27.439722</v>
      </c>
      <c r="E6292" s="176">
        <v>153.10749999999999</v>
      </c>
      <c r="F6292" s="176" t="str">
        <f>RIGHT(Airports[[#This Row],[ICAO]],3)</f>
        <v>HSJ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1953</v>
      </c>
      <c r="C6293" s="176" t="s">
        <v>1954</v>
      </c>
      <c r="D6293" s="176">
        <v>-25.348333</v>
      </c>
      <c r="E6293" s="176">
        <v>118.613333</v>
      </c>
      <c r="F6293" s="176" t="str">
        <f>RIGHT(Airports[[#This Row],[ICAO]],3)</f>
        <v>HSL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1955</v>
      </c>
      <c r="C6294" s="176" t="s">
        <v>1956</v>
      </c>
      <c r="D6294" s="176">
        <v>-36.669700622558594</v>
      </c>
      <c r="E6294" s="176">
        <v>142.17300415039063</v>
      </c>
      <c r="F6294" s="176" t="str">
        <f>RIGHT(Airports[[#This Row],[ICAO]],3)</f>
        <v>HSM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1957</v>
      </c>
      <c r="C6295" s="176" t="s">
        <v>1958</v>
      </c>
      <c r="D6295" s="176">
        <v>-16.516389</v>
      </c>
      <c r="E6295" s="176">
        <v>146.016389</v>
      </c>
      <c r="F6295" s="176" t="str">
        <f>RIGHT(Airports[[#This Row],[ICAO]],3)</f>
        <v>HSR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1959</v>
      </c>
      <c r="C6296" s="176" t="s">
        <v>1960</v>
      </c>
      <c r="D6296" s="176">
        <v>-32.142499999999998</v>
      </c>
      <c r="E6296" s="176">
        <v>135.09944400000001</v>
      </c>
      <c r="F6296" s="176" t="str">
        <f>RIGHT(Airports[[#This Row],[ICAO]],3)</f>
        <v>HTA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1961</v>
      </c>
      <c r="C6297" s="176" t="s">
        <v>1962</v>
      </c>
      <c r="D6297" s="176">
        <v>-35.171666999999999</v>
      </c>
      <c r="E6297" s="176">
        <v>138.49166700000001</v>
      </c>
      <c r="F6297" s="176" t="str">
        <f>RIGHT(Airports[[#This Row],[ICAO]],3)</f>
        <v>HTF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1963</v>
      </c>
      <c r="C6298" s="176" t="s">
        <v>1964</v>
      </c>
      <c r="D6298" s="176">
        <v>-11.75</v>
      </c>
      <c r="E6298" s="176">
        <v>142.583056</v>
      </c>
      <c r="F6298" s="176" t="str">
        <f>RIGHT(Airports[[#This Row],[ICAO]],3)</f>
        <v>HTL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1965</v>
      </c>
      <c r="C6299" s="176" t="s">
        <v>1966</v>
      </c>
      <c r="D6299" s="176">
        <v>-17.433333000000001</v>
      </c>
      <c r="E6299" s="176">
        <v>145.39666700000001</v>
      </c>
      <c r="F6299" s="176" t="str">
        <f>RIGHT(Airports[[#This Row],[ICAO]],3)</f>
        <v>HTN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1967</v>
      </c>
      <c r="C6300" s="176" t="s">
        <v>1968</v>
      </c>
      <c r="D6300" s="176">
        <v>-22.984999999999999</v>
      </c>
      <c r="E6300" s="176">
        <v>134.91833299999999</v>
      </c>
      <c r="F6300" s="176" t="str">
        <f>RIGHT(Airports[[#This Row],[ICAO]],3)</f>
        <v>HTS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1969</v>
      </c>
      <c r="C6301" s="176" t="s">
        <v>1970</v>
      </c>
      <c r="D6301" s="176">
        <v>-20.815000999999999</v>
      </c>
      <c r="E6301" s="176">
        <v>144.22500600000001</v>
      </c>
      <c r="F6301" s="176" t="str">
        <f>RIGHT(Airports[[#This Row],[ICAO]],3)</f>
        <v>HUG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1971</v>
      </c>
      <c r="C6302" s="176" t="s">
        <v>1972</v>
      </c>
      <c r="D6302" s="176">
        <v>-34.516666999999998</v>
      </c>
      <c r="E6302" s="176">
        <v>139.10499999999999</v>
      </c>
      <c r="F6302" s="176" t="str">
        <f>RIGHT(Airports[[#This Row],[ICAO]],3)</f>
        <v>HVF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1973</v>
      </c>
      <c r="C6303" s="176" t="s">
        <v>1974</v>
      </c>
      <c r="D6303" s="176">
        <v>-34.029167000000001</v>
      </c>
      <c r="E6303" s="176">
        <v>138.52416700000001</v>
      </c>
      <c r="F6303" s="176" t="str">
        <f>RIGHT(Airports[[#This Row],[ICAO]],3)</f>
        <v>HYL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1975</v>
      </c>
      <c r="C6304" s="176" t="s">
        <v>1976</v>
      </c>
      <c r="D6304" s="176">
        <v>-20.060555999999998</v>
      </c>
      <c r="E6304" s="176">
        <v>148.88166699999999</v>
      </c>
      <c r="F6304" s="176" t="str">
        <f>RIGHT(Airports[[#This Row],[ICAO]],3)</f>
        <v>HYN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1977</v>
      </c>
      <c r="C6305" s="176" t="s">
        <v>1978</v>
      </c>
      <c r="D6305" s="176">
        <v>-21.735555999999999</v>
      </c>
      <c r="E6305" s="176">
        <v>148.16416699999999</v>
      </c>
      <c r="F6305" s="176" t="str">
        <f>RIGHT(Airports[[#This Row],[ICAO]],3)</f>
        <v>IBM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1979</v>
      </c>
      <c r="C6306" s="176" t="s">
        <v>1980</v>
      </c>
      <c r="D6306" s="176">
        <v>-21.286667000000001</v>
      </c>
      <c r="E6306" s="176">
        <v>118.883056</v>
      </c>
      <c r="F6306" s="176" t="str">
        <f>RIGHT(Airports[[#This Row],[ICAO]],3)</f>
        <v>IBO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1981</v>
      </c>
      <c r="C6307" s="176" t="s">
        <v>1982</v>
      </c>
      <c r="D6307" s="176">
        <v>-29.211666999999998</v>
      </c>
      <c r="E6307" s="176">
        <v>120.453333</v>
      </c>
      <c r="F6307" s="176" t="str">
        <f>RIGHT(Airports[[#This Row],[ICAO]],3)</f>
        <v>IDA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1983</v>
      </c>
      <c r="C6308" s="176" t="s">
        <v>1984</v>
      </c>
      <c r="D6308" s="176">
        <v>-25.066666999999999</v>
      </c>
      <c r="E6308" s="176">
        <v>133.73333299999999</v>
      </c>
      <c r="F6308" s="176" t="str">
        <f>RIGHT(Airports[[#This Row],[ICAO]],3)</f>
        <v>IDR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1985</v>
      </c>
      <c r="C6309" s="176" t="s">
        <v>1986</v>
      </c>
      <c r="D6309" s="176">
        <v>-22.236667000000001</v>
      </c>
      <c r="E6309" s="176">
        <v>148.43305599999999</v>
      </c>
      <c r="F6309" s="176" t="str">
        <f>RIGHT(Airports[[#This Row],[ICAO]],3)</f>
        <v>IFF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1987</v>
      </c>
      <c r="C6310" s="176" t="s">
        <v>1988</v>
      </c>
      <c r="D6310" s="176">
        <v>-17.558610999999999</v>
      </c>
      <c r="E6310" s="176">
        <v>146.01166699999999</v>
      </c>
      <c r="F6310" s="176" t="str">
        <f>RIGHT(Airports[[#This Row],[ICAO]],3)</f>
        <v>IFL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1989</v>
      </c>
      <c r="C6311" s="176" t="s">
        <v>1990</v>
      </c>
      <c r="D6311" s="176">
        <v>-18.899999999999999</v>
      </c>
      <c r="E6311" s="176">
        <v>141.216667</v>
      </c>
      <c r="F6311" s="176" t="str">
        <f>RIGHT(Airports[[#This Row],[ICAO]],3)</f>
        <v>IFY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1991</v>
      </c>
      <c r="C6312" s="176" t="s">
        <v>1992</v>
      </c>
      <c r="D6312" s="176">
        <v>-18.660556</v>
      </c>
      <c r="E6312" s="176">
        <v>146.151667</v>
      </c>
      <c r="F6312" s="176" t="str">
        <f>RIGHT(Airports[[#This Row],[ICAO]],3)</f>
        <v>IGM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1993</v>
      </c>
      <c r="C6313" s="176" t="s">
        <v>1994</v>
      </c>
      <c r="D6313" s="176">
        <v>-29.628056000000001</v>
      </c>
      <c r="E6313" s="176">
        <v>134.78833299999999</v>
      </c>
      <c r="F6313" s="176" t="str">
        <f>RIGHT(Airports[[#This Row],[ICAO]],3)</f>
        <v>IGR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1995</v>
      </c>
      <c r="C6314" s="176" t="s">
        <v>1996</v>
      </c>
      <c r="D6314" s="176">
        <v>-22.763332999999999</v>
      </c>
      <c r="E6314" s="176">
        <v>136.16305600000001</v>
      </c>
      <c r="F6314" s="176" t="str">
        <f>RIGHT(Airports[[#This Row],[ICAO]],3)</f>
        <v>IKL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1997</v>
      </c>
      <c r="C6315" s="176" t="s">
        <v>1998</v>
      </c>
      <c r="D6315" s="176">
        <v>-16.229167</v>
      </c>
      <c r="E6315" s="176">
        <v>141.43388899999999</v>
      </c>
      <c r="F6315" s="176" t="str">
        <f>RIGHT(Airports[[#This Row],[ICAO]],3)</f>
        <v>IKM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1999</v>
      </c>
      <c r="C6316" s="176" t="s">
        <v>2000</v>
      </c>
      <c r="D6316" s="176">
        <v>-36.456111</v>
      </c>
      <c r="E6316" s="176">
        <v>146.43305599999999</v>
      </c>
      <c r="F6316" s="176" t="str">
        <f>RIGHT(Airports[[#This Row],[ICAO]],3)</f>
        <v>ILA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2001</v>
      </c>
      <c r="C6317" s="176" t="s">
        <v>2002</v>
      </c>
      <c r="D6317" s="176">
        <v>-23.471667</v>
      </c>
      <c r="E6317" s="176">
        <v>144.534167</v>
      </c>
      <c r="F6317" s="176" t="str">
        <f>RIGHT(Airports[[#This Row],[ICAO]],3)</f>
        <v>ILF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2003</v>
      </c>
      <c r="C6318" s="176" t="s">
        <v>2004</v>
      </c>
      <c r="D6318" s="176">
        <v>-28.367778000000001</v>
      </c>
      <c r="E6318" s="176">
        <v>127.52333299999999</v>
      </c>
      <c r="F6318" s="176" t="str">
        <f>RIGHT(Airports[[#This Row],[ICAO]],3)</f>
        <v>ILK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2005</v>
      </c>
      <c r="C6319" s="176" t="s">
        <v>2006</v>
      </c>
      <c r="D6319" s="176">
        <v>-28.416388999999999</v>
      </c>
      <c r="E6319" s="176">
        <v>151.09138899999999</v>
      </c>
      <c r="F6319" s="176" t="str">
        <f>RIGHT(Airports[[#This Row],[ICAO]],3)</f>
        <v>ILW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2007</v>
      </c>
      <c r="C6320" s="176" t="s">
        <v>2008</v>
      </c>
      <c r="D6320" s="176">
        <v>-33.090555999999999</v>
      </c>
      <c r="E6320" s="176">
        <v>136.46444399999999</v>
      </c>
      <c r="F6320" s="176" t="str">
        <f>RIGHT(Airports[[#This Row],[ICAO]],3)</f>
        <v>IMB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2009</v>
      </c>
      <c r="C6321" s="176" t="s">
        <v>2010</v>
      </c>
      <c r="D6321" s="176">
        <v>-25.149722000000001</v>
      </c>
      <c r="E6321" s="176">
        <v>133.583056</v>
      </c>
      <c r="F6321" s="176" t="str">
        <f>RIGHT(Airports[[#This Row],[ICAO]],3)</f>
        <v>IMP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2011</v>
      </c>
      <c r="C6322" s="176" t="s">
        <v>2012</v>
      </c>
      <c r="D6322" s="176">
        <v>-27.741667</v>
      </c>
      <c r="E6322" s="176">
        <v>140.745</v>
      </c>
      <c r="F6322" s="176" t="str">
        <f>RIGHT(Airports[[#This Row],[ICAO]],3)</f>
        <v>IMT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2013</v>
      </c>
      <c r="C6323" s="176" t="s">
        <v>2014</v>
      </c>
      <c r="D6323" s="176">
        <v>-15.466388999999999</v>
      </c>
      <c r="E6323" s="176">
        <v>143.30000000000001</v>
      </c>
      <c r="F6323" s="176" t="str">
        <f>RIGHT(Airports[[#This Row],[ICAO]],3)</f>
        <v>IMY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2015</v>
      </c>
      <c r="C6324" s="176" t="s">
        <v>2016</v>
      </c>
      <c r="D6324" s="176">
        <v>-25</v>
      </c>
      <c r="E6324" s="176">
        <v>148.331389</v>
      </c>
      <c r="F6324" s="176" t="str">
        <f>RIGHT(Airports[[#This Row],[ICAO]],3)</f>
        <v>ING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2017</v>
      </c>
      <c r="C6325" s="176" t="s">
        <v>2018</v>
      </c>
      <c r="D6325" s="176">
        <v>-25.85</v>
      </c>
      <c r="E6325" s="176">
        <v>148.55000000000001</v>
      </c>
      <c r="F6325" s="176" t="str">
        <f>RIGHT(Airports[[#This Row],[ICAO]],3)</f>
        <v>INJ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2019</v>
      </c>
      <c r="C6326" s="176" t="s">
        <v>2020</v>
      </c>
      <c r="D6326" s="176">
        <v>-27.7</v>
      </c>
      <c r="E6326" s="176">
        <v>140.73333299999999</v>
      </c>
      <c r="F6326" s="176" t="str">
        <f>RIGHT(Airports[[#This Row],[ICAO]],3)</f>
        <v>INN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2021</v>
      </c>
      <c r="C6327" s="176" t="s">
        <v>2022</v>
      </c>
      <c r="D6327" s="176">
        <v>-29.773610999999999</v>
      </c>
      <c r="E6327" s="176">
        <v>151.16555600000001</v>
      </c>
      <c r="F6327" s="176" t="str">
        <f>RIGHT(Airports[[#This Row],[ICAO]],3)</f>
        <v>INO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2023</v>
      </c>
      <c r="C6328" s="176" t="s">
        <v>2024</v>
      </c>
      <c r="D6328" s="176">
        <v>-32.465000000000003</v>
      </c>
      <c r="E6328" s="176">
        <v>151.13166699999999</v>
      </c>
      <c r="F6328" s="176" t="str">
        <f>RIGHT(Airports[[#This Row],[ICAO]],3)</f>
        <v>INT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2025</v>
      </c>
      <c r="C6329" s="176" t="s">
        <v>2026</v>
      </c>
      <c r="D6329" s="176">
        <v>-18.005278000000001</v>
      </c>
      <c r="E6329" s="176">
        <v>140.53527800000001</v>
      </c>
      <c r="F6329" s="176" t="str">
        <f>RIGHT(Airports[[#This Row],[ICAO]],3)</f>
        <v>INV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2027</v>
      </c>
      <c r="C6330" s="176" t="s">
        <v>2028</v>
      </c>
      <c r="D6330" s="176">
        <v>-17.838889000000002</v>
      </c>
      <c r="E6330" s="176">
        <v>129.63805600000001</v>
      </c>
      <c r="F6330" s="176" t="str">
        <f>RIGHT(Airports[[#This Row],[ICAO]],3)</f>
        <v>INW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2029</v>
      </c>
      <c r="C6331" s="176" t="s">
        <v>2030</v>
      </c>
      <c r="D6331" s="176">
        <v>-24.22</v>
      </c>
      <c r="E6331" s="176">
        <v>144.62861100000001</v>
      </c>
      <c r="F6331" s="176" t="str">
        <f>RIGHT(Airports[[#This Row],[ICAO]],3)</f>
        <v>ISD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2031</v>
      </c>
      <c r="C6332" s="176" t="s">
        <v>2032</v>
      </c>
      <c r="D6332" s="176">
        <v>-24.259167000000001</v>
      </c>
      <c r="E6332" s="176">
        <v>144.42416700000001</v>
      </c>
      <c r="F6332" s="176" t="str">
        <f>RIGHT(Airports[[#This Row],[ICAO]],3)</f>
        <v>ISF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2033</v>
      </c>
      <c r="C6333" s="176" t="s">
        <v>2034</v>
      </c>
      <c r="D6333" s="176">
        <v>-36.512222000000001</v>
      </c>
      <c r="E6333" s="176">
        <v>147.356111</v>
      </c>
      <c r="F6333" s="176" t="str">
        <f>RIGHT(Airports[[#This Row],[ICAO]],3)</f>
        <v>ITT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2035</v>
      </c>
      <c r="C6334" s="176" t="s">
        <v>2036</v>
      </c>
      <c r="D6334" s="176">
        <v>-15.699722</v>
      </c>
      <c r="E6334" s="176">
        <v>128.683333</v>
      </c>
      <c r="F6334" s="176" t="str">
        <f>RIGHT(Airports[[#This Row],[ICAO]],3)</f>
        <v>IVA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2037</v>
      </c>
      <c r="C6335" s="176" t="s">
        <v>2038</v>
      </c>
      <c r="D6335" s="176">
        <v>-38.612499999999997</v>
      </c>
      <c r="E6335" s="176">
        <v>145.73333299999999</v>
      </c>
      <c r="F6335" s="176" t="str">
        <f>RIGHT(Airports[[#This Row],[ICAO]],3)</f>
        <v>IVE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2039</v>
      </c>
      <c r="C6336" s="176" t="s">
        <v>2040</v>
      </c>
      <c r="D6336" s="176">
        <v>-24.065556000000001</v>
      </c>
      <c r="E6336" s="176">
        <v>151.394722</v>
      </c>
      <c r="F6336" s="176" t="str">
        <f>RIGHT(Airports[[#This Row],[ICAO]],3)</f>
        <v>IVG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2041</v>
      </c>
      <c r="C6337" s="176" t="s">
        <v>2042</v>
      </c>
      <c r="D6337" s="176">
        <v>-29.888299942</v>
      </c>
      <c r="E6337" s="176">
        <v>151.143997192</v>
      </c>
      <c r="F6337" s="176" t="str">
        <f>RIGHT(Airports[[#This Row],[ICAO]],3)</f>
        <v>IVL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2043</v>
      </c>
      <c r="C6338" s="176" t="s">
        <v>2044</v>
      </c>
      <c r="D6338" s="176">
        <v>-32.884721999999996</v>
      </c>
      <c r="E6338" s="176">
        <v>144.311667</v>
      </c>
      <c r="F6338" s="176" t="str">
        <f>RIGHT(Airports[[#This Row],[ICAO]],3)</f>
        <v>IVO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2045</v>
      </c>
      <c r="C6339" s="176" t="s">
        <v>2046</v>
      </c>
      <c r="D6339" s="176">
        <v>-12.658333000000001</v>
      </c>
      <c r="E6339" s="176">
        <v>132.893056</v>
      </c>
      <c r="F6339" s="176" t="str">
        <f>RIGHT(Airports[[#This Row],[ICAO]],3)</f>
        <v>JAB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2047</v>
      </c>
      <c r="C6340" s="176" t="s">
        <v>2048</v>
      </c>
      <c r="D6340" s="176">
        <v>-30.901111</v>
      </c>
      <c r="E6340" s="176">
        <v>132.18361100000001</v>
      </c>
      <c r="F6340" s="176" t="str">
        <f>RIGHT(Airports[[#This Row],[ICAO]],3)</f>
        <v>JAC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2049</v>
      </c>
      <c r="C6341" s="176" t="s">
        <v>2050</v>
      </c>
      <c r="D6341" s="176">
        <v>-16.850000000000001</v>
      </c>
      <c r="E6341" s="176">
        <v>145.583056</v>
      </c>
      <c r="F6341" s="176" t="str">
        <f>RIGHT(Airports[[#This Row],[ICAO]],3)</f>
        <v>JAF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2051</v>
      </c>
      <c r="C6342" s="176" t="s">
        <v>2052</v>
      </c>
      <c r="D6342" s="176">
        <v>-25.863056</v>
      </c>
      <c r="E6342" s="176">
        <v>127.67833299999999</v>
      </c>
      <c r="F6342" s="176" t="str">
        <f>RIGHT(Airports[[#This Row],[ICAO]],3)</f>
        <v>JAM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2053</v>
      </c>
      <c r="C6343" s="176" t="s">
        <v>2054</v>
      </c>
      <c r="D6343" s="176">
        <v>-37.858333000000002</v>
      </c>
      <c r="E6343" s="176">
        <v>146.91666699999999</v>
      </c>
      <c r="F6343" s="176" t="str">
        <f>RIGHT(Airports[[#This Row],[ICAO]],3)</f>
        <v>JBO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2055</v>
      </c>
      <c r="C6344" s="176" t="s">
        <v>2056</v>
      </c>
      <c r="D6344" s="176">
        <v>-26.956666999999999</v>
      </c>
      <c r="E6344" s="176">
        <v>151.22972200000001</v>
      </c>
      <c r="F6344" s="176" t="str">
        <f>RIGHT(Airports[[#This Row],[ICAO]],3)</f>
        <v>JBR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2057</v>
      </c>
      <c r="C6345" s="176" t="s">
        <v>2058</v>
      </c>
      <c r="D6345" s="176">
        <v>-35.147500000000001</v>
      </c>
      <c r="E6345" s="176">
        <v>150.698611</v>
      </c>
      <c r="F6345" s="176" t="str">
        <f>RIGHT(Airports[[#This Row],[ICAO]],3)</f>
        <v>JBY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2059</v>
      </c>
      <c r="C6346" s="176" t="s">
        <v>2060</v>
      </c>
      <c r="D6346" s="176">
        <v>-42.368056000000003</v>
      </c>
      <c r="E6346" s="176">
        <v>147.336389</v>
      </c>
      <c r="F6346" s="176" t="str">
        <f>RIGHT(Airports[[#This Row],[ICAO]],3)</f>
        <v>JCO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2061</v>
      </c>
      <c r="C6347" s="176" t="s">
        <v>2062</v>
      </c>
      <c r="D6347" s="176">
        <v>-24.831389000000001</v>
      </c>
      <c r="E6347" s="176">
        <v>143.06555599999999</v>
      </c>
      <c r="F6347" s="176" t="str">
        <f>RIGHT(Airports[[#This Row],[ICAO]],3)</f>
        <v>JDA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2063</v>
      </c>
      <c r="C6348" s="176" t="s">
        <v>2064</v>
      </c>
      <c r="D6348" s="176">
        <v>-34.826943999999997</v>
      </c>
      <c r="E6348" s="176">
        <v>148.79138900000001</v>
      </c>
      <c r="F6348" s="176" t="str">
        <f>RIGHT(Airports[[#This Row],[ICAO]],3)</f>
        <v>JDL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2065</v>
      </c>
      <c r="C6349" s="176" t="s">
        <v>2066</v>
      </c>
      <c r="D6349" s="176">
        <v>-25.09</v>
      </c>
      <c r="E6349" s="176">
        <v>143.55000000000001</v>
      </c>
      <c r="F6349" s="176" t="str">
        <f>RIGHT(Airports[[#This Row],[ICAO]],3)</f>
        <v>JED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2067</v>
      </c>
      <c r="C6350" s="176" t="s">
        <v>2068</v>
      </c>
      <c r="D6350" s="176">
        <v>-35.369999999999997</v>
      </c>
      <c r="E6350" s="176">
        <v>145.72499999999999</v>
      </c>
      <c r="F6350" s="176" t="str">
        <f>RIGHT(Airports[[#This Row],[ICAO]],3)</f>
        <v>JER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2069</v>
      </c>
      <c r="C6351" s="176" t="s">
        <v>2070</v>
      </c>
      <c r="D6351" s="176">
        <v>-29.399722000000001</v>
      </c>
      <c r="E6351" s="176">
        <v>121.266667</v>
      </c>
      <c r="F6351" s="176" t="str">
        <f>RIGHT(Airports[[#This Row],[ICAO]],3)</f>
        <v>JEY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2071</v>
      </c>
      <c r="C6352" s="176" t="s">
        <v>2072</v>
      </c>
      <c r="D6352" s="176">
        <v>-33.921944000000003</v>
      </c>
      <c r="E6352" s="176">
        <v>118.91111100000001</v>
      </c>
      <c r="F6352" s="176" t="str">
        <f>RIGHT(Airports[[#This Row],[ICAO]],3)</f>
        <v>JGP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2073</v>
      </c>
      <c r="C6353" s="176" t="s">
        <v>2074</v>
      </c>
      <c r="D6353" s="176">
        <v>-12.283333000000001</v>
      </c>
      <c r="E6353" s="176">
        <v>134.61666700000001</v>
      </c>
      <c r="F6353" s="176" t="str">
        <f>RIGHT(Airports[[#This Row],[ICAO]],3)</f>
        <v>JIB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2075</v>
      </c>
      <c r="C6354" s="176" t="s">
        <v>2076</v>
      </c>
      <c r="D6354" s="176">
        <v>-23.366667</v>
      </c>
      <c r="E6354" s="176">
        <v>120.783056</v>
      </c>
      <c r="F6354" s="176" t="str">
        <f>RIGHT(Airports[[#This Row],[ICAO]],3)</f>
        <v>JIG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2077</v>
      </c>
      <c r="C6355" s="176" t="s">
        <v>2078</v>
      </c>
      <c r="D6355" s="176">
        <v>-36.426667000000002</v>
      </c>
      <c r="E6355" s="176">
        <v>148.60166699999999</v>
      </c>
      <c r="F6355" s="176" t="str">
        <f>RIGHT(Airports[[#This Row],[ICAO]],3)</f>
        <v>JIN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2079</v>
      </c>
      <c r="C6356" s="176" t="s">
        <v>2080</v>
      </c>
      <c r="D6356" s="176">
        <v>-33.990833000000002</v>
      </c>
      <c r="E6356" s="176">
        <v>116.99</v>
      </c>
      <c r="F6356" s="176" t="str">
        <f>RIGHT(Airports[[#This Row],[ICAO]],3)</f>
        <v>JIP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2081</v>
      </c>
      <c r="C6357" s="176" t="s">
        <v>2082</v>
      </c>
      <c r="D6357" s="176">
        <v>-12.066388999999999</v>
      </c>
      <c r="E6357" s="176">
        <v>134.61666700000001</v>
      </c>
      <c r="F6357" s="176" t="str">
        <f>RIGHT(Airports[[#This Row],[ICAO]],3)</f>
        <v>JIR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2083</v>
      </c>
      <c r="C6358" s="176" t="s">
        <v>2084</v>
      </c>
      <c r="D6358" s="176">
        <v>-20.668300628662109</v>
      </c>
      <c r="E6358" s="176">
        <v>141.72300720214844</v>
      </c>
      <c r="F6358" s="176" t="str">
        <f>RIGHT(Airports[[#This Row],[ICAO]],3)</f>
        <v>JLC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2085</v>
      </c>
      <c r="C6359" s="176" t="s">
        <v>2086</v>
      </c>
      <c r="D6359" s="176">
        <v>-31.868333</v>
      </c>
      <c r="E6359" s="176">
        <v>116.013333</v>
      </c>
      <c r="F6359" s="176" t="str">
        <f>RIGHT(Airports[[#This Row],[ICAO]],3)</f>
        <v>JMO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2087</v>
      </c>
      <c r="C6360" s="176" t="s">
        <v>2088</v>
      </c>
      <c r="D6360" s="176">
        <v>-24.149722000000001</v>
      </c>
      <c r="E6360" s="176">
        <v>144.06638899999999</v>
      </c>
      <c r="F6360" s="176" t="str">
        <f>RIGHT(Airports[[#This Row],[ICAO]],3)</f>
        <v>JNT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2089</v>
      </c>
      <c r="C6361" s="176" t="s">
        <v>2090</v>
      </c>
      <c r="D6361" s="176">
        <v>-16.511666999999999</v>
      </c>
      <c r="E6361" s="176">
        <v>144.38833299999999</v>
      </c>
      <c r="F6361" s="176" t="str">
        <f>RIGHT(Airports[[#This Row],[ICAO]],3)</f>
        <v>JNY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2091</v>
      </c>
      <c r="C6362" s="176" t="s">
        <v>16729</v>
      </c>
      <c r="D6362" s="176">
        <v>-35.81</v>
      </c>
      <c r="E6362" s="176">
        <v>137.73333299999999</v>
      </c>
      <c r="F6362" s="176" t="str">
        <f>RIGHT(Airports[[#This Row],[ICAO]],3)</f>
        <v>JOH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2093</v>
      </c>
      <c r="C6363" s="176" t="s">
        <v>2094</v>
      </c>
      <c r="D6363" s="176">
        <v>-17.889444000000001</v>
      </c>
      <c r="E6363" s="176">
        <v>145.82583299999999</v>
      </c>
      <c r="F6363" s="176" t="str">
        <f>RIGHT(Airports[[#This Row],[ICAO]],3)</f>
        <v>JRK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2095</v>
      </c>
      <c r="C6364" s="176" t="s">
        <v>2096</v>
      </c>
      <c r="D6364" s="176">
        <v>-23.583333</v>
      </c>
      <c r="E6364" s="176">
        <v>146.13166699999999</v>
      </c>
      <c r="F6364" s="176" t="str">
        <f>RIGHT(Airports[[#This Row],[ICAO]],3)</f>
        <v>JRO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2097</v>
      </c>
      <c r="C6365" s="176" t="s">
        <v>2098</v>
      </c>
      <c r="D6365" s="176">
        <v>-28.326388999999999</v>
      </c>
      <c r="E6365" s="176">
        <v>122.00666699999999</v>
      </c>
      <c r="F6365" s="176" t="str">
        <f>RIGHT(Airports[[#This Row],[ICAO]],3)</f>
        <v>JRX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2099</v>
      </c>
      <c r="C6366" s="176" t="s">
        <v>2100</v>
      </c>
      <c r="D6366" s="176">
        <v>-33.192222000000001</v>
      </c>
      <c r="E6366" s="176">
        <v>138.61583300000001</v>
      </c>
      <c r="F6366" s="176" t="str">
        <f>RIGHT(Airports[[#This Row],[ICAO]],3)</f>
        <v>JST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2101</v>
      </c>
      <c r="C6367" s="176" t="s">
        <v>2102</v>
      </c>
      <c r="D6367" s="176">
        <v>-28.318055999999999</v>
      </c>
      <c r="E6367" s="176">
        <v>122.80500000000001</v>
      </c>
      <c r="F6367" s="176" t="str">
        <f>RIGHT(Airports[[#This Row],[ICAO]],3)</f>
        <v>JTX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2103</v>
      </c>
      <c r="C6368" s="176" t="s">
        <v>2104</v>
      </c>
      <c r="D6368" s="176">
        <v>-24.366667</v>
      </c>
      <c r="E6368" s="176">
        <v>128.73333299999999</v>
      </c>
      <c r="F6368" s="176" t="str">
        <f>RIGHT(Airports[[#This Row],[ICAO]],3)</f>
        <v>JUK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2105</v>
      </c>
      <c r="C6369" s="176" t="s">
        <v>2106</v>
      </c>
      <c r="D6369" s="176">
        <v>-26.421111</v>
      </c>
      <c r="E6369" s="176">
        <v>120.5775</v>
      </c>
      <c r="F6369" s="176" t="str">
        <f>RIGHT(Airports[[#This Row],[ICAO]],3)</f>
        <v>JUN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2107</v>
      </c>
      <c r="C6370" s="176" t="s">
        <v>2108</v>
      </c>
      <c r="D6370" s="176">
        <v>-30.303332999999999</v>
      </c>
      <c r="E6370" s="176">
        <v>115.055278</v>
      </c>
      <c r="F6370" s="176" t="str">
        <f>RIGHT(Airports[[#This Row],[ICAO]],3)</f>
        <v>JUR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2109</v>
      </c>
      <c r="C6371" s="176" t="s">
        <v>2110</v>
      </c>
      <c r="D6371" s="176">
        <v>-15.931111</v>
      </c>
      <c r="E6371" s="176">
        <v>136.481944</v>
      </c>
      <c r="F6371" s="176" t="str">
        <f>RIGHT(Airports[[#This Row],[ICAO]],3)</f>
        <v>KAB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2111</v>
      </c>
      <c r="C6372" s="176" t="s">
        <v>2112</v>
      </c>
      <c r="D6372" s="176">
        <v>-30.366667</v>
      </c>
      <c r="E6372" s="176">
        <v>117.133056</v>
      </c>
      <c r="F6372" s="176" t="str">
        <f>RIGHT(Airports[[#This Row],[ICAO]],3)</f>
        <v>KAE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2113</v>
      </c>
      <c r="C6373" s="176" t="s">
        <v>2114</v>
      </c>
      <c r="D6373" s="176">
        <v>-17.016389</v>
      </c>
      <c r="E6373" s="176">
        <v>145.63305600000001</v>
      </c>
      <c r="F6373" s="176" t="str">
        <f>RIGHT(Airports[[#This Row],[ICAO]],3)</f>
        <v>KAI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2115</v>
      </c>
      <c r="C6374" s="176" t="s">
        <v>2116</v>
      </c>
      <c r="D6374" s="176">
        <v>-20.033055999999998</v>
      </c>
      <c r="E6374" s="176">
        <v>140.033333</v>
      </c>
      <c r="F6374" s="176" t="str">
        <f>RIGHT(Airports[[#This Row],[ICAO]],3)</f>
        <v>KAJ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2117</v>
      </c>
      <c r="C6375" s="176" t="s">
        <v>2118</v>
      </c>
      <c r="D6375" s="176">
        <v>-14.288055999999999</v>
      </c>
      <c r="E6375" s="176">
        <v>126.631111</v>
      </c>
      <c r="F6375" s="176" t="str">
        <f>RIGHT(Airports[[#This Row],[ICAO]],3)</f>
        <v>KAL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2119</v>
      </c>
      <c r="C6376" s="176" t="s">
        <v>2120</v>
      </c>
      <c r="D6376" s="176">
        <v>-34.666666999999997</v>
      </c>
      <c r="E6376" s="176">
        <v>150.85</v>
      </c>
      <c r="F6376" s="176" t="str">
        <f>RIGHT(Airports[[#This Row],[ICAO]],3)</f>
        <v>KAM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2121</v>
      </c>
      <c r="C6377" s="176" t="s">
        <v>2122</v>
      </c>
      <c r="D6377" s="176">
        <v>-30.895</v>
      </c>
      <c r="E6377" s="176">
        <v>124.861389</v>
      </c>
      <c r="F6377" s="176" t="str">
        <f>RIGHT(Airports[[#This Row],[ICAO]],3)</f>
        <v>KAN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2123</v>
      </c>
      <c r="C6378" s="176" t="s">
        <v>2124</v>
      </c>
      <c r="D6378" s="176">
        <v>-34.25</v>
      </c>
      <c r="E6378" s="176">
        <v>138.91666699999999</v>
      </c>
      <c r="F6378" s="176" t="str">
        <f>RIGHT(Airports[[#This Row],[ICAO]],3)</f>
        <v>KAP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2125</v>
      </c>
      <c r="C6379" s="176" t="s">
        <v>2126</v>
      </c>
      <c r="D6379" s="176">
        <v>-29.217223000000001</v>
      </c>
      <c r="E6379" s="176">
        <v>116.68715400000001</v>
      </c>
      <c r="F6379" s="176" t="str">
        <f>RIGHT(Airports[[#This Row],[ICAO]],3)</f>
        <v>KAR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2127</v>
      </c>
      <c r="C6380" s="176" t="s">
        <v>2128</v>
      </c>
      <c r="D6380" s="176">
        <v>-22.156943999999999</v>
      </c>
      <c r="E6380" s="176">
        <v>116.157222</v>
      </c>
      <c r="F6380" s="176" t="str">
        <f>RIGHT(Airports[[#This Row],[ICAO]],3)</f>
        <v>KBA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2129</v>
      </c>
      <c r="C6381" s="176" t="s">
        <v>2130</v>
      </c>
      <c r="D6381" s="176">
        <v>-30.840833</v>
      </c>
      <c r="E6381" s="176">
        <v>119.529167</v>
      </c>
      <c r="F6381" s="176" t="str">
        <f>RIGHT(Airports[[#This Row],[ICAO]],3)</f>
        <v>KBG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2131</v>
      </c>
      <c r="C6382" s="176" t="s">
        <v>2132</v>
      </c>
      <c r="D6382" s="176">
        <v>-31.190556000000001</v>
      </c>
      <c r="E6382" s="176">
        <v>121.598333</v>
      </c>
      <c r="F6382" s="176" t="str">
        <f>RIGHT(Airports[[#This Row],[ICAO]],3)</f>
        <v>KBL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2133</v>
      </c>
      <c r="C6383" s="176" t="s">
        <v>2134</v>
      </c>
      <c r="D6383" s="176">
        <v>-31.006388999999999</v>
      </c>
      <c r="E6383" s="176">
        <v>126.581389</v>
      </c>
      <c r="F6383" s="176" t="str">
        <f>RIGHT(Airports[[#This Row],[ICAO]],3)</f>
        <v>KBO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2135</v>
      </c>
      <c r="C6384" s="176" t="s">
        <v>2136</v>
      </c>
      <c r="D6384" s="176">
        <v>-27.692813000000001</v>
      </c>
      <c r="E6384" s="176">
        <v>114.259169</v>
      </c>
      <c r="F6384" s="176" t="str">
        <f>RIGHT(Airports[[#This Row],[ICAO]],3)</f>
        <v>KBR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2137</v>
      </c>
      <c r="C6385" s="176" t="s">
        <v>2138</v>
      </c>
      <c r="D6385" s="176">
        <v>-17.399722000000001</v>
      </c>
      <c r="E6385" s="176">
        <v>124.349722</v>
      </c>
      <c r="F6385" s="176" t="str">
        <f>RIGHT(Airports[[#This Row],[ICAO]],3)</f>
        <v>KBS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2139</v>
      </c>
      <c r="C6386" s="176" t="s">
        <v>2140</v>
      </c>
      <c r="D6386" s="176">
        <v>-31.891943999999999</v>
      </c>
      <c r="E6386" s="176">
        <v>140.32722200000001</v>
      </c>
      <c r="F6386" s="176" t="str">
        <f>RIGHT(Airports[[#This Row],[ICAO]],3)</f>
        <v>KBT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2141</v>
      </c>
      <c r="C6387" s="176" t="s">
        <v>2142</v>
      </c>
      <c r="D6387" s="176">
        <v>-32.835833000000001</v>
      </c>
      <c r="E6387" s="176">
        <v>134.292778</v>
      </c>
      <c r="F6387" s="176" t="str">
        <f>RIGHT(Airports[[#This Row],[ICAO]],3)</f>
        <v>KBY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2143</v>
      </c>
      <c r="C6388" s="176" t="s">
        <v>2144</v>
      </c>
      <c r="D6388" s="176">
        <v>-24.26</v>
      </c>
      <c r="E6388" s="176">
        <v>131.49</v>
      </c>
      <c r="F6388" s="176" t="str">
        <f>RIGHT(Airports[[#This Row],[ICAO]],3)</f>
        <v>KCA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2145</v>
      </c>
      <c r="C6389" s="176" t="s">
        <v>2146</v>
      </c>
      <c r="D6389" s="176">
        <v>-31.026667</v>
      </c>
      <c r="E6389" s="176">
        <v>124.183333</v>
      </c>
      <c r="F6389" s="176" t="str">
        <f>RIGHT(Airports[[#This Row],[ICAO]],3)</f>
        <v>KCH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2147</v>
      </c>
      <c r="C6390" s="176" t="s">
        <v>2148</v>
      </c>
      <c r="D6390" s="176">
        <v>-39.849443999999998</v>
      </c>
      <c r="E6390" s="176">
        <v>147.86027799999999</v>
      </c>
      <c r="F6390" s="176" t="str">
        <f>RIGHT(Airports[[#This Row],[ICAO]],3)</f>
        <v>KCK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2149</v>
      </c>
      <c r="C6391" s="176" t="s">
        <v>2150</v>
      </c>
      <c r="D6391" s="176">
        <v>-24.420278</v>
      </c>
      <c r="E6391" s="176">
        <v>131.81888900000001</v>
      </c>
      <c r="F6391" s="176" t="str">
        <f>RIGHT(Airports[[#This Row],[ICAO]],3)</f>
        <v>KCS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2151</v>
      </c>
      <c r="C6392" s="176" t="s">
        <v>2152</v>
      </c>
      <c r="D6392" s="176">
        <v>-26.971111000000001</v>
      </c>
      <c r="E6392" s="176">
        <v>152.56527800000001</v>
      </c>
      <c r="F6392" s="176" t="str">
        <f>RIGHT(Airports[[#This Row],[ICAO]],3)</f>
        <v>KCY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2153</v>
      </c>
      <c r="C6393" s="176" t="s">
        <v>2154</v>
      </c>
      <c r="D6393" s="176">
        <v>-27.50666</v>
      </c>
      <c r="E6393" s="176">
        <v>151.50470999999999</v>
      </c>
      <c r="F6393" s="176" t="str">
        <f>RIGHT(Airports[[#This Row],[ICAO]],3)</f>
        <v>KDA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2155</v>
      </c>
      <c r="C6394" s="176" t="s">
        <v>2156</v>
      </c>
      <c r="D6394" s="176">
        <v>-22.505278000000001</v>
      </c>
      <c r="E6394" s="176">
        <v>119.076111</v>
      </c>
      <c r="F6394" s="176" t="str">
        <f>RIGHT(Airports[[#This Row],[ICAO]],3)</f>
        <v>KDD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2157</v>
      </c>
      <c r="C6395" s="176" t="s">
        <v>2158</v>
      </c>
      <c r="D6395" s="176">
        <v>-33.97</v>
      </c>
      <c r="E6395" s="176">
        <v>137.66</v>
      </c>
      <c r="F6395" s="176" t="str">
        <f>RIGHT(Airports[[#This Row],[ICAO]],3)</f>
        <v>KDI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2159</v>
      </c>
      <c r="C6396" s="176" t="s">
        <v>2160</v>
      </c>
      <c r="D6396" s="176">
        <v>-16.115832999999999</v>
      </c>
      <c r="E6396" s="176">
        <v>130.95333299999999</v>
      </c>
      <c r="F6396" s="176" t="str">
        <f>RIGHT(Airports[[#This Row],[ICAO]],3)</f>
        <v>KDM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2161</v>
      </c>
      <c r="C6397" s="176" t="s">
        <v>2162</v>
      </c>
      <c r="D6397" s="176">
        <v>-32.467500000000001</v>
      </c>
      <c r="E6397" s="176">
        <v>118.269722</v>
      </c>
      <c r="F6397" s="176" t="str">
        <f>RIGHT(Airports[[#This Row],[ICAO]],3)</f>
        <v>KDN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2163</v>
      </c>
      <c r="C6398" s="176" t="s">
        <v>2164</v>
      </c>
      <c r="D6398" s="176">
        <v>-31.6175</v>
      </c>
      <c r="E6398" s="176">
        <v>117.723889</v>
      </c>
      <c r="F6398" s="176" t="str">
        <f>RIGHT(Airports[[#This Row],[ICAO]],3)</f>
        <v>KEB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2165</v>
      </c>
      <c r="C6399" s="176" t="s">
        <v>2166</v>
      </c>
      <c r="D6399" s="176">
        <v>-26.333333</v>
      </c>
      <c r="E6399" s="176">
        <v>132.466667</v>
      </c>
      <c r="F6399" s="176" t="str">
        <f>RIGHT(Airports[[#This Row],[ICAO]],3)</f>
        <v>KEN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2167</v>
      </c>
      <c r="C6400" s="176" t="s">
        <v>2168</v>
      </c>
      <c r="D6400" s="176">
        <v>-30.89</v>
      </c>
      <c r="E6400" s="176">
        <v>150.526667</v>
      </c>
      <c r="F6400" s="176" t="str">
        <f>RIGHT(Airports[[#This Row],[ICAO]],3)</f>
        <v>KEP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2169</v>
      </c>
      <c r="C6401" s="176" t="s">
        <v>2170</v>
      </c>
      <c r="D6401" s="176">
        <v>-35.751399993896484</v>
      </c>
      <c r="E6401" s="176">
        <v>143.93899536132813</v>
      </c>
      <c r="F6401" s="176" t="str">
        <f>RIGHT(Airports[[#This Row],[ICAO]],3)</f>
        <v>KER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2171</v>
      </c>
      <c r="C6402" s="176" t="s">
        <v>2172</v>
      </c>
      <c r="D6402" s="176">
        <v>-29.4925</v>
      </c>
      <c r="E6402" s="176">
        <v>149.50972200000001</v>
      </c>
      <c r="F6402" s="176" t="str">
        <f>RIGHT(Airports[[#This Row],[ICAO]],3)</f>
        <v>KEY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2173</v>
      </c>
      <c r="C6403" s="176" t="s">
        <v>2174</v>
      </c>
      <c r="D6403" s="176">
        <v>-34.724167000000001</v>
      </c>
      <c r="E6403" s="176">
        <v>147.14416700000001</v>
      </c>
      <c r="F6403" s="176" t="str">
        <f>RIGHT(Airports[[#This Row],[ICAO]],3)</f>
        <v>KFS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2175</v>
      </c>
      <c r="C6404" s="176" t="s">
        <v>2176</v>
      </c>
      <c r="D6404" s="176">
        <v>-30.914444</v>
      </c>
      <c r="E6404" s="176">
        <v>135.307222</v>
      </c>
      <c r="F6404" s="176" t="str">
        <f>RIGHT(Airports[[#This Row],[ICAO]],3)</f>
        <v>KGA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2177</v>
      </c>
      <c r="C6405" s="176" t="s">
        <v>2178</v>
      </c>
      <c r="D6405" s="176">
        <v>-27.866667</v>
      </c>
      <c r="E6405" s="176">
        <v>152.91666699999999</v>
      </c>
      <c r="F6405" s="176" t="str">
        <f>RIGHT(Airports[[#This Row],[ICAO]],3)</f>
        <v>KGU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2179</v>
      </c>
      <c r="C6406" s="176" t="s">
        <v>2180</v>
      </c>
      <c r="D6406" s="176">
        <v>-36.213611</v>
      </c>
      <c r="E6406" s="176">
        <v>148.109722</v>
      </c>
      <c r="F6406" s="176" t="str">
        <f>RIGHT(Airports[[#This Row],[ICAO]],3)</f>
        <v>KHA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2181</v>
      </c>
      <c r="C6407" s="176" t="s">
        <v>2182</v>
      </c>
      <c r="D6407" s="176">
        <v>-27.497778</v>
      </c>
      <c r="E6407" s="176">
        <v>152.77444399999999</v>
      </c>
      <c r="F6407" s="176" t="str">
        <f>RIGHT(Airports[[#This Row],[ICAO]],3)</f>
        <v>KHO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2183</v>
      </c>
      <c r="C6408" s="176" t="s">
        <v>2184</v>
      </c>
      <c r="D6408" s="176">
        <v>-17.241667</v>
      </c>
      <c r="E6408" s="176">
        <v>136.17500000000001</v>
      </c>
      <c r="F6408" s="176" t="str">
        <f>RIGHT(Airports[[#This Row],[ICAO]],3)</f>
        <v>KIA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2185</v>
      </c>
      <c r="C6409" s="176" t="s">
        <v>2186</v>
      </c>
      <c r="D6409" s="176">
        <v>-16.683056000000001</v>
      </c>
      <c r="E6409" s="176">
        <v>123.833333</v>
      </c>
      <c r="F6409" s="176" t="str">
        <f>RIGHT(Airports[[#This Row],[ICAO]],3)</f>
        <v>KIB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2187</v>
      </c>
      <c r="C6410" s="176" t="s">
        <v>2188</v>
      </c>
      <c r="D6410" s="176">
        <v>-22.816666999999999</v>
      </c>
      <c r="E6410" s="176">
        <v>127.75</v>
      </c>
      <c r="F6410" s="176" t="str">
        <f>RIGHT(Airports[[#This Row],[ICAO]],3)</f>
        <v>KIC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2189</v>
      </c>
      <c r="C6411" s="176" t="s">
        <v>2190</v>
      </c>
      <c r="D6411" s="176">
        <v>-18.870833000000001</v>
      </c>
      <c r="E6411" s="176">
        <v>144.17333300000001</v>
      </c>
      <c r="F6411" s="176" t="str">
        <f>RIGHT(Airports[[#This Row],[ICAO]],3)</f>
        <v>KID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2191</v>
      </c>
      <c r="C6412" s="176" t="s">
        <v>2192</v>
      </c>
      <c r="D6412" s="176">
        <v>-36.82</v>
      </c>
      <c r="E6412" s="176">
        <v>139.87</v>
      </c>
      <c r="F6412" s="176" t="str">
        <f>RIGHT(Airports[[#This Row],[ICAO]],3)</f>
        <v>KIG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2193</v>
      </c>
      <c r="C6413" s="176" t="s">
        <v>2194</v>
      </c>
      <c r="D6413" s="176">
        <v>-27.383056</v>
      </c>
      <c r="E6413" s="176">
        <v>142.44972200000001</v>
      </c>
      <c r="F6413" s="176" t="str">
        <f>RIGHT(Airports[[#This Row],[ICAO]],3)</f>
        <v>KIH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2195</v>
      </c>
      <c r="C6414" s="176" t="s">
        <v>2196</v>
      </c>
      <c r="D6414" s="176">
        <v>-39.877498626708984</v>
      </c>
      <c r="E6414" s="176">
        <v>143.87800598144531</v>
      </c>
      <c r="F6414" s="176" t="str">
        <f>RIGHT(Airports[[#This Row],[ICAO]],3)</f>
        <v>KII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2197</v>
      </c>
      <c r="C6415" s="176" t="s">
        <v>2198</v>
      </c>
      <c r="D6415" s="176">
        <v>-16.431111000000001</v>
      </c>
      <c r="E6415" s="176">
        <v>129.613889</v>
      </c>
      <c r="F6415" s="176" t="str">
        <f>RIGHT(Airports[[#This Row],[ICAO]],3)</f>
        <v>KIL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2199</v>
      </c>
      <c r="C6416" s="176" t="s">
        <v>2200</v>
      </c>
      <c r="D6416" s="176">
        <v>-17.778333</v>
      </c>
      <c r="E6416" s="176">
        <v>129.20944399999999</v>
      </c>
      <c r="F6416" s="176" t="str">
        <f>RIGHT(Airports[[#This Row],[ICAO]],3)</f>
        <v>KIR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2201</v>
      </c>
      <c r="C6417" s="176" t="s">
        <v>2202</v>
      </c>
      <c r="D6417" s="176">
        <v>-35.985833999999997</v>
      </c>
      <c r="E6417" s="176">
        <v>136.83466200000001</v>
      </c>
      <c r="F6417" s="176" t="str">
        <f>RIGHT(Airports[[#This Row],[ICAO]],3)</f>
        <v>KIS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2203</v>
      </c>
      <c r="C6418" s="176" t="s">
        <v>2204</v>
      </c>
      <c r="D6418" s="176">
        <v>-23.116667</v>
      </c>
      <c r="E6418" s="176">
        <v>149.36666700000001</v>
      </c>
      <c r="F6418" s="176" t="str">
        <f>RIGHT(Airports[[#This Row],[ICAO]],3)</f>
        <v>KIU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2205</v>
      </c>
      <c r="C6419" s="176" t="s">
        <v>2206</v>
      </c>
      <c r="D6419" s="176">
        <v>-15.883056</v>
      </c>
      <c r="E6419" s="176">
        <v>143.516389</v>
      </c>
      <c r="F6419" s="176" t="str">
        <f>RIGHT(Airports[[#This Row],[ICAO]],3)</f>
        <v>KJN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2207</v>
      </c>
      <c r="C6420" s="176" t="s">
        <v>2208</v>
      </c>
      <c r="D6420" s="176">
        <v>-17.431900024414063</v>
      </c>
      <c r="E6420" s="176">
        <v>130.80799865722656</v>
      </c>
      <c r="F6420" s="176" t="str">
        <f>RIGHT(Airports[[#This Row],[ICAO]],3)</f>
        <v>KKG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2209</v>
      </c>
      <c r="C6421" s="176" t="s">
        <v>2210</v>
      </c>
      <c r="D6421" s="176">
        <v>-31.291388999999999</v>
      </c>
      <c r="E6421" s="176">
        <v>135.24166700000001</v>
      </c>
      <c r="F6421" s="176" t="str">
        <f>RIGHT(Airports[[#This Row],[ICAO]],3)</f>
        <v>KKH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2211</v>
      </c>
      <c r="C6422" s="176" t="s">
        <v>2212</v>
      </c>
      <c r="D6422" s="176">
        <v>-34.379167000000002</v>
      </c>
      <c r="E6422" s="176">
        <v>116.322222</v>
      </c>
      <c r="F6422" s="176" t="str">
        <f>RIGHT(Airports[[#This Row],[ICAO]],3)</f>
        <v>KKN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2213</v>
      </c>
      <c r="C6423" s="176" t="s">
        <v>2214</v>
      </c>
      <c r="D6423" s="176">
        <v>-15.916667</v>
      </c>
      <c r="E6423" s="176">
        <v>142.44972200000001</v>
      </c>
      <c r="F6423" s="176" t="str">
        <f>RIGHT(Airports[[#This Row],[ICAO]],3)</f>
        <v>KLA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2215</v>
      </c>
      <c r="C6424" s="176" t="s">
        <v>2216</v>
      </c>
      <c r="D6424" s="176">
        <v>-15.316388999999999</v>
      </c>
      <c r="E6424" s="176">
        <v>143.96638899999999</v>
      </c>
      <c r="F6424" s="176" t="str">
        <f>RIGHT(Airports[[#This Row],[ICAO]],3)</f>
        <v>KLB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2217</v>
      </c>
      <c r="C6425" s="176" t="s">
        <v>2218</v>
      </c>
      <c r="D6425" s="176">
        <v>-16.125833</v>
      </c>
      <c r="E6425" s="176">
        <v>123.734722</v>
      </c>
      <c r="F6425" s="176" t="str">
        <f>RIGHT(Airports[[#This Row],[ICAO]],3)</f>
        <v>KLC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2219</v>
      </c>
      <c r="C6426" s="176" t="s">
        <v>2220</v>
      </c>
      <c r="D6426" s="176">
        <v>-16.250278000000002</v>
      </c>
      <c r="E6426" s="176">
        <v>131.74694400000001</v>
      </c>
      <c r="F6426" s="176" t="str">
        <f>RIGHT(Airports[[#This Row],[ICAO]],3)</f>
        <v>KLE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2221</v>
      </c>
      <c r="C6427" s="176" t="s">
        <v>2222</v>
      </c>
      <c r="D6427" s="176">
        <v>-15.2</v>
      </c>
      <c r="E6427" s="176">
        <v>143.85</v>
      </c>
      <c r="F6427" s="176" t="str">
        <f>RIGHT(Airports[[#This Row],[ICAO]],3)</f>
        <v>KLG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2223</v>
      </c>
      <c r="C6428" s="176" t="s">
        <v>2224</v>
      </c>
      <c r="D6428" s="176">
        <v>-21.754722000000001</v>
      </c>
      <c r="E6428" s="176">
        <v>138.891389</v>
      </c>
      <c r="F6428" s="176" t="str">
        <f>RIGHT(Airports[[#This Row],[ICAO]],3)</f>
        <v>KLL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2225</v>
      </c>
      <c r="C6429" s="176" t="s">
        <v>2226</v>
      </c>
      <c r="D6429" s="176">
        <v>-15.425000000000001</v>
      </c>
      <c r="E6429" s="176">
        <v>143.494722</v>
      </c>
      <c r="F6429" s="176" t="str">
        <f>RIGHT(Airports[[#This Row],[ICAO]],3)</f>
        <v>KLN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2227</v>
      </c>
      <c r="C6430" s="176" t="s">
        <v>2228</v>
      </c>
      <c r="D6430" s="176">
        <v>-27.751944000000002</v>
      </c>
      <c r="E6430" s="176">
        <v>138.269722</v>
      </c>
      <c r="F6430" s="176" t="str">
        <f>RIGHT(Airports[[#This Row],[ICAO]],3)</f>
        <v>KLR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2229</v>
      </c>
      <c r="C6431" s="176" t="s">
        <v>2230</v>
      </c>
      <c r="D6431" s="176">
        <v>-33.763333000000003</v>
      </c>
      <c r="E6431" s="176">
        <v>115.043333</v>
      </c>
      <c r="F6431" s="176" t="str">
        <f>RIGHT(Airports[[#This Row],[ICAO]],3)</f>
        <v>KLS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2231</v>
      </c>
      <c r="C6432" s="176" t="s">
        <v>2232</v>
      </c>
      <c r="D6432" s="176">
        <v>-17.456699371337891</v>
      </c>
      <c r="E6432" s="176">
        <v>140.83000183105469</v>
      </c>
      <c r="F6432" s="176" t="str">
        <f>RIGHT(Airports[[#This Row],[ICAO]],3)</f>
        <v>KMB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2233</v>
      </c>
      <c r="C6433" s="176" t="s">
        <v>2234</v>
      </c>
      <c r="D6433" s="176">
        <v>-17.881111000000001</v>
      </c>
      <c r="E6433" s="176">
        <v>146.09222199999999</v>
      </c>
      <c r="F6433" s="176" t="str">
        <f>RIGHT(Airports[[#This Row],[ICAO]],3)</f>
        <v>KMH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2235</v>
      </c>
      <c r="C6434" s="176" t="s">
        <v>2236</v>
      </c>
      <c r="D6434" s="176">
        <v>-19.374721999999998</v>
      </c>
      <c r="E6434" s="176">
        <v>140.05611099999999</v>
      </c>
      <c r="F6434" s="176" t="str">
        <f>RIGHT(Airports[[#This Row],[ICAO]],3)</f>
        <v>KML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2237</v>
      </c>
      <c r="C6435" s="176" t="s">
        <v>2238</v>
      </c>
      <c r="D6435" s="176">
        <v>-31.072320000000001</v>
      </c>
      <c r="E6435" s="176">
        <v>152.76531299999999</v>
      </c>
      <c r="F6435" s="176" t="str">
        <f>RIGHT(Airports[[#This Row],[ICAO]],3)</f>
        <v>KMP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2239</v>
      </c>
      <c r="C6436" s="176" t="s">
        <v>2240</v>
      </c>
      <c r="D6436" s="176">
        <v>-29.625556</v>
      </c>
      <c r="E6436" s="176">
        <v>149.11361099999999</v>
      </c>
      <c r="F6436" s="176" t="str">
        <f>RIGHT(Airports[[#This Row],[ICAO]],3)</f>
        <v>KND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2241</v>
      </c>
      <c r="C6437" s="176" t="s">
        <v>2242</v>
      </c>
      <c r="D6437" s="176">
        <v>-33.700277999999997</v>
      </c>
      <c r="E6437" s="176">
        <v>117.653333</v>
      </c>
      <c r="F6437" s="176" t="str">
        <f>RIGHT(Airports[[#This Row],[ICAO]],3)</f>
        <v>KNG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2243</v>
      </c>
      <c r="C6438" s="176" t="s">
        <v>2244</v>
      </c>
      <c r="D6438" s="176">
        <v>-26.283055999999998</v>
      </c>
      <c r="E6438" s="176">
        <v>117.783056</v>
      </c>
      <c r="F6438" s="176" t="str">
        <f>RIGHT(Airports[[#This Row],[ICAO]],3)</f>
        <v>KNM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2245</v>
      </c>
      <c r="C6439" s="176" t="s">
        <v>2246</v>
      </c>
      <c r="D6439" s="176">
        <v>-31.126667000000001</v>
      </c>
      <c r="E6439" s="176">
        <v>117.911389</v>
      </c>
      <c r="F6439" s="176" t="str">
        <f>RIGHT(Airports[[#This Row],[ICAO]],3)</f>
        <v>KNP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2247</v>
      </c>
      <c r="C6440" s="176" t="s">
        <v>2248</v>
      </c>
      <c r="D6440" s="176">
        <v>-23.264721999999999</v>
      </c>
      <c r="E6440" s="176">
        <v>129.38472200000001</v>
      </c>
      <c r="F6440" s="176" t="str">
        <f>RIGHT(Airports[[#This Row],[ICAO]],3)</f>
        <v>KNT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2249</v>
      </c>
      <c r="C6441" s="176" t="s">
        <v>2250</v>
      </c>
      <c r="D6441" s="176">
        <v>-36.370277999999999</v>
      </c>
      <c r="E6441" s="176">
        <v>141.24361099999999</v>
      </c>
      <c r="F6441" s="176" t="str">
        <f>RIGHT(Airports[[#This Row],[ICAO]],3)</f>
        <v>KNV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2251</v>
      </c>
      <c r="C6442" s="176" t="s">
        <v>2252</v>
      </c>
      <c r="D6442" s="176">
        <v>-28.632777999999998</v>
      </c>
      <c r="E6442" s="176">
        <v>150.53388899999999</v>
      </c>
      <c r="F6442" s="176" t="str">
        <f>RIGHT(Airports[[#This Row],[ICAO]],3)</f>
        <v>KOA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2253</v>
      </c>
      <c r="C6443" s="176" t="s">
        <v>2254</v>
      </c>
      <c r="D6443" s="176">
        <v>-33.750278000000002</v>
      </c>
      <c r="E6443" s="176">
        <v>117.13583300000001</v>
      </c>
      <c r="F6443" s="176" t="str">
        <f>RIGHT(Airports[[#This Row],[ICAO]],3)</f>
        <v>KOJ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2255</v>
      </c>
      <c r="C6444" s="176" t="s">
        <v>2256</v>
      </c>
      <c r="D6444" s="176">
        <v>-29.35</v>
      </c>
      <c r="E6444" s="176">
        <v>121.483056</v>
      </c>
      <c r="F6444" s="176" t="str">
        <f>RIGHT(Airports[[#This Row],[ICAO]],3)</f>
        <v>KOK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2257</v>
      </c>
      <c r="C6445" s="176" t="s">
        <v>2258</v>
      </c>
      <c r="D6445" s="176">
        <v>-32.415556000000002</v>
      </c>
      <c r="E6445" s="176">
        <v>136.29750000000001</v>
      </c>
      <c r="F6445" s="176" t="str">
        <f>RIGHT(Airports[[#This Row],[ICAO]],3)</f>
        <v>KOL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2259</v>
      </c>
      <c r="C6446" s="176" t="s">
        <v>2260</v>
      </c>
      <c r="D6446" s="176">
        <v>-13.9375</v>
      </c>
      <c r="E6446" s="176">
        <v>127.325</v>
      </c>
      <c r="F6446" s="176" t="str">
        <f>RIGHT(Airports[[#This Row],[ICAO]],3)</f>
        <v>KOO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2261</v>
      </c>
      <c r="C6447" s="176" t="s">
        <v>2262</v>
      </c>
      <c r="D6447" s="176">
        <v>-15.485369</v>
      </c>
      <c r="E6447" s="176">
        <v>141.75257199999999</v>
      </c>
      <c r="F6447" s="176" t="str">
        <f>RIGHT(Airports[[#This Row],[ICAO]],3)</f>
        <v>KOW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2263</v>
      </c>
      <c r="C6448" s="176" t="s">
        <v>2264</v>
      </c>
      <c r="D6448" s="176">
        <v>-14.899722000000001</v>
      </c>
      <c r="E6448" s="176">
        <v>144.19972200000001</v>
      </c>
      <c r="F6448" s="176" t="str">
        <f>RIGHT(Airports[[#This Row],[ICAO]],3)</f>
        <v>KPR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2265</v>
      </c>
      <c r="C6449" s="176" t="s">
        <v>2266</v>
      </c>
      <c r="D6449" s="176">
        <v>-30.966667000000001</v>
      </c>
      <c r="E6449" s="176">
        <v>122.533333</v>
      </c>
      <c r="F6449" s="176" t="str">
        <f>RIGHT(Airports[[#This Row],[ICAO]],3)</f>
        <v>KRE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2267</v>
      </c>
      <c r="C6450" s="176" t="s">
        <v>2268</v>
      </c>
      <c r="D6450" s="176">
        <v>-15.474444</v>
      </c>
      <c r="E6450" s="176">
        <v>124.524722</v>
      </c>
      <c r="F6450" s="176" t="str">
        <f>RIGHT(Airports[[#This Row],[ICAO]],3)</f>
        <v>KRI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2269</v>
      </c>
      <c r="C6451" s="176" t="s">
        <v>2270</v>
      </c>
      <c r="D6451" s="176">
        <v>-16.283055999999998</v>
      </c>
      <c r="E6451" s="176">
        <v>127.183333</v>
      </c>
      <c r="F6451" s="176" t="str">
        <f>RIGHT(Airports[[#This Row],[ICAO]],3)</f>
        <v>KRJ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2271</v>
      </c>
      <c r="C6452" s="176" t="s">
        <v>2272</v>
      </c>
      <c r="D6452" s="176">
        <v>-28.692222000000001</v>
      </c>
      <c r="E6452" s="176">
        <v>117.764444</v>
      </c>
      <c r="F6452" s="176" t="str">
        <f>RIGHT(Airports[[#This Row],[ICAO]],3)</f>
        <v>KRK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2273</v>
      </c>
      <c r="C6453" s="176" t="s">
        <v>2274</v>
      </c>
      <c r="D6453" s="176">
        <v>-25.906110999999999</v>
      </c>
      <c r="E6453" s="176">
        <v>142.80500000000001</v>
      </c>
      <c r="F6453" s="176" t="str">
        <f>RIGHT(Airports[[#This Row],[ICAO]],3)</f>
        <v>KRL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2275</v>
      </c>
      <c r="C6454" s="176" t="s">
        <v>2276</v>
      </c>
      <c r="D6454" s="176">
        <v>-29.672778000000001</v>
      </c>
      <c r="E6454" s="176">
        <v>149.454444</v>
      </c>
      <c r="F6454" s="176" t="str">
        <f>RIGHT(Airports[[#This Row],[ICAO]],3)</f>
        <v>KRU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2277</v>
      </c>
      <c r="C6455" s="176" t="s">
        <v>2278</v>
      </c>
      <c r="D6455" s="176">
        <v>-13.744721999999999</v>
      </c>
      <c r="E6455" s="176">
        <v>142.130833</v>
      </c>
      <c r="F6455" s="176" t="str">
        <f>RIGHT(Airports[[#This Row],[ICAO]],3)</f>
        <v>KRV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2279</v>
      </c>
      <c r="C6456" s="176" t="s">
        <v>2280</v>
      </c>
      <c r="D6456" s="176">
        <v>-22.5</v>
      </c>
      <c r="E6456" s="176">
        <v>149.149722</v>
      </c>
      <c r="F6456" s="176" t="str">
        <f>RIGHT(Airports[[#This Row],[ICAO]],3)</f>
        <v>KRW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2281</v>
      </c>
      <c r="C6457" s="176" t="s">
        <v>2282</v>
      </c>
      <c r="D6457" s="176">
        <v>-26.581077000000001</v>
      </c>
      <c r="E6457" s="176">
        <v>151.83992699999999</v>
      </c>
      <c r="F6457" s="176" t="str">
        <f>RIGHT(Airports[[#This Row],[ICAO]],3)</f>
        <v>KRY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2283</v>
      </c>
      <c r="C6458" s="176" t="s">
        <v>16415</v>
      </c>
      <c r="D6458" s="176">
        <v>-35.713901519775391</v>
      </c>
      <c r="E6458" s="176">
        <v>137.52099609375</v>
      </c>
      <c r="F6458" s="176" t="str">
        <f>RIGHT(Airports[[#This Row],[ICAO]],3)</f>
        <v>KSC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2285</v>
      </c>
      <c r="C6459" s="176" t="s">
        <v>2286</v>
      </c>
      <c r="D6459" s="176">
        <v>-20.916388999999999</v>
      </c>
      <c r="E6459" s="176">
        <v>149.41666699999999</v>
      </c>
      <c r="F6459" s="176" t="str">
        <f>RIGHT(Airports[[#This Row],[ICAO]],3)</f>
        <v>KSI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2287</v>
      </c>
      <c r="C6460" s="176" t="s">
        <v>2288</v>
      </c>
      <c r="D6460" s="176">
        <v>-33.831944</v>
      </c>
      <c r="E6460" s="176">
        <v>150.744722</v>
      </c>
      <c r="F6460" s="176" t="str">
        <f>RIGHT(Airports[[#This Row],[ICAO]],3)</f>
        <v>KST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2289</v>
      </c>
      <c r="C6461" s="176" t="s">
        <v>2290</v>
      </c>
      <c r="D6461" s="176">
        <v>-36.114167000000002</v>
      </c>
      <c r="E6461" s="176">
        <v>140.25222199999999</v>
      </c>
      <c r="F6461" s="176" t="str">
        <f>RIGHT(Airports[[#This Row],[ICAO]],3)</f>
        <v>KTH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2291</v>
      </c>
      <c r="C6462" s="176" t="s">
        <v>2292</v>
      </c>
      <c r="D6462" s="176">
        <v>-37.225555999999997</v>
      </c>
      <c r="E6462" s="176">
        <v>144.446944</v>
      </c>
      <c r="F6462" s="176" t="str">
        <f>RIGHT(Airports[[#This Row],[ICAO]],3)</f>
        <v>KTN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2293</v>
      </c>
      <c r="C6463" s="176" t="s">
        <v>2294</v>
      </c>
      <c r="D6463" s="176">
        <v>-28.672499999999999</v>
      </c>
      <c r="E6463" s="176">
        <v>149.19305600000001</v>
      </c>
      <c r="F6463" s="176" t="str">
        <f>RIGHT(Airports[[#This Row],[ICAO]],3)</f>
        <v>KUA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2295</v>
      </c>
      <c r="C6464" s="176" t="s">
        <v>16416</v>
      </c>
      <c r="D6464" s="176">
        <v>-10.22648</v>
      </c>
      <c r="E6464" s="176">
        <v>142.21961899999999</v>
      </c>
      <c r="F6464" s="176" t="str">
        <f>RIGHT(Airports[[#This Row],[ICAO]],3)</f>
        <v>KUB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2297</v>
      </c>
      <c r="C6465" s="176" t="s">
        <v>16730</v>
      </c>
      <c r="D6465" s="176">
        <v>-33.174999999999997</v>
      </c>
      <c r="E6465" s="176">
        <v>118.081667</v>
      </c>
      <c r="F6465" s="176" t="str">
        <f>RIGHT(Airports[[#This Row],[ICAO]],3)</f>
        <v>KUK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2299</v>
      </c>
      <c r="C6466" s="176" t="s">
        <v>2300</v>
      </c>
      <c r="D6466" s="176">
        <v>-25.842500000000001</v>
      </c>
      <c r="E6466" s="176">
        <v>133.29333299999999</v>
      </c>
      <c r="F6466" s="176" t="str">
        <f>RIGHT(Airports[[#This Row],[ICAO]],3)</f>
        <v>KUL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2301</v>
      </c>
      <c r="C6467" s="176" t="s">
        <v>2302</v>
      </c>
      <c r="D6467" s="176">
        <v>-27.229444000000001</v>
      </c>
      <c r="E6467" s="176">
        <v>150.87194400000001</v>
      </c>
      <c r="F6467" s="176" t="str">
        <f>RIGHT(Airports[[#This Row],[ICAO]],3)</f>
        <v>KUM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2303</v>
      </c>
      <c r="C6468" s="176" t="s">
        <v>2304</v>
      </c>
      <c r="D6468" s="176">
        <v>-20.501667000000001</v>
      </c>
      <c r="E6468" s="176">
        <v>134.673889</v>
      </c>
      <c r="F6468" s="176" t="str">
        <f>RIGHT(Airports[[#This Row],[ICAO]],3)</f>
        <v>KUR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2305</v>
      </c>
      <c r="C6469" s="176" t="s">
        <v>2306</v>
      </c>
      <c r="D6469" s="176">
        <v>-15.711389</v>
      </c>
      <c r="E6469" s="176">
        <v>143.7475</v>
      </c>
      <c r="F6469" s="176" t="str">
        <f>RIGHT(Airports[[#This Row],[ICAO]],3)</f>
        <v>KVA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2307</v>
      </c>
      <c r="C6470" s="176" t="s">
        <v>2308</v>
      </c>
      <c r="D6470" s="176">
        <v>-23.781110999999999</v>
      </c>
      <c r="E6470" s="176">
        <v>120.13500000000001</v>
      </c>
      <c r="F6470" s="176" t="str">
        <f>RIGHT(Airports[[#This Row],[ICAO]],3)</f>
        <v>KWA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2309</v>
      </c>
      <c r="C6471" s="176" t="s">
        <v>2310</v>
      </c>
      <c r="D6471" s="176">
        <v>-31.785</v>
      </c>
      <c r="E6471" s="176">
        <v>135.63833299999999</v>
      </c>
      <c r="F6471" s="176" t="str">
        <f>RIGHT(Airports[[#This Row],[ICAO]],3)</f>
        <v>KWG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2311</v>
      </c>
      <c r="C6472" s="176" t="s">
        <v>2312</v>
      </c>
      <c r="D6472" s="176">
        <v>-23.818888999999999</v>
      </c>
      <c r="E6472" s="176">
        <v>145.40305599999999</v>
      </c>
      <c r="F6472" s="176" t="str">
        <f>RIGHT(Airports[[#This Row],[ICAO]],3)</f>
        <v>KYE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2313</v>
      </c>
      <c r="C6473" s="176" t="s">
        <v>2314</v>
      </c>
      <c r="D6473" s="176">
        <v>-21.6</v>
      </c>
      <c r="E6473" s="176">
        <v>141.91666699999999</v>
      </c>
      <c r="F6473" s="176" t="str">
        <f>RIGHT(Airports[[#This Row],[ICAO]],3)</f>
        <v>KYN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2315</v>
      </c>
      <c r="C6474" s="176" t="s">
        <v>2316</v>
      </c>
      <c r="D6474" s="176">
        <v>-26.299721999999999</v>
      </c>
      <c r="E6474" s="176">
        <v>143.183333</v>
      </c>
      <c r="F6474" s="176" t="str">
        <f>RIGHT(Airports[[#This Row],[ICAO]],3)</f>
        <v>KYR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2317</v>
      </c>
      <c r="C6475" s="176" t="s">
        <v>2318</v>
      </c>
      <c r="D6475" s="176">
        <v>-34.555</v>
      </c>
      <c r="E6475" s="176">
        <v>139.13166699999999</v>
      </c>
      <c r="F6475" s="176" t="str">
        <f>RIGHT(Airports[[#This Row],[ICAO]],3)</f>
        <v>KYT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2319</v>
      </c>
      <c r="C6476" s="176" t="s">
        <v>2320</v>
      </c>
      <c r="D6476" s="176">
        <v>-22.261666999999999</v>
      </c>
      <c r="E6476" s="176">
        <v>143.611389</v>
      </c>
      <c r="F6476" s="176" t="str">
        <f>RIGHT(Airports[[#This Row],[ICAO]],3)</f>
        <v>KYW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2321</v>
      </c>
      <c r="C6477" s="176" t="s">
        <v>2322</v>
      </c>
      <c r="D6477" s="176">
        <v>-26.799721999999999</v>
      </c>
      <c r="E6477" s="176">
        <v>152.96638899999999</v>
      </c>
      <c r="F6477" s="176" t="str">
        <f>RIGHT(Airports[[#This Row],[ICAO]],3)</f>
        <v>LAB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2323</v>
      </c>
      <c r="C6478" s="176" t="s">
        <v>2324</v>
      </c>
      <c r="D6478" s="176">
        <v>-13.114722</v>
      </c>
      <c r="E6478" s="176">
        <v>130.496667</v>
      </c>
      <c r="F6478" s="176" t="str">
        <f>RIGHT(Airports[[#This Row],[ICAO]],3)</f>
        <v>LAE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2325</v>
      </c>
      <c r="C6479" s="176" t="s">
        <v>2326</v>
      </c>
      <c r="D6479" s="176">
        <v>-42.886944</v>
      </c>
      <c r="E6479" s="176">
        <v>147.95527799999999</v>
      </c>
      <c r="F6479" s="176" t="str">
        <f>RIGHT(Airports[[#This Row],[ICAO]],3)</f>
        <v>LAG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2327</v>
      </c>
      <c r="C6480" s="176" t="s">
        <v>2328</v>
      </c>
      <c r="D6480" s="176">
        <v>-18.576388999999999</v>
      </c>
      <c r="E6480" s="176">
        <v>138.584722</v>
      </c>
      <c r="F6480" s="176" t="str">
        <f>RIGHT(Airports[[#This Row],[ICAO]],3)</f>
        <v>LAH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2329</v>
      </c>
      <c r="C6481" s="176" t="s">
        <v>2330</v>
      </c>
      <c r="D6481" s="176">
        <v>-20.684999999999999</v>
      </c>
      <c r="E6481" s="176">
        <v>148.625</v>
      </c>
      <c r="F6481" s="176" t="str">
        <f>RIGHT(Airports[[#This Row],[ICAO]],3)</f>
        <v>LAK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2331</v>
      </c>
      <c r="C6482" s="176" t="s">
        <v>2332</v>
      </c>
      <c r="D6482" s="176">
        <v>-26.913333000000002</v>
      </c>
      <c r="E6482" s="176">
        <v>134.058333</v>
      </c>
      <c r="F6482" s="176" t="str">
        <f>RIGHT(Airports[[#This Row],[ICAO]],3)</f>
        <v>LAM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2333</v>
      </c>
      <c r="C6483" s="176" t="s">
        <v>2334</v>
      </c>
      <c r="D6483" s="176">
        <v>-31.443332999999999</v>
      </c>
      <c r="E6483" s="176">
        <v>142.13666699999999</v>
      </c>
      <c r="F6483" s="176" t="str">
        <f>RIGHT(Airports[[#This Row],[ICAO]],3)</f>
        <v>LAN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2335</v>
      </c>
      <c r="C6484" s="176" t="s">
        <v>2336</v>
      </c>
      <c r="D6484" s="176">
        <v>-35.373333000000002</v>
      </c>
      <c r="E6484" s="176">
        <v>140.465</v>
      </c>
      <c r="F6484" s="176" t="str">
        <f>RIGHT(Airports[[#This Row],[ICAO]],3)</f>
        <v>LAO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2337</v>
      </c>
      <c r="C6485" s="176" t="s">
        <v>2338</v>
      </c>
      <c r="D6485" s="176">
        <v>-28.023889</v>
      </c>
      <c r="E6485" s="176">
        <v>150.03</v>
      </c>
      <c r="F6485" s="176" t="str">
        <f>RIGHT(Airports[[#This Row],[ICAO]],3)</f>
        <v>LAP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2339</v>
      </c>
      <c r="C6486" s="176" t="s">
        <v>2340</v>
      </c>
      <c r="D6486" s="176">
        <v>-28.089721999999998</v>
      </c>
      <c r="E6486" s="176">
        <v>120.54</v>
      </c>
      <c r="F6486" s="176" t="str">
        <f>RIGHT(Airports[[#This Row],[ICAO]],3)</f>
        <v>LAW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2341</v>
      </c>
      <c r="C6487" s="176" t="s">
        <v>2342</v>
      </c>
      <c r="D6487" s="176">
        <v>-22.004443999999999</v>
      </c>
      <c r="E6487" s="176">
        <v>146.363889</v>
      </c>
      <c r="F6487" s="176" t="str">
        <f>RIGHT(Airports[[#This Row],[ICAO]],3)</f>
        <v>LBA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2343</v>
      </c>
      <c r="C6488" s="176" t="s">
        <v>2344</v>
      </c>
      <c r="D6488" s="176">
        <v>-16.515277999999999</v>
      </c>
      <c r="E6488" s="176">
        <v>122.92361099999999</v>
      </c>
      <c r="F6488" s="176" t="str">
        <f>RIGHT(Airports[[#This Row],[ICAO]],3)</f>
        <v>LBD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2345</v>
      </c>
      <c r="C6489" s="176" t="s">
        <v>2346</v>
      </c>
      <c r="D6489" s="176">
        <v>-23.243333</v>
      </c>
      <c r="E6489" s="176">
        <v>131.26</v>
      </c>
      <c r="F6489" s="176" t="str">
        <f>RIGHT(Airports[[#This Row],[ICAO]],3)</f>
        <v>LBG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2347</v>
      </c>
      <c r="C6490" s="176" t="s">
        <v>2348</v>
      </c>
      <c r="D6490" s="176">
        <v>-33.278333000000003</v>
      </c>
      <c r="E6490" s="176">
        <v>146.369167</v>
      </c>
      <c r="F6490" s="176" t="str">
        <f>RIGHT(Airports[[#This Row],[ICAO]],3)</f>
        <v>LCG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2349</v>
      </c>
      <c r="C6491" s="176" t="s">
        <v>2350</v>
      </c>
      <c r="D6491" s="176">
        <v>-36.814999999999998</v>
      </c>
      <c r="E6491" s="176">
        <v>145.348333</v>
      </c>
      <c r="F6491" s="176" t="str">
        <f>RIGHT(Airports[[#This Row],[ICAO]],3)</f>
        <v>LCS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2351</v>
      </c>
      <c r="C6492" s="176" t="s">
        <v>2352</v>
      </c>
      <c r="D6492" s="176">
        <v>-40.195833</v>
      </c>
      <c r="E6492" s="176">
        <v>148.24444399999999</v>
      </c>
      <c r="F6492" s="176" t="str">
        <f>RIGHT(Airports[[#This Row],[ICAO]],3)</f>
        <v>LDB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2353</v>
      </c>
      <c r="C6493" s="176" t="s">
        <v>2354</v>
      </c>
      <c r="D6493" s="176">
        <v>-19.966667000000001</v>
      </c>
      <c r="E6493" s="176">
        <v>147.21638899999999</v>
      </c>
      <c r="F6493" s="176" t="str">
        <f>RIGHT(Airports[[#This Row],[ICAO]],3)</f>
        <v>LDC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2355</v>
      </c>
      <c r="C6494" s="176" t="s">
        <v>2356</v>
      </c>
      <c r="D6494" s="176">
        <v>-16.683056000000001</v>
      </c>
      <c r="E6494" s="176">
        <v>128.56638899999999</v>
      </c>
      <c r="F6494" s="176" t="str">
        <f>RIGHT(Airports[[#This Row],[ICAO]],3)</f>
        <v>LDL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2357</v>
      </c>
      <c r="C6495" s="176" t="s">
        <v>2358</v>
      </c>
      <c r="D6495" s="176">
        <v>-25.1</v>
      </c>
      <c r="E6495" s="176">
        <v>116.9</v>
      </c>
      <c r="F6495" s="176" t="str">
        <f>RIGHT(Airports[[#This Row],[ICAO]],3)</f>
        <v>LDO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2359</v>
      </c>
      <c r="C6496" s="176" t="s">
        <v>2360</v>
      </c>
      <c r="D6496" s="176">
        <v>-22.200832999999999</v>
      </c>
      <c r="E6496" s="176">
        <v>138.702778</v>
      </c>
      <c r="F6496" s="176" t="str">
        <f>RIGHT(Airports[[#This Row],[ICAO]],3)</f>
        <v>LDS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2361</v>
      </c>
      <c r="C6497" s="176" t="s">
        <v>2362</v>
      </c>
      <c r="D6497" s="176">
        <v>-29.983332999999998</v>
      </c>
      <c r="E6497" s="176">
        <v>114.983056</v>
      </c>
      <c r="F6497" s="176" t="str">
        <f>RIGHT(Airports[[#This Row],[ICAO]],3)</f>
        <v>LEA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2363</v>
      </c>
      <c r="C6498" s="176" t="s">
        <v>2364</v>
      </c>
      <c r="D6498" s="176">
        <v>-30.598300999999999</v>
      </c>
      <c r="E6498" s="176">
        <v>138.425995</v>
      </c>
      <c r="F6498" s="176" t="str">
        <f>RIGHT(Airports[[#This Row],[ICAO]],3)</f>
        <v>LEC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2365</v>
      </c>
      <c r="C6499" s="176" t="s">
        <v>16731</v>
      </c>
      <c r="D6499" s="176">
        <v>-37.918889</v>
      </c>
      <c r="E6499" s="176">
        <v>144.101111</v>
      </c>
      <c r="F6499" s="176" t="str">
        <f>RIGHT(Airports[[#This Row],[ICAO]],3)</f>
        <v>LED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2367</v>
      </c>
      <c r="C6500" s="176" t="s">
        <v>2368</v>
      </c>
      <c r="D6500" s="176">
        <v>-34.499721999999998</v>
      </c>
      <c r="E6500" s="176">
        <v>146.442778</v>
      </c>
      <c r="F6500" s="176" t="str">
        <f>RIGHT(Airports[[#This Row],[ICAO]],3)</f>
        <v>LEE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2369</v>
      </c>
      <c r="C6501" s="176" t="s">
        <v>2370</v>
      </c>
      <c r="D6501" s="176">
        <v>-38.495556000000001</v>
      </c>
      <c r="E6501" s="176">
        <v>145.859722</v>
      </c>
      <c r="F6501" s="176" t="str">
        <f>RIGHT(Airports[[#This Row],[ICAO]],3)</f>
        <v>LEG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2371</v>
      </c>
      <c r="C6502" s="176" t="s">
        <v>2372</v>
      </c>
      <c r="D6502" s="176">
        <v>-42.318333000000003</v>
      </c>
      <c r="E6502" s="176">
        <v>147.618056</v>
      </c>
      <c r="F6502" s="176" t="str">
        <f>RIGHT(Airports[[#This Row],[ICAO]],3)</f>
        <v>LEM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2373</v>
      </c>
      <c r="C6503" s="176" t="s">
        <v>2374</v>
      </c>
      <c r="D6503" s="176">
        <v>-28.87809944152832</v>
      </c>
      <c r="E6503" s="176">
        <v>121.31500244140625</v>
      </c>
      <c r="F6503" s="176" t="str">
        <f>RIGHT(Airports[[#This Row],[ICAO]],3)</f>
        <v>LEO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2375</v>
      </c>
      <c r="C6504" s="176" t="s">
        <v>2376</v>
      </c>
      <c r="D6504" s="176">
        <v>-37.878889000000001</v>
      </c>
      <c r="E6504" s="176">
        <v>147.98666700000001</v>
      </c>
      <c r="F6504" s="176" t="str">
        <f>RIGHT(Airports[[#This Row],[ICAO]],3)</f>
        <v>LET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2377</v>
      </c>
      <c r="C6505" s="176" t="s">
        <v>2378</v>
      </c>
      <c r="D6505" s="176">
        <v>-12.498900413513184</v>
      </c>
      <c r="E6505" s="176">
        <v>135.80599975585938</v>
      </c>
      <c r="F6505" s="176" t="str">
        <f>RIGHT(Airports[[#This Row],[ICAO]],3)</f>
        <v>LEV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2379</v>
      </c>
      <c r="C6506" s="176" t="s">
        <v>2380</v>
      </c>
      <c r="D6506" s="176">
        <v>-14.920555999999999</v>
      </c>
      <c r="E6506" s="176">
        <v>144.203611</v>
      </c>
      <c r="F6506" s="176" t="str">
        <f>RIGHT(Airports[[#This Row],[ICAO]],3)</f>
        <v>LFD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2381</v>
      </c>
      <c r="C6507" s="176" t="s">
        <v>2382</v>
      </c>
      <c r="D6507" s="176">
        <v>-18.683056000000001</v>
      </c>
      <c r="E6507" s="176">
        <v>121.808333</v>
      </c>
      <c r="F6507" s="176" t="str">
        <f>RIGHT(Airports[[#This Row],[ICAO]],3)</f>
        <v>LGB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2383</v>
      </c>
      <c r="C6508" s="176" t="s">
        <v>2384</v>
      </c>
      <c r="D6508" s="176">
        <v>-33.106943999999999</v>
      </c>
      <c r="E6508" s="176">
        <v>118.389167</v>
      </c>
      <c r="F6508" s="176" t="str">
        <f>RIGHT(Airports[[#This Row],[ICAO]],3)</f>
        <v>LGC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2385</v>
      </c>
      <c r="C6509" s="176" t="s">
        <v>2386</v>
      </c>
      <c r="D6509" s="176">
        <v>-41.691110999999999</v>
      </c>
      <c r="E6509" s="176">
        <v>147.14333300000001</v>
      </c>
      <c r="F6509" s="176" t="str">
        <f>RIGHT(Airports[[#This Row],[ICAO]],3)</f>
        <v>LGD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2387</v>
      </c>
      <c r="C6510" s="176" t="s">
        <v>2388</v>
      </c>
      <c r="D6510" s="176">
        <v>-35.303610999999997</v>
      </c>
      <c r="E6510" s="176">
        <v>139.267222</v>
      </c>
      <c r="F6510" s="176" t="str">
        <f>RIGHT(Airports[[#This Row],[ICAO]],3)</f>
        <v>LGH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2389</v>
      </c>
      <c r="C6511" s="176" t="s">
        <v>2390</v>
      </c>
      <c r="D6511" s="176">
        <v>-22.491667</v>
      </c>
      <c r="E6511" s="176">
        <v>146.66305600000001</v>
      </c>
      <c r="F6511" s="176" t="str">
        <f>RIGHT(Airports[[#This Row],[ICAO]],3)</f>
        <v>LGL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2391</v>
      </c>
      <c r="C6512" s="176" t="s">
        <v>2392</v>
      </c>
      <c r="D6512" s="176">
        <v>-30.941666999999999</v>
      </c>
      <c r="E6512" s="176">
        <v>127.03</v>
      </c>
      <c r="F6512" s="176" t="str">
        <f>RIGHT(Airports[[#This Row],[ICAO]],3)</f>
        <v>LGN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2393</v>
      </c>
      <c r="C6513" s="176" t="s">
        <v>2394</v>
      </c>
      <c r="D6513" s="176">
        <v>-15.215278</v>
      </c>
      <c r="E6513" s="176">
        <v>129.44499999999999</v>
      </c>
      <c r="F6513" s="176" t="str">
        <f>RIGHT(Airports[[#This Row],[ICAO]],3)</f>
        <v>LGU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2395</v>
      </c>
      <c r="C6514" s="176" t="s">
        <v>2396</v>
      </c>
      <c r="D6514" s="176">
        <v>-31.538204</v>
      </c>
      <c r="E6514" s="176">
        <v>159.07545999999999</v>
      </c>
      <c r="F6514" s="176" t="str">
        <f>RIGHT(Airports[[#This Row],[ICAO]],3)</f>
        <v>LHI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2397</v>
      </c>
      <c r="C6515" s="176" t="s">
        <v>2398</v>
      </c>
      <c r="D6515" s="176">
        <v>-32.468055999999997</v>
      </c>
      <c r="E6515" s="176">
        <v>150.983056</v>
      </c>
      <c r="F6515" s="176" t="str">
        <f>RIGHT(Airports[[#This Row],[ICAO]],3)</f>
        <v>LHO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2399</v>
      </c>
      <c r="C6516" s="176" t="s">
        <v>2400</v>
      </c>
      <c r="D6516" s="176">
        <v>-12.786899999999999</v>
      </c>
      <c r="E6516" s="176">
        <v>143.304993</v>
      </c>
      <c r="F6516" s="176" t="str">
        <f>RIGHT(Airports[[#This Row],[ICAO]],3)</f>
        <v>LHR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2401</v>
      </c>
      <c r="C6517" s="176" t="s">
        <v>2402</v>
      </c>
      <c r="D6517" s="176">
        <v>-19.2</v>
      </c>
      <c r="E6517" s="176">
        <v>144.373333</v>
      </c>
      <c r="F6517" s="176" t="str">
        <f>RIGHT(Airports[[#This Row],[ICAO]],3)</f>
        <v>LHS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2403</v>
      </c>
      <c r="C6518" s="176" t="s">
        <v>2404</v>
      </c>
      <c r="D6518" s="176">
        <v>-11.049443999999999</v>
      </c>
      <c r="E6518" s="176">
        <v>126.61833300000001</v>
      </c>
      <c r="F6518" s="176" t="str">
        <f>RIGHT(Airports[[#This Row],[ICAO]],3)</f>
        <v>LIB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2405</v>
      </c>
      <c r="C6519" s="176" t="s">
        <v>2406</v>
      </c>
      <c r="D6519" s="176">
        <v>-28.809166999999999</v>
      </c>
      <c r="E6519" s="176">
        <v>153.29222200000001</v>
      </c>
      <c r="F6519" s="176" t="str">
        <f>RIGHT(Airports[[#This Row],[ICAO]],3)</f>
        <v>LIH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2407</v>
      </c>
      <c r="C6520" s="176" t="s">
        <v>2408</v>
      </c>
      <c r="D6520" s="176">
        <v>-37.691943999999999</v>
      </c>
      <c r="E6520" s="176">
        <v>145.366389</v>
      </c>
      <c r="F6520" s="176" t="str">
        <f>RIGHT(Airports[[#This Row],[ICAO]],3)</f>
        <v>LIL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2409</v>
      </c>
      <c r="C6521" s="176" t="s">
        <v>2410</v>
      </c>
      <c r="D6521" s="176">
        <v>-17.233889000000001</v>
      </c>
      <c r="E6521" s="176">
        <v>129.87861100000001</v>
      </c>
      <c r="F6521" s="176" t="str">
        <f>RIGHT(Airports[[#This Row],[ICAO]],3)</f>
        <v>LIM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2411</v>
      </c>
      <c r="C6522" s="176" t="s">
        <v>2412</v>
      </c>
      <c r="D6522" s="176">
        <v>-20.454722</v>
      </c>
      <c r="E6522" s="176">
        <v>149.03805600000001</v>
      </c>
      <c r="F6522" s="176" t="str">
        <f>RIGHT(Airports[[#This Row],[ICAO]],3)</f>
        <v>LIN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2413</v>
      </c>
      <c r="C6523" s="176" t="s">
        <v>2414</v>
      </c>
      <c r="D6523" s="176">
        <v>-28.830689</v>
      </c>
      <c r="E6523" s="176">
        <v>153.258419</v>
      </c>
      <c r="F6523" s="176" t="str">
        <f>RIGHT(Airports[[#This Row],[ICAO]],3)</f>
        <v>LIS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2415</v>
      </c>
      <c r="C6524" s="176" t="s">
        <v>2416</v>
      </c>
      <c r="D6524" s="176">
        <v>-13.43</v>
      </c>
      <c r="E6524" s="176">
        <v>130.495</v>
      </c>
      <c r="F6524" s="176" t="str">
        <f>RIGHT(Airports[[#This Row],[ICAO]],3)</f>
        <v>LIT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2417</v>
      </c>
      <c r="C6525" s="176" t="s">
        <v>2418</v>
      </c>
      <c r="D6525" s="176">
        <v>-17.944167</v>
      </c>
      <c r="E6525" s="176">
        <v>124.254722</v>
      </c>
      <c r="F6525" s="176" t="str">
        <f>RIGHT(Airports[[#This Row],[ICAO]],3)</f>
        <v>LIV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2419</v>
      </c>
      <c r="C6526" s="176" t="s">
        <v>2420</v>
      </c>
      <c r="D6526" s="176">
        <v>-32.317777999999997</v>
      </c>
      <c r="E6526" s="176">
        <v>120.554722</v>
      </c>
      <c r="F6526" s="176" t="str">
        <f>RIGHT(Airports[[#This Row],[ICAO]],3)</f>
        <v>LJN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2421</v>
      </c>
      <c r="C6527" s="176" t="s">
        <v>2422</v>
      </c>
      <c r="D6527" s="176">
        <v>-18.913333000000002</v>
      </c>
      <c r="E6527" s="176">
        <v>144.996667</v>
      </c>
      <c r="F6527" s="176" t="str">
        <f>RIGHT(Airports[[#This Row],[ICAO]],3)</f>
        <v>LKD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2423</v>
      </c>
      <c r="C6528" s="176" t="s">
        <v>2376</v>
      </c>
      <c r="D6528" s="176">
        <v>-37.852221999999998</v>
      </c>
      <c r="E6528" s="176">
        <v>147.948611</v>
      </c>
      <c r="F6528" s="176" t="str">
        <f>RIGHT(Airports[[#This Row],[ICAO]],3)</f>
        <v>LKE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2424</v>
      </c>
      <c r="C6529" s="176" t="s">
        <v>2425</v>
      </c>
      <c r="D6529" s="176">
        <v>-34.391666999999998</v>
      </c>
      <c r="E6529" s="176">
        <v>143.66749999999999</v>
      </c>
      <c r="F6529" s="176" t="str">
        <f>RIGHT(Airports[[#This Row],[ICAO]],3)</f>
        <v>LKM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2426</v>
      </c>
      <c r="C6530" s="176" t="s">
        <v>2427</v>
      </c>
      <c r="D6530" s="176">
        <v>-20.98</v>
      </c>
      <c r="E6530" s="176">
        <v>137.91749999999999</v>
      </c>
      <c r="F6530" s="176" t="str">
        <f>RIGHT(Airports[[#This Row],[ICAO]],3)</f>
        <v>LKN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2428</v>
      </c>
      <c r="C6531" s="176" t="s">
        <v>2429</v>
      </c>
      <c r="D6531" s="176">
        <v>-31.714721999999998</v>
      </c>
      <c r="E6531" s="176">
        <v>152.72472200000001</v>
      </c>
      <c r="F6531" s="176" t="str">
        <f>RIGHT(Airports[[#This Row],[ICAO]],3)</f>
        <v>LKS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2430</v>
      </c>
      <c r="C6532" s="176" t="s">
        <v>2431</v>
      </c>
      <c r="D6532" s="176">
        <v>-29.798333</v>
      </c>
      <c r="E6532" s="176">
        <v>133.345</v>
      </c>
      <c r="F6532" s="176" t="str">
        <f>RIGHT(Airports[[#This Row],[ICAO]],3)</f>
        <v>LLA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2432</v>
      </c>
      <c r="C6533" s="176" t="s">
        <v>2433</v>
      </c>
      <c r="D6533" s="176">
        <v>-25.516389</v>
      </c>
      <c r="E6533" s="176">
        <v>134.016389</v>
      </c>
      <c r="F6533" s="176" t="str">
        <f>RIGHT(Airports[[#This Row],[ICAO]],3)</f>
        <v>LLC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2434</v>
      </c>
      <c r="C6534" s="176" t="s">
        <v>2435</v>
      </c>
      <c r="D6534" s="176">
        <v>-27.408332999999999</v>
      </c>
      <c r="E6534" s="176">
        <v>141.808333</v>
      </c>
      <c r="F6534" s="176" t="str">
        <f>RIGHT(Airports[[#This Row],[ICAO]],3)</f>
        <v>LLE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2436</v>
      </c>
      <c r="C6535" s="176" t="s">
        <v>2437</v>
      </c>
      <c r="D6535" s="176">
        <v>-34.516666999999998</v>
      </c>
      <c r="E6535" s="176">
        <v>138.42361099999999</v>
      </c>
      <c r="F6535" s="176" t="str">
        <f>RIGHT(Airports[[#This Row],[ICAO]],3)</f>
        <v>LLT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2438</v>
      </c>
      <c r="C6536" s="176" t="s">
        <v>2439</v>
      </c>
      <c r="D6536" s="176">
        <v>-13.249167</v>
      </c>
      <c r="E6536" s="176">
        <v>135.84805600000001</v>
      </c>
      <c r="F6536" s="176" t="str">
        <f>RIGHT(Airports[[#This Row],[ICAO]],3)</f>
        <v>LMA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2440</v>
      </c>
      <c r="C6537" s="176" t="s">
        <v>2441</v>
      </c>
      <c r="D6537" s="176">
        <v>-23.899722000000001</v>
      </c>
      <c r="E6537" s="176">
        <v>152.399722</v>
      </c>
      <c r="F6537" s="176" t="str">
        <f>RIGHT(Airports[[#This Row],[ICAO]],3)</f>
        <v>LMI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2442</v>
      </c>
      <c r="C6538" s="176" t="s">
        <v>16732</v>
      </c>
      <c r="D6538" s="176">
        <v>-33.066110999999999</v>
      </c>
      <c r="E6538" s="176">
        <v>151.648056</v>
      </c>
      <c r="F6538" s="176" t="str">
        <f>RIGHT(Airports[[#This Row],[ICAO]],3)</f>
        <v>LMQ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2444</v>
      </c>
      <c r="C6539" s="176" t="s">
        <v>2445</v>
      </c>
      <c r="D6539" s="176">
        <v>-33.744999999999997</v>
      </c>
      <c r="E6539" s="176">
        <v>143.001667</v>
      </c>
      <c r="F6539" s="176" t="str">
        <f>RIGHT(Airports[[#This Row],[ICAO]],3)</f>
        <v>LMU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2446</v>
      </c>
      <c r="C6540" s="176" t="s">
        <v>2447</v>
      </c>
      <c r="D6540" s="176">
        <v>-15.835832999999999</v>
      </c>
      <c r="E6540" s="176">
        <v>144.8475</v>
      </c>
      <c r="F6540" s="176" t="str">
        <f>RIGHT(Airports[[#This Row],[ICAO]],3)</f>
        <v>LND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2448</v>
      </c>
      <c r="C6541" s="176" t="s">
        <v>2449</v>
      </c>
      <c r="D6541" s="176">
        <v>-13.786111</v>
      </c>
      <c r="E6541" s="176">
        <v>123.313889</v>
      </c>
      <c r="F6541" s="176" t="str">
        <f>RIGHT(Airports[[#This Row],[ICAO]],3)</f>
        <v>LNG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2450</v>
      </c>
      <c r="C6542" s="176" t="s">
        <v>2451</v>
      </c>
      <c r="D6542" s="176">
        <v>-24.95</v>
      </c>
      <c r="E6542" s="176">
        <v>116.966667</v>
      </c>
      <c r="F6542" s="176" t="str">
        <f>RIGHT(Airports[[#This Row],[ICAO]],3)</f>
        <v>LNR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2452</v>
      </c>
      <c r="C6543" s="176" t="s">
        <v>2453</v>
      </c>
      <c r="D6543" s="176">
        <v>-20.758056</v>
      </c>
      <c r="E6543" s="176">
        <v>121.016667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2454</v>
      </c>
      <c r="C6544" s="176" t="s">
        <v>2455</v>
      </c>
      <c r="D6544" s="176">
        <v>-36.808056000000001</v>
      </c>
      <c r="E6544" s="176">
        <v>145.45666700000001</v>
      </c>
      <c r="F6544" s="176" t="str">
        <f>RIGHT(Airports[[#This Row],[ICAO]],3)</f>
        <v>LOD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2456</v>
      </c>
      <c r="C6545" s="176" t="s">
        <v>2457</v>
      </c>
      <c r="D6545" s="176">
        <v>-30.531389000000001</v>
      </c>
      <c r="E6545" s="176">
        <v>145.12861100000001</v>
      </c>
      <c r="F6545" s="176" t="str">
        <f>RIGHT(Airports[[#This Row],[ICAO]],3)</f>
        <v>LOH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2458</v>
      </c>
      <c r="C6546" s="176" t="s">
        <v>2459</v>
      </c>
      <c r="D6546" s="176">
        <v>-33.543332999999997</v>
      </c>
      <c r="E6546" s="176">
        <v>135.691667</v>
      </c>
      <c r="F6546" s="176" t="str">
        <f>RIGHT(Airports[[#This Row],[ICAO]],3)</f>
        <v>LOK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2460</v>
      </c>
      <c r="C6547" s="176" t="s">
        <v>2461</v>
      </c>
      <c r="D6547" s="176">
        <v>-22.697904000000001</v>
      </c>
      <c r="E6547" s="176">
        <v>116.236328</v>
      </c>
      <c r="F6547" s="176" t="str">
        <f>RIGHT(Airports[[#This Row],[ICAO]],3)</f>
        <v>LOO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2462</v>
      </c>
      <c r="C6548" s="176" t="s">
        <v>2463</v>
      </c>
      <c r="D6548" s="176">
        <v>-19.006388999999999</v>
      </c>
      <c r="E6548" s="176">
        <v>139.89944399999999</v>
      </c>
      <c r="F6548" s="176" t="str">
        <f>RIGHT(Airports[[#This Row],[ICAO]],3)</f>
        <v>LOR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2464</v>
      </c>
      <c r="C6549" s="176" t="s">
        <v>2465</v>
      </c>
      <c r="D6549" s="176">
        <v>-18.716667000000001</v>
      </c>
      <c r="E6549" s="176">
        <v>126.716667</v>
      </c>
      <c r="F6549" s="176" t="str">
        <f>RIGHT(Airports[[#This Row],[ICAO]],3)</f>
        <v>LOU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2466</v>
      </c>
      <c r="C6550" s="176" t="s">
        <v>2467</v>
      </c>
      <c r="D6550" s="176">
        <v>-17.048333</v>
      </c>
      <c r="E6550" s="176">
        <v>141.37638899999999</v>
      </c>
      <c r="F6550" s="176" t="str">
        <f>RIGHT(Airports[[#This Row],[ICAO]],3)</f>
        <v>LOV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2468</v>
      </c>
      <c r="C6551" s="176" t="s">
        <v>2469</v>
      </c>
      <c r="D6551" s="176">
        <v>-20.654444000000002</v>
      </c>
      <c r="E6551" s="176">
        <v>115.576944</v>
      </c>
      <c r="F6551" s="176" t="str">
        <f>RIGHT(Airports[[#This Row],[ICAO]],3)</f>
        <v>LOW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2470</v>
      </c>
      <c r="C6552" s="176" t="s">
        <v>2471</v>
      </c>
      <c r="D6552" s="176">
        <v>-34.475833000000002</v>
      </c>
      <c r="E6552" s="176">
        <v>140.66388900000001</v>
      </c>
      <c r="F6552" s="176" t="str">
        <f>RIGHT(Airports[[#This Row],[ICAO]],3)</f>
        <v>LOX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2472</v>
      </c>
      <c r="C6553" s="176" t="s">
        <v>2473</v>
      </c>
      <c r="D6553" s="176">
        <v>-17.866667</v>
      </c>
      <c r="E6553" s="176">
        <v>125.416389</v>
      </c>
      <c r="F6553" s="176" t="str">
        <f>RIGHT(Airports[[#This Row],[ICAO]],3)</f>
        <v>LPD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2474</v>
      </c>
      <c r="C6554" s="176" t="s">
        <v>2475</v>
      </c>
      <c r="D6554" s="176">
        <v>-33.918332999999997</v>
      </c>
      <c r="E6554" s="176">
        <v>150.69916699999999</v>
      </c>
      <c r="F6554" s="176" t="str">
        <f>RIGHT(Airports[[#This Row],[ICAO]],3)</f>
        <v>LPE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2476</v>
      </c>
      <c r="C6555" s="176" t="s">
        <v>2477</v>
      </c>
      <c r="D6555" s="176">
        <v>-33.924166999999997</v>
      </c>
      <c r="E6555" s="176">
        <v>150.68305599999999</v>
      </c>
      <c r="F6555" s="176" t="str">
        <f>RIGHT(Airports[[#This Row],[ICAO]],3)</f>
        <v>LPW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2478</v>
      </c>
      <c r="C6556" s="176" t="s">
        <v>2479</v>
      </c>
      <c r="D6556" s="176">
        <v>-15.55</v>
      </c>
      <c r="E6556" s="176">
        <v>144.44972200000001</v>
      </c>
      <c r="F6556" s="176" t="str">
        <f>RIGHT(Airports[[#This Row],[ICAO]],3)</f>
        <v>LRA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2480</v>
      </c>
      <c r="C6557" s="176" t="s">
        <v>2481</v>
      </c>
      <c r="D6557" s="176">
        <v>-29.452857000000002</v>
      </c>
      <c r="E6557" s="176">
        <v>147.977146</v>
      </c>
      <c r="F6557" s="176" t="str">
        <f>RIGHT(Airports[[#This Row],[ICAO]],3)</f>
        <v>LRD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2482</v>
      </c>
      <c r="C6558" s="176" t="s">
        <v>2483</v>
      </c>
      <c r="D6558" s="176">
        <v>-23.432020000000001</v>
      </c>
      <c r="E6558" s="176">
        <v>144.277492</v>
      </c>
      <c r="F6558" s="176" t="str">
        <f>RIGHT(Airports[[#This Row],[ICAO]],3)</f>
        <v>LRE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2484</v>
      </c>
      <c r="C6559" s="176" t="s">
        <v>2485</v>
      </c>
      <c r="D6559" s="176">
        <v>-26.216667000000001</v>
      </c>
      <c r="E6559" s="176">
        <v>121.55</v>
      </c>
      <c r="F6559" s="176" t="str">
        <f>RIGHT(Airports[[#This Row],[ICAO]],3)</f>
        <v>LRG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2486</v>
      </c>
      <c r="C6560" s="176" t="s">
        <v>2487</v>
      </c>
      <c r="D6560" s="176">
        <v>-15.182778000000001</v>
      </c>
      <c r="E6560" s="176">
        <v>144.345833</v>
      </c>
      <c r="F6560" s="176" t="str">
        <f>RIGHT(Airports[[#This Row],[ICAO]],3)</f>
        <v>LRS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2488</v>
      </c>
      <c r="C6561" s="176" t="s">
        <v>2489</v>
      </c>
      <c r="D6561" s="176">
        <v>-37.917971999999999</v>
      </c>
      <c r="E6561" s="176">
        <v>144.482361</v>
      </c>
      <c r="F6561" s="176" t="str">
        <f>RIGHT(Airports[[#This Row],[ICAO]],3)</f>
        <v>LRV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2490</v>
      </c>
      <c r="C6562" s="176" t="s">
        <v>2491</v>
      </c>
      <c r="D6562" s="176">
        <v>-33.994444000000001</v>
      </c>
      <c r="E6562" s="176">
        <v>151.24944400000001</v>
      </c>
      <c r="F6562" s="176" t="str">
        <f>RIGHT(Airports[[#This Row],[ICAO]],3)</f>
        <v>LSB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2492</v>
      </c>
      <c r="C6563" s="176" t="s">
        <v>2493</v>
      </c>
      <c r="D6563" s="176">
        <v>-32.666389000000002</v>
      </c>
      <c r="E6563" s="176">
        <v>151.41916699999999</v>
      </c>
      <c r="F6563" s="176" t="str">
        <f>RIGHT(Airports[[#This Row],[ICAO]],3)</f>
        <v>LSK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2494</v>
      </c>
      <c r="C6564" s="176" t="s">
        <v>2495</v>
      </c>
      <c r="D6564" s="176">
        <v>-27.843299865722656</v>
      </c>
      <c r="E6564" s="176">
        <v>120.7030029296875</v>
      </c>
      <c r="F6564" s="176" t="str">
        <f>RIGHT(Airports[[#This Row],[ICAO]],3)</f>
        <v>LST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2496</v>
      </c>
      <c r="C6565" s="176" t="s">
        <v>2497</v>
      </c>
      <c r="D6565" s="176">
        <v>-27.018332999999998</v>
      </c>
      <c r="E6565" s="176">
        <v>129.88499999999999</v>
      </c>
      <c r="F6565" s="176" t="str">
        <f>RIGHT(Airports[[#This Row],[ICAO]],3)</f>
        <v>LSY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2498</v>
      </c>
      <c r="C6566" s="176" t="s">
        <v>2499</v>
      </c>
      <c r="D6566" s="176">
        <v>-28.614267000000002</v>
      </c>
      <c r="E6566" s="176">
        <v>122.428673</v>
      </c>
      <c r="F6566" s="176" t="str">
        <f>RIGHT(Airports[[#This Row],[ICAO]],3)</f>
        <v>LTN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2500</v>
      </c>
      <c r="C6567" s="176" t="s">
        <v>2501</v>
      </c>
      <c r="D6567" s="176">
        <v>-24.113333000000001</v>
      </c>
      <c r="E6567" s="176">
        <v>152.71555599999999</v>
      </c>
      <c r="F6567" s="176" t="str">
        <f>RIGHT(Airports[[#This Row],[ICAO]],3)</f>
        <v>LTT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2502</v>
      </c>
      <c r="C6568" s="176" t="s">
        <v>2503</v>
      </c>
      <c r="D6568" s="176">
        <v>-38.211004000000003</v>
      </c>
      <c r="E6568" s="176">
        <v>146.47081700000001</v>
      </c>
      <c r="F6568" s="176" t="str">
        <f>RIGHT(Airports[[#This Row],[ICAO]],3)</f>
        <v>LTV</v>
      </c>
      <c r="G6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9" spans="2:7" x14ac:dyDescent="0.25">
      <c r="B6569" s="176" t="s">
        <v>2504</v>
      </c>
      <c r="C6569" s="176" t="s">
        <v>2505</v>
      </c>
      <c r="D6569" s="176">
        <v>-22.476666999999999</v>
      </c>
      <c r="E6569" s="176">
        <v>136.273056</v>
      </c>
      <c r="F6569" s="176" t="str">
        <f>RIGHT(Airports[[#This Row],[ICAO]],3)</f>
        <v>LUC</v>
      </c>
      <c r="G6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0" spans="2:7" x14ac:dyDescent="0.25">
      <c r="B6570" s="176" t="s">
        <v>2506</v>
      </c>
      <c r="C6570" s="176" t="s">
        <v>2507</v>
      </c>
      <c r="D6570" s="176">
        <v>-36.971666999999997</v>
      </c>
      <c r="E6570" s="176">
        <v>140.35166699999999</v>
      </c>
      <c r="F6570" s="176" t="str">
        <f>RIGHT(Airports[[#This Row],[ICAO]],3)</f>
        <v>LUI</v>
      </c>
      <c r="G6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1" spans="2:7" x14ac:dyDescent="0.25">
      <c r="B6571" s="176" t="s">
        <v>2508</v>
      </c>
      <c r="C6571" s="176" t="s">
        <v>2509</v>
      </c>
      <c r="D6571" s="176">
        <v>-31.639167</v>
      </c>
      <c r="E6571" s="176">
        <v>140.511944</v>
      </c>
      <c r="F6571" s="176" t="str">
        <f>RIGHT(Airports[[#This Row],[ICAO]],3)</f>
        <v>LUL</v>
      </c>
      <c r="G6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2" spans="2:7" x14ac:dyDescent="0.25">
      <c r="B6572" s="176" t="s">
        <v>2510</v>
      </c>
      <c r="C6572" s="176" t="s">
        <v>2511</v>
      </c>
      <c r="D6572" s="176">
        <v>-16.891389</v>
      </c>
      <c r="E6572" s="176">
        <v>145.74166700000001</v>
      </c>
      <c r="F6572" s="176" t="str">
        <f>RIGHT(Airports[[#This Row],[ICAO]],3)</f>
        <v>LUM</v>
      </c>
      <c r="G6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3" spans="2:7" x14ac:dyDescent="0.25">
      <c r="B6573" s="176" t="s">
        <v>2512</v>
      </c>
      <c r="C6573" s="176" t="s">
        <v>2513</v>
      </c>
      <c r="D6573" s="176">
        <v>-23.254722000000001</v>
      </c>
      <c r="E6573" s="176">
        <v>149.57166699999999</v>
      </c>
      <c r="F6573" s="176" t="str">
        <f>RIGHT(Airports[[#This Row],[ICAO]],3)</f>
        <v>LUN</v>
      </c>
      <c r="G6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4" spans="2:7" x14ac:dyDescent="0.25">
      <c r="B6574" s="176" t="s">
        <v>2514</v>
      </c>
      <c r="C6574" s="176" t="s">
        <v>2515</v>
      </c>
      <c r="D6574" s="176">
        <v>-34.016388999999997</v>
      </c>
      <c r="E6574" s="176">
        <v>115.05</v>
      </c>
      <c r="F6574" s="176" t="str">
        <f>RIGHT(Airports[[#This Row],[ICAO]],3)</f>
        <v>LUW</v>
      </c>
      <c r="G6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5" spans="2:7" x14ac:dyDescent="0.25">
      <c r="B6575" s="176" t="s">
        <v>2516</v>
      </c>
      <c r="C6575" s="176" t="s">
        <v>2517</v>
      </c>
      <c r="D6575" s="176">
        <v>-14.489722</v>
      </c>
      <c r="E6575" s="176">
        <v>143.676389</v>
      </c>
      <c r="F6575" s="176" t="str">
        <f>RIGHT(Airports[[#This Row],[ICAO]],3)</f>
        <v>LVA</v>
      </c>
      <c r="G6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6" spans="2:7" x14ac:dyDescent="0.25">
      <c r="B6576" s="176" t="s">
        <v>2518</v>
      </c>
      <c r="C6576" s="176" t="s">
        <v>2519</v>
      </c>
      <c r="D6576" s="176">
        <v>-31.733332999999998</v>
      </c>
      <c r="E6576" s="176">
        <v>135.026667</v>
      </c>
      <c r="F6576" s="176" t="str">
        <f>RIGHT(Airports[[#This Row],[ICAO]],3)</f>
        <v>LVD</v>
      </c>
      <c r="G6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7" spans="2:7" x14ac:dyDescent="0.25">
      <c r="B6577" s="176" t="s">
        <v>2520</v>
      </c>
      <c r="C6577" s="176" t="s">
        <v>2521</v>
      </c>
      <c r="D6577" s="176">
        <v>-19.320556</v>
      </c>
      <c r="E6577" s="176">
        <v>146.80166700000001</v>
      </c>
      <c r="F6577" s="176" t="str">
        <f>RIGHT(Airports[[#This Row],[ICAO]],3)</f>
        <v>LVK</v>
      </c>
      <c r="G6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8" spans="2:7" x14ac:dyDescent="0.25">
      <c r="B6578" s="176" t="s">
        <v>2522</v>
      </c>
      <c r="C6578" s="176" t="s">
        <v>2523</v>
      </c>
      <c r="D6578" s="176">
        <v>-27.470555999999998</v>
      </c>
      <c r="E6578" s="176">
        <v>152.38805600000001</v>
      </c>
      <c r="F6578" s="176" t="str">
        <f>RIGHT(Airports[[#This Row],[ICAO]],3)</f>
        <v>LWB</v>
      </c>
      <c r="G6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9" spans="2:7" x14ac:dyDescent="0.25">
      <c r="B6579" s="176" t="s">
        <v>2524</v>
      </c>
      <c r="C6579" s="176" t="s">
        <v>2525</v>
      </c>
      <c r="D6579" s="176">
        <v>-26.944721999999999</v>
      </c>
      <c r="E6579" s="176">
        <v>120.47</v>
      </c>
      <c r="F6579" s="176" t="str">
        <f>RIGHT(Airports[[#This Row],[ICAO]],3)</f>
        <v>LWY</v>
      </c>
      <c r="G6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0" spans="2:7" x14ac:dyDescent="0.25">
      <c r="B6580" s="176" t="s">
        <v>2526</v>
      </c>
      <c r="C6580" s="176" t="s">
        <v>2527</v>
      </c>
      <c r="D6580" s="176">
        <v>-26.833333</v>
      </c>
      <c r="E6580" s="176">
        <v>151.23333299999999</v>
      </c>
      <c r="F6580" s="176" t="str">
        <f>RIGHT(Airports[[#This Row],[ICAO]],3)</f>
        <v>LYD</v>
      </c>
      <c r="G6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1" spans="2:7" x14ac:dyDescent="0.25">
      <c r="B6581" s="176" t="s">
        <v>2528</v>
      </c>
      <c r="C6581" s="176" t="s">
        <v>2529</v>
      </c>
      <c r="D6581" s="176">
        <v>-34.621667000000002</v>
      </c>
      <c r="E6581" s="176">
        <v>138.91416699999999</v>
      </c>
      <c r="F6581" s="176" t="str">
        <f>RIGHT(Airports[[#This Row],[ICAO]],3)</f>
        <v>LYK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2" spans="2:7" x14ac:dyDescent="0.25">
      <c r="B6582" s="176" t="s">
        <v>2530</v>
      </c>
      <c r="C6582" s="176" t="s">
        <v>2531</v>
      </c>
      <c r="D6582" s="176">
        <v>-14.672777999999999</v>
      </c>
      <c r="E6582" s="176">
        <v>145.45416700000001</v>
      </c>
      <c r="F6582" s="176" t="str">
        <f>RIGHT(Airports[[#This Row],[ICAO]],3)</f>
        <v>LZI</v>
      </c>
      <c r="G6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3" spans="2:7" x14ac:dyDescent="0.25">
      <c r="B6583" s="176" t="s">
        <v>2532</v>
      </c>
      <c r="C6583" s="176" t="s">
        <v>2533</v>
      </c>
      <c r="D6583" s="176">
        <v>-9.9501679999999997</v>
      </c>
      <c r="E6583" s="176">
        <v>142.19523000000001</v>
      </c>
      <c r="F6583" s="176" t="str">
        <f>RIGHT(Airports[[#This Row],[ICAO]],3)</f>
        <v>MAA</v>
      </c>
    </row>
    <row r="6584" spans="2:7" x14ac:dyDescent="0.25">
      <c r="B6584" s="176" t="s">
        <v>2534</v>
      </c>
      <c r="C6584" s="176" t="s">
        <v>2535</v>
      </c>
      <c r="D6584" s="176">
        <v>-27.261666999999999</v>
      </c>
      <c r="E6584" s="176">
        <v>135.63833299999999</v>
      </c>
      <c r="F6584" s="176" t="str">
        <f>RIGHT(Airports[[#This Row],[ICAO]],3)</f>
        <v>MAC</v>
      </c>
    </row>
    <row r="6585" spans="2:7" x14ac:dyDescent="0.25">
      <c r="B6585" s="176" t="s">
        <v>2536</v>
      </c>
      <c r="C6585" s="176" t="s">
        <v>2537</v>
      </c>
      <c r="D6585" s="176">
        <v>-31.883056</v>
      </c>
      <c r="E6585" s="176">
        <v>127.02500000000001</v>
      </c>
      <c r="F6585" s="176" t="str">
        <f>RIGHT(Airports[[#This Row],[ICAO]],3)</f>
        <v>MAD</v>
      </c>
    </row>
    <row r="6586" spans="2:7" x14ac:dyDescent="0.25">
      <c r="B6586" s="176" t="s">
        <v>2538</v>
      </c>
      <c r="C6586" s="176" t="s">
        <v>16417</v>
      </c>
      <c r="D6586" s="176">
        <v>-9.9151050000000005</v>
      </c>
      <c r="E6586" s="176">
        <v>144.054644</v>
      </c>
      <c r="F6586" s="176" t="str">
        <f>RIGHT(Airports[[#This Row],[ICAO]],3)</f>
        <v>MAE</v>
      </c>
    </row>
    <row r="6587" spans="2:7" x14ac:dyDescent="0.25">
      <c r="B6587" s="176" t="s">
        <v>2540</v>
      </c>
      <c r="C6587" s="176" t="s">
        <v>2541</v>
      </c>
      <c r="D6587" s="176">
        <v>-28.979721999999999</v>
      </c>
      <c r="E6587" s="176">
        <v>134.371667</v>
      </c>
      <c r="F6587" s="176" t="str">
        <f>RIGHT(Airports[[#This Row],[ICAO]],3)</f>
        <v>MAI</v>
      </c>
    </row>
    <row r="6588" spans="2:7" x14ac:dyDescent="0.25">
      <c r="B6588" s="176" t="s">
        <v>2542</v>
      </c>
      <c r="C6588" s="176" t="s">
        <v>2543</v>
      </c>
      <c r="D6588" s="176">
        <v>-12.266389</v>
      </c>
      <c r="E6588" s="176">
        <v>134.05000000000001</v>
      </c>
      <c r="F6588" s="176" t="str">
        <f>RIGHT(Airports[[#This Row],[ICAO]],3)</f>
        <v>MAJ</v>
      </c>
    </row>
    <row r="6589" spans="2:7" x14ac:dyDescent="0.25">
      <c r="B6589" s="176" t="s">
        <v>2544</v>
      </c>
      <c r="C6589" s="176" t="s">
        <v>2545</v>
      </c>
      <c r="D6589" s="176">
        <v>-28.941666999999999</v>
      </c>
      <c r="E6589" s="176">
        <v>134.333056</v>
      </c>
      <c r="F6589" s="176" t="str">
        <f>RIGHT(Airports[[#This Row],[ICAO]],3)</f>
        <v>MAK</v>
      </c>
    </row>
    <row r="6590" spans="2:7" x14ac:dyDescent="0.25">
      <c r="B6590" s="176" t="s">
        <v>2546</v>
      </c>
      <c r="C6590" s="176" t="s">
        <v>2547</v>
      </c>
      <c r="D6590" s="176">
        <v>-67.602500000000006</v>
      </c>
      <c r="E6590" s="176">
        <v>62.873610999999997</v>
      </c>
      <c r="F6590" s="176" t="str">
        <f>RIGHT(Airports[[#This Row],[ICAO]],3)</f>
        <v>MAO</v>
      </c>
    </row>
    <row r="6591" spans="2:7" x14ac:dyDescent="0.25">
      <c r="B6591" s="176" t="s">
        <v>2548</v>
      </c>
      <c r="C6591" s="176" t="s">
        <v>2549</v>
      </c>
      <c r="D6591" s="176">
        <v>-12.254721999999999</v>
      </c>
      <c r="E6591" s="176">
        <v>135.44</v>
      </c>
      <c r="F6591" s="176" t="str">
        <f>RIGHT(Airports[[#This Row],[ICAO]],3)</f>
        <v>MAP</v>
      </c>
    </row>
    <row r="6592" spans="2:7" x14ac:dyDescent="0.25">
      <c r="B6592" s="176" t="s">
        <v>2550</v>
      </c>
      <c r="C6592" s="176" t="s">
        <v>2551</v>
      </c>
      <c r="D6592" s="176">
        <v>-14.926111000000001</v>
      </c>
      <c r="E6592" s="176">
        <v>133.06444400000001</v>
      </c>
      <c r="F6592" s="176" t="str">
        <f>RIGHT(Airports[[#This Row],[ICAO]],3)</f>
        <v>MAR</v>
      </c>
    </row>
    <row r="6593" spans="2:7" x14ac:dyDescent="0.25">
      <c r="B6593" s="176" t="s">
        <v>2552</v>
      </c>
      <c r="C6593" s="176" t="s">
        <v>2553</v>
      </c>
      <c r="D6593" s="176">
        <v>-33.380555999999999</v>
      </c>
      <c r="E6593" s="176">
        <v>142.140556</v>
      </c>
      <c r="F6593" s="176" t="str">
        <f>RIGHT(Airports[[#This Row],[ICAO]],3)</f>
        <v>MAS</v>
      </c>
    </row>
    <row r="6594" spans="2:7" x14ac:dyDescent="0.25">
      <c r="B6594" s="176" t="s">
        <v>2554</v>
      </c>
      <c r="C6594" s="176" t="s">
        <v>2555</v>
      </c>
      <c r="D6594" s="176">
        <v>-27.483332999999998</v>
      </c>
      <c r="E6594" s="176">
        <v>153.02694399999999</v>
      </c>
      <c r="F6594" s="176" t="str">
        <f>RIGHT(Airports[[#This Row],[ICAO]],3)</f>
        <v>MAT</v>
      </c>
    </row>
    <row r="6595" spans="2:7" x14ac:dyDescent="0.25">
      <c r="B6595" s="176" t="s">
        <v>2556</v>
      </c>
      <c r="C6595" s="176" t="s">
        <v>2557</v>
      </c>
      <c r="D6595" s="176">
        <v>-24.316666999999999</v>
      </c>
      <c r="E6595" s="176">
        <v>116.916389</v>
      </c>
      <c r="F6595" s="176" t="str">
        <f>RIGHT(Airports[[#This Row],[ICAO]],3)</f>
        <v>MAU</v>
      </c>
    </row>
    <row r="6596" spans="2:7" x14ac:dyDescent="0.25">
      <c r="B6596" s="176" t="s">
        <v>2558</v>
      </c>
      <c r="C6596" s="176" t="s">
        <v>2559</v>
      </c>
      <c r="D6596" s="176">
        <v>-38.040269000000002</v>
      </c>
      <c r="E6596" s="176">
        <v>144.467196</v>
      </c>
      <c r="G6596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97" spans="2:7" x14ac:dyDescent="0.25">
      <c r="B6597" s="176" t="s">
        <v>2560</v>
      </c>
      <c r="C6597" s="176" t="s">
        <v>2561</v>
      </c>
      <c r="D6597" s="176">
        <v>-14.6</v>
      </c>
      <c r="E6597" s="176">
        <v>132.183333</v>
      </c>
      <c r="F6597" s="176" t="str">
        <f>RIGHT(Airports[[#This Row],[ICAO]],3)</f>
        <v>MAX</v>
      </c>
    </row>
    <row r="6598" spans="2:7" x14ac:dyDescent="0.25">
      <c r="B6598" s="176" t="s">
        <v>2562</v>
      </c>
      <c r="C6598" s="176" t="s">
        <v>2563</v>
      </c>
      <c r="D6598" s="176">
        <v>-36.066758</v>
      </c>
      <c r="E6598" s="176">
        <v>146.959148</v>
      </c>
      <c r="G6598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99" spans="2:7" x14ac:dyDescent="0.25">
      <c r="B6599" s="176" t="s">
        <v>2564</v>
      </c>
      <c r="C6599" s="176" t="s">
        <v>2565</v>
      </c>
      <c r="D6599" s="176">
        <v>-17.070277000000001</v>
      </c>
      <c r="E6599" s="176">
        <v>145.424228</v>
      </c>
      <c r="F6599" s="176" t="str">
        <f>RIGHT(Airports[[#This Row],[ICAO]],3)</f>
        <v>MBA</v>
      </c>
    </row>
    <row r="6600" spans="2:7" x14ac:dyDescent="0.25">
      <c r="B6600" s="176" t="s">
        <v>2566</v>
      </c>
      <c r="C6600" s="176" t="s">
        <v>2567</v>
      </c>
      <c r="D6600" s="176">
        <v>-35.064444000000002</v>
      </c>
      <c r="E6600" s="176">
        <v>139.22666699999999</v>
      </c>
      <c r="F6600" s="176" t="str">
        <f>RIGHT(Airports[[#This Row],[ICAO]],3)</f>
        <v>MBD</v>
      </c>
    </row>
    <row r="6601" spans="2:7" x14ac:dyDescent="0.25">
      <c r="B6601" s="176" t="s">
        <v>2568</v>
      </c>
      <c r="C6601" s="176" t="s">
        <v>2569</v>
      </c>
      <c r="D6601" s="176">
        <v>-41.918332999999997</v>
      </c>
      <c r="E6601" s="176">
        <v>147.16333299999999</v>
      </c>
      <c r="F6601" s="176" t="str">
        <f>RIGHT(Airports[[#This Row],[ICAO]],3)</f>
        <v>MBF</v>
      </c>
    </row>
    <row r="6602" spans="2:7" x14ac:dyDescent="0.25">
      <c r="B6602" s="176" t="s">
        <v>2570</v>
      </c>
      <c r="C6602" s="176" t="s">
        <v>2571</v>
      </c>
      <c r="D6602" s="176">
        <v>-22.814722</v>
      </c>
      <c r="E6602" s="176">
        <v>149.88805600000001</v>
      </c>
      <c r="F6602" s="176" t="str">
        <f>RIGHT(Airports[[#This Row],[ICAO]],3)</f>
        <v>MBG</v>
      </c>
    </row>
    <row r="6603" spans="2:7" x14ac:dyDescent="0.25">
      <c r="B6603" s="176" t="s">
        <v>2572</v>
      </c>
      <c r="C6603" s="176" t="s">
        <v>2573</v>
      </c>
      <c r="D6603" s="176">
        <v>-21.162500000000001</v>
      </c>
      <c r="E6603" s="176">
        <v>119.83972199999999</v>
      </c>
      <c r="F6603" s="176" t="str">
        <f>RIGHT(Airports[[#This Row],[ICAO]],3)</f>
        <v>MBL</v>
      </c>
    </row>
    <row r="6604" spans="2:7" x14ac:dyDescent="0.25">
      <c r="B6604" s="176" t="s">
        <v>2574</v>
      </c>
      <c r="C6604" s="176" t="s">
        <v>2575</v>
      </c>
      <c r="D6604" s="176">
        <v>-12.866667</v>
      </c>
      <c r="E6604" s="176">
        <v>131.583056</v>
      </c>
      <c r="F6604" s="176" t="str">
        <f>RIGHT(Airports[[#This Row],[ICAO]],3)</f>
        <v>MBN</v>
      </c>
    </row>
    <row r="6605" spans="2:7" x14ac:dyDescent="0.25">
      <c r="B6605" s="176" t="s">
        <v>2576</v>
      </c>
      <c r="C6605" s="176" t="s">
        <v>2577</v>
      </c>
      <c r="D6605" s="176">
        <v>-23.3</v>
      </c>
      <c r="E6605" s="176">
        <v>143.44999999999999</v>
      </c>
      <c r="F6605" s="176" t="str">
        <f>RIGHT(Airports[[#This Row],[ICAO]],3)</f>
        <v>MBO</v>
      </c>
    </row>
    <row r="6606" spans="2:7" x14ac:dyDescent="0.25">
      <c r="B6606" s="176" t="s">
        <v>2578</v>
      </c>
      <c r="C6606" s="176" t="s">
        <v>2579</v>
      </c>
      <c r="D6606" s="176">
        <v>-33.880555999999999</v>
      </c>
      <c r="E6606" s="176">
        <v>122.61111099999999</v>
      </c>
      <c r="F6606" s="176" t="str">
        <f>RIGHT(Airports[[#This Row],[ICAO]],3)</f>
        <v>MBP</v>
      </c>
    </row>
    <row r="6607" spans="2:7" x14ac:dyDescent="0.25">
      <c r="B6607" s="176" t="s">
        <v>2580</v>
      </c>
      <c r="C6607" s="176" t="s">
        <v>2581</v>
      </c>
      <c r="D6607" s="176">
        <v>-28.266389</v>
      </c>
      <c r="E6607" s="176">
        <v>134.13305600000001</v>
      </c>
      <c r="F6607" s="176" t="str">
        <f>RIGHT(Airports[[#This Row],[ICAO]],3)</f>
        <v>MBR</v>
      </c>
    </row>
    <row r="6608" spans="2:7" x14ac:dyDescent="0.25">
      <c r="B6608" s="176" t="s">
        <v>2582</v>
      </c>
      <c r="C6608" s="176" t="s">
        <v>2583</v>
      </c>
      <c r="D6608" s="176">
        <v>-36.728611000000001</v>
      </c>
      <c r="E6608" s="176">
        <v>147.166944</v>
      </c>
      <c r="F6608" s="176" t="str">
        <f>RIGHT(Airports[[#This Row],[ICAO]],3)</f>
        <v>MBT</v>
      </c>
    </row>
    <row r="6609" spans="2:6" x14ac:dyDescent="0.25">
      <c r="B6609" s="176" t="s">
        <v>2584</v>
      </c>
      <c r="C6609" s="176" t="s">
        <v>2585</v>
      </c>
      <c r="D6609" s="176">
        <v>-37.033056000000002</v>
      </c>
      <c r="E6609" s="176">
        <v>143.708889</v>
      </c>
      <c r="F6609" s="176" t="str">
        <f>RIGHT(Airports[[#This Row],[ICAO]],3)</f>
        <v>MBU</v>
      </c>
    </row>
    <row r="6610" spans="2:6" x14ac:dyDescent="0.25">
      <c r="B6610" s="176" t="s">
        <v>2586</v>
      </c>
      <c r="C6610" s="176" t="s">
        <v>2587</v>
      </c>
      <c r="D6610" s="176">
        <v>-31.861388999999999</v>
      </c>
      <c r="E6610" s="176">
        <v>127.863889</v>
      </c>
      <c r="F6610" s="176" t="str">
        <f>RIGHT(Airports[[#This Row],[ICAO]],3)</f>
        <v>MBX</v>
      </c>
    </row>
    <row r="6611" spans="2:6" x14ac:dyDescent="0.25">
      <c r="B6611" s="176" t="s">
        <v>2588</v>
      </c>
      <c r="C6611" s="176" t="s">
        <v>2589</v>
      </c>
      <c r="D6611" s="176">
        <v>-25.166388999999999</v>
      </c>
      <c r="E6611" s="176">
        <v>132.63305600000001</v>
      </c>
      <c r="F6611" s="176" t="str">
        <f>RIGHT(Airports[[#This Row],[ICAO]],3)</f>
        <v>MBZ</v>
      </c>
    </row>
    <row r="6612" spans="2:6" x14ac:dyDescent="0.25">
      <c r="B6612" s="176" t="s">
        <v>2590</v>
      </c>
      <c r="C6612" s="176" t="s">
        <v>2591</v>
      </c>
      <c r="D6612" s="176">
        <v>-25.1</v>
      </c>
      <c r="E6612" s="176">
        <v>117.583333</v>
      </c>
      <c r="F6612" s="176" t="str">
        <f>RIGHT(Airports[[#This Row],[ICAO]],3)</f>
        <v>MCE</v>
      </c>
    </row>
    <row r="6613" spans="2:6" x14ac:dyDescent="0.25">
      <c r="B6613" s="176" t="s">
        <v>2592</v>
      </c>
      <c r="C6613" s="176" t="s">
        <v>2593</v>
      </c>
      <c r="D6613" s="176">
        <v>-27.349167000000001</v>
      </c>
      <c r="E6613" s="176">
        <v>151.51388900000001</v>
      </c>
      <c r="F6613" s="176" t="str">
        <f>RIGHT(Airports[[#This Row],[ICAO]],3)</f>
        <v>MCF</v>
      </c>
    </row>
    <row r="6614" spans="2:6" x14ac:dyDescent="0.25">
      <c r="B6614" s="176" t="s">
        <v>2594</v>
      </c>
      <c r="C6614" s="176" t="s">
        <v>2595</v>
      </c>
      <c r="D6614" s="176">
        <v>-19.141389</v>
      </c>
      <c r="E6614" s="176">
        <v>146.82749999999999</v>
      </c>
      <c r="F6614" s="176" t="str">
        <f>RIGHT(Airports[[#This Row],[ICAO]],3)</f>
        <v>MCI</v>
      </c>
    </row>
    <row r="6615" spans="2:6" x14ac:dyDescent="0.25">
      <c r="B6615" s="176" t="s">
        <v>2596</v>
      </c>
      <c r="C6615" s="176" t="s">
        <v>2597</v>
      </c>
      <c r="D6615" s="176">
        <v>-21.266667000000002</v>
      </c>
      <c r="E6615" s="176">
        <v>141.30000000000001</v>
      </c>
      <c r="F6615" s="176" t="str">
        <f>RIGHT(Airports[[#This Row],[ICAO]],3)</f>
        <v>MCK</v>
      </c>
    </row>
    <row r="6616" spans="2:6" x14ac:dyDescent="0.25">
      <c r="B6616" s="176" t="s">
        <v>2598</v>
      </c>
      <c r="C6616" s="176" t="s">
        <v>2599</v>
      </c>
      <c r="D6616" s="176">
        <v>-21.386944</v>
      </c>
      <c r="E6616" s="176">
        <v>147.332222</v>
      </c>
      <c r="F6616" s="176" t="str">
        <f>RIGHT(Airports[[#This Row],[ICAO]],3)</f>
        <v>MCL</v>
      </c>
    </row>
    <row r="6617" spans="2:6" x14ac:dyDescent="0.25">
      <c r="B6617" s="176" t="s">
        <v>2600</v>
      </c>
      <c r="C6617" s="176" t="s">
        <v>2601</v>
      </c>
      <c r="D6617" s="176">
        <v>-32.295278000000003</v>
      </c>
      <c r="E6617" s="176">
        <v>150.708056</v>
      </c>
      <c r="F6617" s="176" t="str">
        <f>RIGHT(Airports[[#This Row],[ICAO]],3)</f>
        <v>MCM</v>
      </c>
    </row>
    <row r="6618" spans="2:6" x14ac:dyDescent="0.25">
      <c r="B6618" s="176" t="s">
        <v>2602</v>
      </c>
      <c r="C6618" s="176" t="s">
        <v>2603</v>
      </c>
      <c r="D6618" s="176">
        <v>-37.598889</v>
      </c>
      <c r="E6618" s="176">
        <v>149.720833</v>
      </c>
      <c r="F6618" s="176" t="str">
        <f>RIGHT(Airports[[#This Row],[ICAO]],3)</f>
        <v>MCO</v>
      </c>
    </row>
    <row r="6619" spans="2:6" x14ac:dyDescent="0.25">
      <c r="B6619" s="176" t="s">
        <v>2604</v>
      </c>
      <c r="C6619" s="176" t="s">
        <v>2605</v>
      </c>
      <c r="D6619" s="176">
        <v>-22.1</v>
      </c>
      <c r="E6619" s="176">
        <v>137.98333299999999</v>
      </c>
      <c r="F6619" s="176" t="str">
        <f>RIGHT(Airports[[#This Row],[ICAO]],3)</f>
        <v>MCR</v>
      </c>
    </row>
    <row r="6620" spans="2:6" x14ac:dyDescent="0.25">
      <c r="B6620" s="176" t="s">
        <v>2606</v>
      </c>
      <c r="C6620" s="176" t="s">
        <v>2607</v>
      </c>
      <c r="D6620" s="176">
        <v>-20.016389</v>
      </c>
      <c r="E6620" s="176">
        <v>146.48333299999999</v>
      </c>
      <c r="F6620" s="176" t="str">
        <f>RIGHT(Airports[[#This Row],[ICAO]],3)</f>
        <v>MCS</v>
      </c>
    </row>
    <row r="6621" spans="2:6" x14ac:dyDescent="0.25">
      <c r="B6621" s="176" t="s">
        <v>2608</v>
      </c>
      <c r="C6621" s="176" t="s">
        <v>2609</v>
      </c>
      <c r="D6621" s="176">
        <v>-37.583610999999998</v>
      </c>
      <c r="E6621" s="176">
        <v>140.36611099999999</v>
      </c>
      <c r="F6621" s="176" t="str">
        <f>RIGHT(Airports[[#This Row],[ICAO]],3)</f>
        <v>MCT</v>
      </c>
    </row>
    <row r="6622" spans="2:6" x14ac:dyDescent="0.25">
      <c r="B6622" s="176" t="s">
        <v>2610</v>
      </c>
      <c r="C6622" s="176" t="s">
        <v>2611</v>
      </c>
      <c r="D6622" s="176">
        <v>-18.2</v>
      </c>
      <c r="E6622" s="176">
        <v>127.5</v>
      </c>
      <c r="F6622" s="176" t="str">
        <f>RIGHT(Airports[[#This Row],[ICAO]],3)</f>
        <v>MCW</v>
      </c>
    </row>
    <row r="6623" spans="2:6" x14ac:dyDescent="0.25">
      <c r="B6623" s="176" t="s">
        <v>2612</v>
      </c>
      <c r="C6623" s="176" t="s">
        <v>2613</v>
      </c>
      <c r="D6623" s="176">
        <v>-25.598889</v>
      </c>
      <c r="E6623" s="176">
        <v>151.31888900000001</v>
      </c>
      <c r="F6623" s="176" t="str">
        <f>RIGHT(Airports[[#This Row],[ICAO]],3)</f>
        <v>MDA</v>
      </c>
    </row>
    <row r="6624" spans="2:6" x14ac:dyDescent="0.25">
      <c r="B6624" s="176" t="s">
        <v>2614</v>
      </c>
      <c r="C6624" s="176" t="s">
        <v>2615</v>
      </c>
      <c r="D6624" s="176">
        <v>-20.516389</v>
      </c>
      <c r="E6624" s="176">
        <v>118.066389</v>
      </c>
      <c r="F6624" s="176" t="str">
        <f>RIGHT(Airports[[#This Row],[ICAO]],3)</f>
        <v>MDB</v>
      </c>
    </row>
    <row r="6625" spans="2:6" x14ac:dyDescent="0.25">
      <c r="B6625" s="176" t="s">
        <v>2616</v>
      </c>
      <c r="C6625" s="176" t="s">
        <v>2617</v>
      </c>
      <c r="D6625" s="176">
        <v>-29.713056000000002</v>
      </c>
      <c r="E6625" s="176">
        <v>138.22666699999999</v>
      </c>
      <c r="F6625" s="176" t="str">
        <f>RIGHT(Airports[[#This Row],[ICAO]],3)</f>
        <v>MDD</v>
      </c>
    </row>
    <row r="6626" spans="2:6" x14ac:dyDescent="0.25">
      <c r="B6626" s="176" t="s">
        <v>2618</v>
      </c>
      <c r="C6626" s="176" t="s">
        <v>2619</v>
      </c>
      <c r="D6626" s="176">
        <v>-21.666388999999999</v>
      </c>
      <c r="E6626" s="176">
        <v>140.533333</v>
      </c>
      <c r="F6626" s="176" t="str">
        <f>RIGHT(Airports[[#This Row],[ICAO]],3)</f>
        <v>MDE</v>
      </c>
    </row>
    <row r="6627" spans="2:6" x14ac:dyDescent="0.25">
      <c r="B6627" s="176" t="s">
        <v>2620</v>
      </c>
      <c r="C6627" s="176" t="s">
        <v>2621</v>
      </c>
      <c r="D6627" s="176">
        <v>-32.564793999999999</v>
      </c>
      <c r="E6627" s="176">
        <v>149.609452</v>
      </c>
      <c r="F6627" s="176" t="str">
        <f>RIGHT(Airports[[#This Row],[ICAO]],3)</f>
        <v>MDG</v>
      </c>
    </row>
    <row r="6628" spans="2:6" x14ac:dyDescent="0.25">
      <c r="B6628" s="176" t="s">
        <v>2622</v>
      </c>
      <c r="C6628" s="176" t="s">
        <v>2623</v>
      </c>
      <c r="D6628" s="176">
        <v>-23.036667000000001</v>
      </c>
      <c r="E6628" s="176">
        <v>134.69111100000001</v>
      </c>
      <c r="F6628" s="176" t="str">
        <f>RIGHT(Airports[[#This Row],[ICAO]],3)</f>
        <v>MDK</v>
      </c>
    </row>
    <row r="6629" spans="2:6" x14ac:dyDescent="0.25">
      <c r="B6629" s="176" t="s">
        <v>2624</v>
      </c>
      <c r="C6629" s="176" t="s">
        <v>2625</v>
      </c>
      <c r="D6629" s="176">
        <v>-31.523333000000001</v>
      </c>
      <c r="E6629" s="176">
        <v>118.32</v>
      </c>
      <c r="F6629" s="176" t="str">
        <f>RIGHT(Airports[[#This Row],[ICAO]],3)</f>
        <v>MDN</v>
      </c>
    </row>
    <row r="6630" spans="2:6" x14ac:dyDescent="0.25">
      <c r="B6630" s="176" t="s">
        <v>2626</v>
      </c>
      <c r="C6630" s="176" t="s">
        <v>2627</v>
      </c>
      <c r="D6630" s="176">
        <v>-24.283055999999998</v>
      </c>
      <c r="E6630" s="176">
        <v>143</v>
      </c>
      <c r="F6630" s="176" t="str">
        <f>RIGHT(Airports[[#This Row],[ICAO]],3)</f>
        <v>MDP</v>
      </c>
    </row>
    <row r="6631" spans="2:6" x14ac:dyDescent="0.25">
      <c r="B6631" s="176" t="s">
        <v>2628</v>
      </c>
      <c r="C6631" s="176" t="s">
        <v>2629</v>
      </c>
      <c r="D6631" s="176">
        <v>-21.993333</v>
      </c>
      <c r="E6631" s="176">
        <v>115.045</v>
      </c>
      <c r="F6631" s="176" t="str">
        <f>RIGHT(Airports[[#This Row],[ICAO]],3)</f>
        <v>MDR</v>
      </c>
    </row>
    <row r="6632" spans="2:6" x14ac:dyDescent="0.25">
      <c r="B6632" s="176" t="s">
        <v>2630</v>
      </c>
      <c r="C6632" s="176" t="s">
        <v>2631</v>
      </c>
      <c r="D6632" s="176">
        <v>-22.466667000000001</v>
      </c>
      <c r="E6632" s="176">
        <v>135.23333299999999</v>
      </c>
      <c r="F6632" s="176" t="str">
        <f>RIGHT(Airports[[#This Row],[ICAO]],3)</f>
        <v>MDS</v>
      </c>
    </row>
    <row r="6633" spans="2:6" x14ac:dyDescent="0.25">
      <c r="B6633" s="176" t="s">
        <v>2632</v>
      </c>
      <c r="C6633" s="176" t="s">
        <v>2633</v>
      </c>
      <c r="D6633" s="176">
        <v>-31.826388999999999</v>
      </c>
      <c r="E6633" s="176">
        <v>128.22972200000001</v>
      </c>
      <c r="F6633" s="176" t="str">
        <f>RIGHT(Airports[[#This Row],[ICAO]],3)</f>
        <v>MDT</v>
      </c>
    </row>
    <row r="6634" spans="2:6" x14ac:dyDescent="0.25">
      <c r="B6634" s="176" t="s">
        <v>2634</v>
      </c>
      <c r="C6634" s="176" t="s">
        <v>2635</v>
      </c>
      <c r="D6634" s="176">
        <v>-26.173333</v>
      </c>
      <c r="E6634" s="176">
        <v>129.13</v>
      </c>
      <c r="F6634" s="176" t="str">
        <f>RIGHT(Airports[[#This Row],[ICAO]],3)</f>
        <v>MDV</v>
      </c>
    </row>
    <row r="6635" spans="2:6" x14ac:dyDescent="0.25">
      <c r="B6635" s="176" t="s">
        <v>2636</v>
      </c>
      <c r="C6635" s="176" t="s">
        <v>2637</v>
      </c>
      <c r="D6635" s="176">
        <v>-16.223333</v>
      </c>
      <c r="E6635" s="176">
        <v>144.70333299999999</v>
      </c>
      <c r="F6635" s="176" t="str">
        <f>RIGHT(Airports[[#This Row],[ICAO]],3)</f>
        <v>MDW</v>
      </c>
    </row>
    <row r="6636" spans="2:6" x14ac:dyDescent="0.25">
      <c r="B6636" s="176" t="s">
        <v>2638</v>
      </c>
      <c r="C6636" s="176" t="s">
        <v>2639</v>
      </c>
      <c r="D6636" s="176">
        <v>-19.766389</v>
      </c>
      <c r="E6636" s="176">
        <v>140.38305600000001</v>
      </c>
      <c r="F6636" s="176" t="str">
        <f>RIGHT(Airports[[#This Row],[ICAO]],3)</f>
        <v>MDX</v>
      </c>
    </row>
    <row r="6637" spans="2:6" x14ac:dyDescent="0.25">
      <c r="B6637" s="176" t="s">
        <v>2640</v>
      </c>
      <c r="C6637" s="176" t="s">
        <v>2641</v>
      </c>
      <c r="D6637" s="176">
        <v>-12.89</v>
      </c>
      <c r="E6637" s="176">
        <v>131.90722199999999</v>
      </c>
      <c r="F6637" s="176" t="str">
        <f>RIGHT(Airports[[#This Row],[ICAO]],3)</f>
        <v>MDY</v>
      </c>
    </row>
    <row r="6638" spans="2:6" x14ac:dyDescent="0.25">
      <c r="B6638" s="176" t="s">
        <v>2642</v>
      </c>
      <c r="C6638" s="176" t="s">
        <v>2643</v>
      </c>
      <c r="D6638" s="176">
        <v>-21.2</v>
      </c>
      <c r="E6638" s="176">
        <v>115.983056</v>
      </c>
      <c r="F6638" s="176" t="str">
        <f>RIGHT(Airports[[#This Row],[ICAO]],3)</f>
        <v>MDZ</v>
      </c>
    </row>
    <row r="6639" spans="2:6" x14ac:dyDescent="0.25">
      <c r="B6639" s="176" t="s">
        <v>2644</v>
      </c>
      <c r="C6639" s="176" t="s">
        <v>2645</v>
      </c>
      <c r="D6639" s="176">
        <v>-41.497500000000002</v>
      </c>
      <c r="E6639" s="176">
        <v>147.02583300000001</v>
      </c>
    </row>
    <row r="6640" spans="2:6" x14ac:dyDescent="0.25">
      <c r="B6640" s="176" t="s">
        <v>2646</v>
      </c>
      <c r="C6640" s="176" t="s">
        <v>2647</v>
      </c>
      <c r="D6640" s="176">
        <v>-30.178332999999999</v>
      </c>
      <c r="E6640" s="176">
        <v>135.67333300000001</v>
      </c>
      <c r="F6640" s="176" t="str">
        <f>RIGHT(Airports[[#This Row],[ICAO]],3)</f>
        <v>MEB</v>
      </c>
    </row>
    <row r="6641" spans="2:7" x14ac:dyDescent="0.25">
      <c r="B6641" s="176" t="s">
        <v>2648</v>
      </c>
      <c r="C6641" s="176" t="s">
        <v>2649</v>
      </c>
      <c r="D6641" s="176">
        <v>-32.366667</v>
      </c>
      <c r="E6641" s="176">
        <v>142.405</v>
      </c>
      <c r="F6641" s="176" t="str">
        <f>RIGHT(Airports[[#This Row],[ICAO]],3)</f>
        <v>MED</v>
      </c>
    </row>
    <row r="6642" spans="2:7" x14ac:dyDescent="0.25">
      <c r="B6642" s="176" t="s">
        <v>2650</v>
      </c>
      <c r="C6642" s="176" t="s">
        <v>2651</v>
      </c>
      <c r="D6642" s="176">
        <v>-16.824999999999999</v>
      </c>
      <c r="E6642" s="176">
        <v>136.333056</v>
      </c>
      <c r="F6642" s="176" t="str">
        <f>RIGHT(Airports[[#This Row],[ICAO]],3)</f>
        <v>MEE</v>
      </c>
    </row>
    <row r="6643" spans="2:7" x14ac:dyDescent="0.25">
      <c r="B6643" s="176" t="s">
        <v>2652</v>
      </c>
      <c r="C6643" s="176" t="s">
        <v>2653</v>
      </c>
      <c r="D6643" s="176">
        <v>-35.702500000000001</v>
      </c>
      <c r="E6643" s="176">
        <v>139.344167</v>
      </c>
      <c r="F6643" s="176" t="str">
        <f>RIGHT(Airports[[#This Row],[ICAO]],3)</f>
        <v>MEG</v>
      </c>
    </row>
    <row r="6644" spans="2:7" x14ac:dyDescent="0.25">
      <c r="B6644" s="176" t="s">
        <v>2654</v>
      </c>
      <c r="C6644" s="176" t="s">
        <v>2655</v>
      </c>
      <c r="D6644" s="176">
        <v>-23.976666999999999</v>
      </c>
      <c r="E6644" s="176">
        <v>131.561667</v>
      </c>
      <c r="F6644" s="176" t="str">
        <f>RIGHT(Airports[[#This Row],[ICAO]],3)</f>
        <v>MEI</v>
      </c>
    </row>
    <row r="6645" spans="2:7" x14ac:dyDescent="0.25">
      <c r="B6645" s="176" t="s">
        <v>2656</v>
      </c>
      <c r="C6645" s="176" t="s">
        <v>2657</v>
      </c>
      <c r="D6645" s="176">
        <v>-26.611700057983398</v>
      </c>
      <c r="E6645" s="176">
        <v>118.54799652099609</v>
      </c>
      <c r="F6645" s="176" t="str">
        <f>RIGHT(Airports[[#This Row],[ICAO]],3)</f>
        <v>MEK</v>
      </c>
    </row>
    <row r="6646" spans="2:7" x14ac:dyDescent="0.25">
      <c r="B6646" s="176" t="s">
        <v>2658</v>
      </c>
      <c r="C6646" s="176" t="s">
        <v>2659</v>
      </c>
      <c r="D6646" s="176">
        <v>-37.621667000000002</v>
      </c>
      <c r="E6646" s="176">
        <v>144.56555599999999</v>
      </c>
      <c r="F6646" s="176" t="str">
        <f>RIGHT(Airports[[#This Row],[ICAO]],3)</f>
        <v>MEL</v>
      </c>
    </row>
    <row r="6647" spans="2:7" x14ac:dyDescent="0.25">
      <c r="B6647" s="176" t="s">
        <v>2660</v>
      </c>
      <c r="C6647" s="176" t="s">
        <v>2661</v>
      </c>
      <c r="D6647" s="176">
        <v>-24</v>
      </c>
      <c r="E6647" s="176">
        <v>148.71638899999999</v>
      </c>
      <c r="F6647" s="176" t="str">
        <f>RIGHT(Airports[[#This Row],[ICAO]],3)</f>
        <v>MEM</v>
      </c>
    </row>
    <row r="6648" spans="2:7" x14ac:dyDescent="0.25">
      <c r="B6648" s="176" t="s">
        <v>2662</v>
      </c>
      <c r="C6648" s="176" t="s">
        <v>5284</v>
      </c>
      <c r="D6648" s="176">
        <v>-37.728099999999998</v>
      </c>
      <c r="E6648" s="176">
        <v>144.901993</v>
      </c>
      <c r="G6648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49" spans="2:7" x14ac:dyDescent="0.25">
      <c r="B6649" s="176" t="s">
        <v>2663</v>
      </c>
      <c r="C6649" s="176" t="s">
        <v>2664</v>
      </c>
      <c r="D6649" s="176">
        <v>-36.9085998535</v>
      </c>
      <c r="E6649" s="176">
        <v>149.901000977</v>
      </c>
      <c r="F6649" s="176" t="str">
        <f>RIGHT(Airports[[#This Row],[ICAO]],3)</f>
        <v>MER</v>
      </c>
    </row>
    <row r="6650" spans="2:7" x14ac:dyDescent="0.25">
      <c r="B6650" s="176" t="s">
        <v>2665</v>
      </c>
      <c r="C6650" s="176" t="s">
        <v>11468</v>
      </c>
      <c r="D6650" s="176">
        <v>-38.0989</v>
      </c>
      <c r="E6650" s="176">
        <v>147.149002</v>
      </c>
      <c r="G6650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51" spans="2:7" x14ac:dyDescent="0.25">
      <c r="B6651" s="176" t="s">
        <v>2667</v>
      </c>
      <c r="C6651" s="176" t="s">
        <v>16733</v>
      </c>
      <c r="D6651" s="176">
        <v>-31.977499999999999</v>
      </c>
      <c r="E6651" s="176">
        <v>115.84138900000001</v>
      </c>
      <c r="F6651" s="176" t="str">
        <f>RIGHT(Airports[[#This Row],[ICAO]],3)</f>
        <v>MET</v>
      </c>
    </row>
    <row r="6652" spans="2:7" x14ac:dyDescent="0.25">
      <c r="B6652" s="176" t="s">
        <v>2669</v>
      </c>
      <c r="C6652" s="176" t="s">
        <v>2670</v>
      </c>
      <c r="D6652" s="176">
        <v>-13.05</v>
      </c>
      <c r="E6652" s="176">
        <v>142.48333299999999</v>
      </c>
      <c r="F6652" s="176" t="str">
        <f>RIGHT(Airports[[#This Row],[ICAO]],3)</f>
        <v>MEU</v>
      </c>
    </row>
    <row r="6653" spans="2:7" x14ac:dyDescent="0.25">
      <c r="B6653" s="176" t="s">
        <v>2671</v>
      </c>
      <c r="C6653" s="176" t="s">
        <v>2672</v>
      </c>
      <c r="D6653" s="176">
        <v>-29.269444</v>
      </c>
      <c r="E6653" s="176">
        <v>115.443056</v>
      </c>
      <c r="F6653" s="176" t="str">
        <f>RIGHT(Airports[[#This Row],[ICAO]],3)</f>
        <v>MEW</v>
      </c>
    </row>
    <row r="6654" spans="2:7" x14ac:dyDescent="0.25">
      <c r="B6654" s="176" t="s">
        <v>2673</v>
      </c>
      <c r="C6654" s="176" t="s">
        <v>2674</v>
      </c>
      <c r="D6654" s="176">
        <v>-27.913056000000001</v>
      </c>
      <c r="E6654" s="176">
        <v>151.95333299999999</v>
      </c>
      <c r="F6654" s="176" t="str">
        <f>RIGHT(Airports[[#This Row],[ICAO]],3)</f>
        <v>MFA</v>
      </c>
    </row>
    <row r="6655" spans="2:7" x14ac:dyDescent="0.25">
      <c r="B6655" s="176" t="s">
        <v>2675</v>
      </c>
      <c r="C6655" s="176" t="s">
        <v>2676</v>
      </c>
      <c r="D6655" s="176">
        <v>-37.066667000000002</v>
      </c>
      <c r="E6655" s="176">
        <v>146.11666700000001</v>
      </c>
      <c r="F6655" s="176" t="str">
        <f>RIGHT(Airports[[#This Row],[ICAO]],3)</f>
        <v>MFD</v>
      </c>
    </row>
    <row r="6656" spans="2:7" x14ac:dyDescent="0.25">
      <c r="B6656" s="176" t="s">
        <v>2677</v>
      </c>
      <c r="C6656" s="176" t="s">
        <v>2678</v>
      </c>
      <c r="D6656" s="176">
        <v>-12.0944004059</v>
      </c>
      <c r="E6656" s="176">
        <v>134.893997192</v>
      </c>
      <c r="F6656" s="176" t="str">
        <f>RIGHT(Airports[[#This Row],[ICAO]],3)</f>
        <v>MGB</v>
      </c>
    </row>
    <row r="6657" spans="2:7" x14ac:dyDescent="0.25">
      <c r="B6657" s="176" t="s">
        <v>2679</v>
      </c>
      <c r="C6657" s="176" t="s">
        <v>2680</v>
      </c>
      <c r="D6657" s="176">
        <v>-12.056099891700001</v>
      </c>
      <c r="E6657" s="176">
        <v>134.23399352999999</v>
      </c>
      <c r="F6657" s="176" t="str">
        <f>RIGHT(Airports[[#This Row],[ICAO]],3)</f>
        <v>MGD</v>
      </c>
    </row>
    <row r="6658" spans="2:7" x14ac:dyDescent="0.25">
      <c r="B6658" s="176" t="s">
        <v>2681</v>
      </c>
      <c r="C6658" s="176" t="s">
        <v>2682</v>
      </c>
      <c r="D6658" s="176">
        <v>-11.966388999999999</v>
      </c>
      <c r="E6658" s="176">
        <v>132.85</v>
      </c>
      <c r="F6658" s="176" t="str">
        <f>RIGHT(Airports[[#This Row],[ICAO]],3)</f>
        <v>MGE</v>
      </c>
    </row>
    <row r="6659" spans="2:7" x14ac:dyDescent="0.25">
      <c r="B6659" s="176" t="s">
        <v>2683</v>
      </c>
      <c r="C6659" s="176" t="s">
        <v>2684</v>
      </c>
      <c r="D6659" s="176">
        <v>-30.229167</v>
      </c>
      <c r="E6659" s="176">
        <v>133.98611099999999</v>
      </c>
      <c r="F6659" s="176" t="str">
        <f>RIGHT(Airports[[#This Row],[ICAO]],3)</f>
        <v>MGG</v>
      </c>
    </row>
    <row r="6660" spans="2:7" x14ac:dyDescent="0.25">
      <c r="B6660" s="176" t="s">
        <v>2685</v>
      </c>
      <c r="C6660" s="176" t="s">
        <v>2686</v>
      </c>
      <c r="D6660" s="176">
        <v>-28.967222</v>
      </c>
      <c r="E6660" s="176">
        <v>149.05361099999999</v>
      </c>
      <c r="F6660" s="176" t="str">
        <f>RIGHT(Airports[[#This Row],[ICAO]],3)</f>
        <v>MGI</v>
      </c>
    </row>
    <row r="6661" spans="2:7" x14ac:dyDescent="0.25">
      <c r="B6661" s="176" t="s">
        <v>2687</v>
      </c>
      <c r="C6661" s="176" t="s">
        <v>2688</v>
      </c>
      <c r="D6661" s="176">
        <v>-12.633056</v>
      </c>
      <c r="E6661" s="176">
        <v>135.19972200000001</v>
      </c>
      <c r="F6661" s="176" t="str">
        <f>RIGHT(Airports[[#This Row],[ICAO]],3)</f>
        <v>MGJ</v>
      </c>
    </row>
    <row r="6662" spans="2:7" x14ac:dyDescent="0.25">
      <c r="B6662" s="176" t="s">
        <v>2689</v>
      </c>
      <c r="C6662" s="176" t="s">
        <v>2690</v>
      </c>
      <c r="D6662" s="176">
        <v>-17.45</v>
      </c>
      <c r="E6662" s="176">
        <v>141.16666699999999</v>
      </c>
      <c r="F6662" s="176" t="str">
        <f>RIGHT(Airports[[#This Row],[ICAO]],3)</f>
        <v>MGL</v>
      </c>
    </row>
    <row r="6663" spans="2:7" x14ac:dyDescent="0.25">
      <c r="B6663" s="176" t="s">
        <v>2691</v>
      </c>
      <c r="C6663" s="176" t="s">
        <v>2692</v>
      </c>
      <c r="D6663" s="176">
        <v>-31.463056000000002</v>
      </c>
      <c r="E6663" s="176">
        <v>137.16972200000001</v>
      </c>
      <c r="F6663" s="176" t="str">
        <f>RIGHT(Airports[[#This Row],[ICAO]],3)</f>
        <v>MGN</v>
      </c>
    </row>
    <row r="6664" spans="2:7" x14ac:dyDescent="0.25">
      <c r="B6664" s="176" t="s">
        <v>2693</v>
      </c>
      <c r="C6664" s="176" t="s">
        <v>2694</v>
      </c>
      <c r="D6664" s="176">
        <v>-27.366667</v>
      </c>
      <c r="E6664" s="176">
        <v>116.416389</v>
      </c>
      <c r="F6664" s="176" t="str">
        <f>RIGHT(Airports[[#This Row],[ICAO]],3)</f>
        <v>MGO</v>
      </c>
    </row>
    <row r="6665" spans="2:7" x14ac:dyDescent="0.25">
      <c r="B6665" s="176" t="s">
        <v>2695</v>
      </c>
      <c r="C6665" s="176" t="s">
        <v>2696</v>
      </c>
      <c r="D6665" s="176">
        <v>-33.930556000000003</v>
      </c>
      <c r="E6665" s="176">
        <v>115.1</v>
      </c>
      <c r="F6665" s="176" t="str">
        <f>RIGHT(Airports[[#This Row],[ICAO]],3)</f>
        <v>MGT</v>
      </c>
    </row>
    <row r="6666" spans="2:7" x14ac:dyDescent="0.25">
      <c r="B6666" s="176" t="s">
        <v>2697</v>
      </c>
      <c r="C6666" s="176" t="s">
        <v>2698</v>
      </c>
      <c r="D6666" s="176">
        <v>-14.781110999999999</v>
      </c>
      <c r="E6666" s="176">
        <v>143.503333</v>
      </c>
      <c r="F6666" s="176" t="str">
        <f>RIGHT(Airports[[#This Row],[ICAO]],3)</f>
        <v>MGV</v>
      </c>
    </row>
    <row r="6667" spans="2:7" x14ac:dyDescent="0.25">
      <c r="B6667" s="176" t="s">
        <v>2699</v>
      </c>
      <c r="C6667" s="176" t="s">
        <v>2700</v>
      </c>
      <c r="D6667" s="176">
        <v>-42.837032000000001</v>
      </c>
      <c r="E6667" s="176">
        <v>147.51302200000001</v>
      </c>
      <c r="G6667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68" spans="2:7" x14ac:dyDescent="0.25">
      <c r="B6668" s="176" t="s">
        <v>2701</v>
      </c>
      <c r="C6668" s="176" t="s">
        <v>2702</v>
      </c>
      <c r="D6668" s="176">
        <v>-26.018611</v>
      </c>
      <c r="E6668" s="176">
        <v>117.333611</v>
      </c>
      <c r="F6668" s="176" t="str">
        <f>RIGHT(Airports[[#This Row],[ICAO]],3)</f>
        <v>MHE</v>
      </c>
    </row>
    <row r="6669" spans="2:7" x14ac:dyDescent="0.25">
      <c r="B6669" s="176" t="s">
        <v>2703</v>
      </c>
      <c r="C6669" s="176" t="s">
        <v>2704</v>
      </c>
      <c r="D6669" s="176">
        <v>-32.108333000000002</v>
      </c>
      <c r="E6669" s="176">
        <v>119.76</v>
      </c>
      <c r="F6669" s="176" t="str">
        <f>RIGHT(Airports[[#This Row],[ICAO]],3)</f>
        <v>MHL</v>
      </c>
    </row>
    <row r="6670" spans="2:7" x14ac:dyDescent="0.25">
      <c r="B6670" s="176" t="s">
        <v>2705</v>
      </c>
      <c r="C6670" s="176" t="s">
        <v>2706</v>
      </c>
      <c r="D6670" s="176">
        <v>-17.051110999999999</v>
      </c>
      <c r="E6670" s="176">
        <v>125.71333300000001</v>
      </c>
      <c r="F6670" s="176" t="str">
        <f>RIGHT(Airports[[#This Row],[ICAO]],3)</f>
        <v>MHO</v>
      </c>
    </row>
    <row r="6671" spans="2:7" x14ac:dyDescent="0.25">
      <c r="B6671" s="176" t="s">
        <v>2707</v>
      </c>
      <c r="C6671" s="176" t="s">
        <v>2708</v>
      </c>
      <c r="D6671" s="176">
        <v>-16.819721999999999</v>
      </c>
      <c r="E6671" s="176">
        <v>124.9075</v>
      </c>
      <c r="F6671" s="176" t="str">
        <f>RIGHT(Airports[[#This Row],[ICAO]],3)</f>
        <v>MHT</v>
      </c>
    </row>
    <row r="6672" spans="2:7" x14ac:dyDescent="0.25">
      <c r="B6672" s="176" t="s">
        <v>2709</v>
      </c>
      <c r="C6672" s="176" t="s">
        <v>2710</v>
      </c>
      <c r="D6672" s="176">
        <v>-16.442499160800001</v>
      </c>
      <c r="E6672" s="176">
        <v>136.08399963400001</v>
      </c>
      <c r="F6672" s="176" t="str">
        <f>RIGHT(Airports[[#This Row],[ICAO]],3)</f>
        <v>MHU</v>
      </c>
    </row>
    <row r="6673" spans="2:6" x14ac:dyDescent="0.25">
      <c r="B6673" s="176" t="s">
        <v>2711</v>
      </c>
      <c r="C6673" s="176" t="s">
        <v>2712</v>
      </c>
      <c r="D6673" s="176">
        <v>-26.511111</v>
      </c>
      <c r="E6673" s="176">
        <v>142.283333</v>
      </c>
      <c r="F6673" s="176" t="str">
        <f>RIGHT(Airports[[#This Row],[ICAO]],3)</f>
        <v>MHW</v>
      </c>
    </row>
    <row r="6674" spans="2:6" x14ac:dyDescent="0.25">
      <c r="B6674" s="176" t="s">
        <v>2713</v>
      </c>
      <c r="C6674" s="176" t="s">
        <v>2714</v>
      </c>
      <c r="D6674" s="176">
        <v>-34.229198455799995</v>
      </c>
      <c r="E6674" s="176">
        <v>142.08599853499999</v>
      </c>
      <c r="F6674" s="176" t="str">
        <f>RIGHT(Airports[[#This Row],[ICAO]],3)</f>
        <v>MIA</v>
      </c>
    </row>
    <row r="6675" spans="2:6" x14ac:dyDescent="0.25">
      <c r="B6675" s="176" t="s">
        <v>2715</v>
      </c>
      <c r="C6675" s="176" t="s">
        <v>2716</v>
      </c>
      <c r="D6675" s="176">
        <v>-16.649722000000001</v>
      </c>
      <c r="E6675" s="176">
        <v>146</v>
      </c>
      <c r="F6675" s="176" t="str">
        <f>RIGHT(Airports[[#This Row],[ICAO]],3)</f>
        <v>MID</v>
      </c>
    </row>
    <row r="6676" spans="2:6" x14ac:dyDescent="0.25">
      <c r="B6676" s="176" t="s">
        <v>2717</v>
      </c>
      <c r="C6676" s="176" t="s">
        <v>2718</v>
      </c>
      <c r="D6676" s="176">
        <v>-34.448332999999998</v>
      </c>
      <c r="E6676" s="176">
        <v>150.503333</v>
      </c>
      <c r="F6676" s="176" t="str">
        <f>RIGHT(Airports[[#This Row],[ICAO]],3)</f>
        <v>MIG</v>
      </c>
    </row>
    <row r="6677" spans="2:6" x14ac:dyDescent="0.25">
      <c r="B6677" s="176" t="s">
        <v>2719</v>
      </c>
      <c r="C6677" s="176" t="s">
        <v>2720</v>
      </c>
      <c r="D6677" s="176">
        <v>-29.974722</v>
      </c>
      <c r="E6677" s="176">
        <v>136.074444</v>
      </c>
      <c r="F6677" s="176" t="str">
        <f>RIGHT(Airports[[#This Row],[ICAO]],3)</f>
        <v>MIK</v>
      </c>
    </row>
    <row r="6678" spans="2:6" x14ac:dyDescent="0.25">
      <c r="B6678" s="176" t="s">
        <v>2721</v>
      </c>
      <c r="C6678" s="176" t="s">
        <v>2722</v>
      </c>
      <c r="D6678" s="176">
        <v>-34.743889000000003</v>
      </c>
      <c r="E6678" s="176">
        <v>137.52888899999999</v>
      </c>
      <c r="F6678" s="176" t="str">
        <f>RIGHT(Airports[[#This Row],[ICAO]],3)</f>
        <v>MIN</v>
      </c>
    </row>
    <row r="6679" spans="2:6" x14ac:dyDescent="0.25">
      <c r="B6679" s="176" t="s">
        <v>2723</v>
      </c>
      <c r="C6679" s="176" t="s">
        <v>2724</v>
      </c>
      <c r="D6679" s="176">
        <v>-23.323889000000001</v>
      </c>
      <c r="E6679" s="176">
        <v>150.69583299999999</v>
      </c>
      <c r="F6679" s="176" t="str">
        <f>RIGHT(Airports[[#This Row],[ICAO]],3)</f>
        <v>MIO</v>
      </c>
    </row>
    <row r="6680" spans="2:6" x14ac:dyDescent="0.25">
      <c r="B6680" s="176" t="s">
        <v>2725</v>
      </c>
      <c r="C6680" s="176" t="s">
        <v>2726</v>
      </c>
      <c r="D6680" s="176">
        <v>-14.791389000000001</v>
      </c>
      <c r="E6680" s="176">
        <v>125.825278</v>
      </c>
      <c r="F6680" s="176" t="str">
        <f>RIGHT(Airports[[#This Row],[ICAO]],3)</f>
        <v>MIP</v>
      </c>
    </row>
    <row r="6681" spans="2:6" x14ac:dyDescent="0.25">
      <c r="B6681" s="176" t="s">
        <v>2727</v>
      </c>
      <c r="C6681" s="176" t="s">
        <v>2728</v>
      </c>
      <c r="D6681" s="176">
        <v>-17.333333</v>
      </c>
      <c r="E6681" s="176">
        <v>141.91666699999999</v>
      </c>
      <c r="F6681" s="176" t="str">
        <f>RIGHT(Airports[[#This Row],[ICAO]],3)</f>
        <v>MIR</v>
      </c>
    </row>
    <row r="6682" spans="2:6" x14ac:dyDescent="0.25">
      <c r="B6682" s="176" t="s">
        <v>2729</v>
      </c>
      <c r="C6682" s="176" t="s">
        <v>2730</v>
      </c>
      <c r="D6682" s="176">
        <v>-26.399722000000001</v>
      </c>
      <c r="E6682" s="176">
        <v>120.94972199999999</v>
      </c>
      <c r="F6682" s="176" t="str">
        <f>RIGHT(Airports[[#This Row],[ICAO]],3)</f>
        <v>MIS</v>
      </c>
    </row>
    <row r="6683" spans="2:6" x14ac:dyDescent="0.25">
      <c r="B6683" s="176" t="s">
        <v>2731</v>
      </c>
      <c r="C6683" s="176" t="s">
        <v>2732</v>
      </c>
      <c r="D6683" s="176">
        <v>-26.483332999999998</v>
      </c>
      <c r="E6683" s="176">
        <v>147.936667</v>
      </c>
      <c r="F6683" s="176" t="str">
        <f>RIGHT(Airports[[#This Row],[ICAO]],3)</f>
        <v>MIT</v>
      </c>
    </row>
    <row r="6684" spans="2:6" x14ac:dyDescent="0.25">
      <c r="B6684" s="176" t="s">
        <v>2733</v>
      </c>
      <c r="C6684" s="176" t="s">
        <v>2734</v>
      </c>
      <c r="D6684" s="176">
        <v>-23.266389</v>
      </c>
      <c r="E6684" s="176">
        <v>145.266389</v>
      </c>
      <c r="F6684" s="176" t="str">
        <f>RIGHT(Airports[[#This Row],[ICAO]],3)</f>
        <v>MIU</v>
      </c>
    </row>
    <row r="6685" spans="2:6" x14ac:dyDescent="0.25">
      <c r="B6685" s="176" t="s">
        <v>2735</v>
      </c>
      <c r="C6685" s="176" t="s">
        <v>2736</v>
      </c>
      <c r="D6685" s="176">
        <v>-32.444167</v>
      </c>
      <c r="E6685" s="176">
        <v>136.069444</v>
      </c>
      <c r="F6685" s="176" t="str">
        <f>RIGHT(Airports[[#This Row],[ICAO]],3)</f>
        <v>MIV</v>
      </c>
    </row>
    <row r="6686" spans="2:6" x14ac:dyDescent="0.25">
      <c r="B6686" s="176" t="s">
        <v>2737</v>
      </c>
      <c r="C6686" s="176" t="s">
        <v>2738</v>
      </c>
      <c r="D6686" s="176">
        <v>-23.899722000000001</v>
      </c>
      <c r="E6686" s="176">
        <v>114.766667</v>
      </c>
      <c r="F6686" s="176" t="str">
        <f>RIGHT(Airports[[#This Row],[ICAO]],3)</f>
        <v>MIX</v>
      </c>
    </row>
    <row r="6687" spans="2:6" x14ac:dyDescent="0.25">
      <c r="B6687" s="176" t="s">
        <v>2739</v>
      </c>
      <c r="C6687" s="176" t="s">
        <v>2740</v>
      </c>
      <c r="D6687" s="176">
        <v>-18.850000000000001</v>
      </c>
      <c r="E6687" s="176">
        <v>124.925</v>
      </c>
      <c r="F6687" s="176" t="str">
        <f>RIGHT(Airports[[#This Row],[ICAO]],3)</f>
        <v>MJD</v>
      </c>
    </row>
    <row r="6688" spans="2:6" x14ac:dyDescent="0.25">
      <c r="B6688" s="176" t="s">
        <v>2741</v>
      </c>
      <c r="C6688" s="176" t="s">
        <v>2742</v>
      </c>
      <c r="D6688" s="176">
        <v>-24.616667</v>
      </c>
      <c r="E6688" s="176">
        <v>116.933333</v>
      </c>
      <c r="F6688" s="176" t="str">
        <f>RIGHT(Airports[[#This Row],[ICAO]],3)</f>
        <v>MJE</v>
      </c>
    </row>
    <row r="6689" spans="2:6" x14ac:dyDescent="0.25">
      <c r="B6689" s="176" t="s">
        <v>2743</v>
      </c>
      <c r="C6689" s="176" t="s">
        <v>2744</v>
      </c>
      <c r="D6689" s="176">
        <v>-16.850000000000001</v>
      </c>
      <c r="E6689" s="176">
        <v>132.80000000000001</v>
      </c>
      <c r="F6689" s="176" t="str">
        <f>RIGHT(Airports[[#This Row],[ICAO]],3)</f>
        <v>MJI</v>
      </c>
    </row>
    <row r="6690" spans="2:6" x14ac:dyDescent="0.25">
      <c r="B6690" s="176" t="s">
        <v>2745</v>
      </c>
      <c r="C6690" s="176" t="s">
        <v>2746</v>
      </c>
      <c r="D6690" s="176">
        <v>-34.265278000000002</v>
      </c>
      <c r="E6690" s="176">
        <v>116.140278</v>
      </c>
      <c r="F6690" s="176" t="str">
        <f>RIGHT(Airports[[#This Row],[ICAO]],3)</f>
        <v>MJM</v>
      </c>
    </row>
    <row r="6691" spans="2:6" x14ac:dyDescent="0.25">
      <c r="B6691" s="176" t="s">
        <v>2747</v>
      </c>
      <c r="C6691" s="176" t="s">
        <v>2748</v>
      </c>
      <c r="D6691" s="176">
        <v>-35.244999999999997</v>
      </c>
      <c r="E6691" s="176">
        <v>149.19666699999999</v>
      </c>
      <c r="F6691" s="176" t="str">
        <f>RIGHT(Airports[[#This Row],[ICAO]],3)</f>
        <v>MJR</v>
      </c>
    </row>
    <row r="6692" spans="2:6" x14ac:dyDescent="0.25">
      <c r="B6692" s="176" t="s">
        <v>2749</v>
      </c>
      <c r="C6692" s="176" t="s">
        <v>2750</v>
      </c>
      <c r="D6692" s="176">
        <v>-30.922499999999999</v>
      </c>
      <c r="E6692" s="176">
        <v>118.255</v>
      </c>
      <c r="F6692" s="176" t="str">
        <f>RIGHT(Airports[[#This Row],[ICAO]],3)</f>
        <v>MKB</v>
      </c>
    </row>
    <row r="6693" spans="2:6" x14ac:dyDescent="0.25">
      <c r="B6693" s="176" t="s">
        <v>2751</v>
      </c>
      <c r="C6693" s="176" t="s">
        <v>2752</v>
      </c>
      <c r="D6693" s="176">
        <v>-17.083333</v>
      </c>
      <c r="E6693" s="176">
        <v>129.05000000000001</v>
      </c>
      <c r="F6693" s="176" t="str">
        <f>RIGHT(Airports[[#This Row],[ICAO]],3)</f>
        <v>MKC</v>
      </c>
    </row>
    <row r="6694" spans="2:6" x14ac:dyDescent="0.25">
      <c r="B6694" s="176" t="s">
        <v>2753</v>
      </c>
      <c r="C6694" s="176" t="s">
        <v>2754</v>
      </c>
      <c r="D6694" s="176">
        <v>-21.149722000000001</v>
      </c>
      <c r="E6694" s="176">
        <v>149.19972200000001</v>
      </c>
      <c r="F6694" s="176" t="str">
        <f>RIGHT(Airports[[#This Row],[ICAO]],3)</f>
        <v>MKH</v>
      </c>
    </row>
    <row r="6695" spans="2:6" x14ac:dyDescent="0.25">
      <c r="B6695" s="176" t="s">
        <v>2755</v>
      </c>
      <c r="C6695" s="176" t="s">
        <v>2756</v>
      </c>
      <c r="D6695" s="176">
        <v>-12.61</v>
      </c>
      <c r="E6695" s="176">
        <v>131.05277799999999</v>
      </c>
      <c r="F6695" s="176" t="str">
        <f>RIGHT(Airports[[#This Row],[ICAO]],3)</f>
        <v>MKT</v>
      </c>
    </row>
    <row r="6696" spans="2:6" x14ac:dyDescent="0.25">
      <c r="B6696" s="176" t="s">
        <v>2757</v>
      </c>
      <c r="C6696" s="176" t="s">
        <v>2758</v>
      </c>
      <c r="D6696" s="176">
        <v>-12.480278</v>
      </c>
      <c r="E6696" s="176">
        <v>133.071944</v>
      </c>
      <c r="F6696" s="176" t="str">
        <f>RIGHT(Airports[[#This Row],[ICAO]],3)</f>
        <v>MKV</v>
      </c>
    </row>
    <row r="6697" spans="2:6" x14ac:dyDescent="0.25">
      <c r="B6697" s="176" t="s">
        <v>2759</v>
      </c>
      <c r="C6697" s="176" t="s">
        <v>2760</v>
      </c>
      <c r="D6697" s="176">
        <v>-17.946943999999998</v>
      </c>
      <c r="E6697" s="176">
        <v>145.97388900000001</v>
      </c>
      <c r="F6697" s="176" t="str">
        <f>RIGHT(Airports[[#This Row],[ICAO]],3)</f>
        <v>MKY</v>
      </c>
    </row>
    <row r="6698" spans="2:6" x14ac:dyDescent="0.25">
      <c r="B6698" s="176" t="s">
        <v>2761</v>
      </c>
      <c r="C6698" s="176" t="s">
        <v>2762</v>
      </c>
      <c r="D6698" s="176">
        <v>-20.883056</v>
      </c>
      <c r="E6698" s="176">
        <v>118.033056</v>
      </c>
      <c r="F6698" s="176" t="str">
        <f>RIGHT(Airports[[#This Row],[ICAO]],3)</f>
        <v>MLA</v>
      </c>
    </row>
    <row r="6699" spans="2:6" x14ac:dyDescent="0.25">
      <c r="B6699" s="176" t="s">
        <v>2763</v>
      </c>
      <c r="C6699" s="176" t="s">
        <v>2764</v>
      </c>
      <c r="D6699" s="176">
        <v>-34.392778</v>
      </c>
      <c r="E6699" s="176">
        <v>137.707222</v>
      </c>
      <c r="F6699" s="176" t="str">
        <f>RIGHT(Airports[[#This Row],[ICAO]],3)</f>
        <v>MLD</v>
      </c>
    </row>
    <row r="6700" spans="2:6" x14ac:dyDescent="0.25">
      <c r="B6700" s="176" t="s">
        <v>2765</v>
      </c>
      <c r="C6700" s="176" t="s">
        <v>2766</v>
      </c>
      <c r="D6700" s="176">
        <v>-19.581666999999999</v>
      </c>
      <c r="E6700" s="176">
        <v>145.25805600000001</v>
      </c>
      <c r="F6700" s="176" t="str">
        <f>RIGHT(Airports[[#This Row],[ICAO]],3)</f>
        <v>MLE</v>
      </c>
    </row>
    <row r="6701" spans="2:6" x14ac:dyDescent="0.25">
      <c r="B6701" s="176" t="s">
        <v>2767</v>
      </c>
      <c r="C6701" s="176" t="s">
        <v>2768</v>
      </c>
      <c r="D6701" s="176">
        <v>-24.899722000000001</v>
      </c>
      <c r="E6701" s="176">
        <v>114.216667</v>
      </c>
      <c r="F6701" s="176" t="str">
        <f>RIGHT(Airports[[#This Row],[ICAO]],3)</f>
        <v>MLI</v>
      </c>
    </row>
    <row r="6702" spans="2:6" x14ac:dyDescent="0.25">
      <c r="B6702" s="176" t="s">
        <v>2769</v>
      </c>
      <c r="C6702" s="176" t="s">
        <v>2770</v>
      </c>
      <c r="D6702" s="176">
        <v>-18.190000000000001</v>
      </c>
      <c r="E6702" s="176">
        <v>145.095</v>
      </c>
      <c r="F6702" s="176" t="str">
        <f>RIGHT(Airports[[#This Row],[ICAO]],3)</f>
        <v>MLK</v>
      </c>
    </row>
    <row r="6703" spans="2:6" x14ac:dyDescent="0.25">
      <c r="B6703" s="176" t="s">
        <v>2771</v>
      </c>
      <c r="C6703" s="176" t="s">
        <v>2772</v>
      </c>
      <c r="D6703" s="176">
        <v>-19.857222</v>
      </c>
      <c r="E6703" s="176">
        <v>141.561667</v>
      </c>
      <c r="F6703" s="176" t="str">
        <f>RIGHT(Airports[[#This Row],[ICAO]],3)</f>
        <v>MLL</v>
      </c>
    </row>
    <row r="6704" spans="2:6" x14ac:dyDescent="0.25">
      <c r="B6704" s="176" t="s">
        <v>2773</v>
      </c>
      <c r="C6704" s="176" t="s">
        <v>2774</v>
      </c>
      <c r="D6704" s="176">
        <v>-30.219166999999999</v>
      </c>
      <c r="E6704" s="176">
        <v>143.24861100000001</v>
      </c>
      <c r="F6704" s="176" t="str">
        <f>RIGHT(Airports[[#This Row],[ICAO]],3)</f>
        <v>MLN</v>
      </c>
    </row>
    <row r="6705" spans="2:7" x14ac:dyDescent="0.25">
      <c r="B6705" s="176" t="s">
        <v>2775</v>
      </c>
      <c r="C6705" s="176" t="s">
        <v>2776</v>
      </c>
      <c r="D6705" s="176">
        <v>-20.033055999999998</v>
      </c>
      <c r="E6705" s="176">
        <v>147.25</v>
      </c>
      <c r="F6705" s="176" t="str">
        <f>RIGHT(Airports[[#This Row],[ICAO]],3)</f>
        <v>MLO</v>
      </c>
    </row>
    <row r="6706" spans="2:7" x14ac:dyDescent="0.25">
      <c r="B6706" s="176" t="s">
        <v>2777</v>
      </c>
      <c r="C6706" s="176" t="s">
        <v>2778</v>
      </c>
      <c r="D6706" s="176">
        <v>-29.246389000000001</v>
      </c>
      <c r="E6706" s="176">
        <v>137.91</v>
      </c>
      <c r="F6706" s="176" t="str">
        <f>RIGHT(Airports[[#This Row],[ICAO]],3)</f>
        <v>MLR</v>
      </c>
    </row>
    <row r="6707" spans="2:7" x14ac:dyDescent="0.25">
      <c r="B6707" s="176" t="s">
        <v>2779</v>
      </c>
      <c r="C6707" s="176" t="s">
        <v>2780</v>
      </c>
      <c r="D6707" s="176">
        <v>-26.806111000000001</v>
      </c>
      <c r="E6707" s="176">
        <v>150.16972200000001</v>
      </c>
      <c r="F6707" s="176" t="str">
        <f>RIGHT(Airports[[#This Row],[ICAO]],3)</f>
        <v>MLS</v>
      </c>
    </row>
    <row r="6708" spans="2:7" x14ac:dyDescent="0.25">
      <c r="B6708" s="176" t="s">
        <v>2781</v>
      </c>
      <c r="C6708" s="176" t="s">
        <v>2782</v>
      </c>
      <c r="D6708" s="176">
        <v>-41.544935000000002</v>
      </c>
      <c r="E6708" s="176">
        <v>147.21078499999999</v>
      </c>
      <c r="G6708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709" spans="2:7" x14ac:dyDescent="0.25">
      <c r="B6709" s="176" t="s">
        <v>2783</v>
      </c>
      <c r="C6709" s="176" t="s">
        <v>2784</v>
      </c>
      <c r="D6709" s="176">
        <v>-14.083055999999999</v>
      </c>
      <c r="E6709" s="176">
        <v>129.899722</v>
      </c>
      <c r="F6709" s="176" t="str">
        <f>RIGHT(Airports[[#This Row],[ICAO]],3)</f>
        <v>MLV</v>
      </c>
    </row>
    <row r="6710" spans="2:7" x14ac:dyDescent="0.25">
      <c r="B6710" s="176" t="s">
        <v>2785</v>
      </c>
      <c r="C6710" s="176" t="s">
        <v>2786</v>
      </c>
      <c r="D6710" s="176">
        <v>-27.583333</v>
      </c>
      <c r="E6710" s="176">
        <v>121.783056</v>
      </c>
      <c r="F6710" s="176" t="str">
        <f>RIGHT(Airports[[#This Row],[ICAO]],3)</f>
        <v>MLX</v>
      </c>
    </row>
    <row r="6711" spans="2:7" x14ac:dyDescent="0.25">
      <c r="B6711" s="176" t="s">
        <v>2787</v>
      </c>
      <c r="C6711" s="176" t="s">
        <v>2788</v>
      </c>
      <c r="D6711" s="176">
        <v>-12.266389</v>
      </c>
      <c r="E6711" s="176">
        <v>133.61666700000001</v>
      </c>
      <c r="F6711" s="176" t="str">
        <f>RIGHT(Airports[[#This Row],[ICAO]],3)</f>
        <v>MMA</v>
      </c>
    </row>
    <row r="6712" spans="2:7" x14ac:dyDescent="0.25">
      <c r="B6712" s="176" t="s">
        <v>2789</v>
      </c>
      <c r="C6712" s="176" t="s">
        <v>5285</v>
      </c>
      <c r="D6712" s="176">
        <v>-37.977764999999998</v>
      </c>
      <c r="E6712" s="176">
        <v>145.09979899999999</v>
      </c>
      <c r="G6712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713" spans="2:7" x14ac:dyDescent="0.25">
      <c r="B6713" s="176" t="s">
        <v>2790</v>
      </c>
      <c r="C6713" s="176" t="s">
        <v>2791</v>
      </c>
      <c r="D6713" s="176">
        <v>-23.953610999999999</v>
      </c>
      <c r="E6713" s="176">
        <v>150.27194399999999</v>
      </c>
      <c r="F6713" s="176" t="str">
        <f>RIGHT(Airports[[#This Row],[ICAO]],3)</f>
        <v>MMD</v>
      </c>
    </row>
    <row r="6714" spans="2:7" x14ac:dyDescent="0.25">
      <c r="B6714" s="176" t="s">
        <v>2792</v>
      </c>
      <c r="C6714" s="176" t="s">
        <v>2793</v>
      </c>
      <c r="D6714" s="176">
        <v>-29.023610999999999</v>
      </c>
      <c r="E6714" s="176">
        <v>147.09611100000001</v>
      </c>
      <c r="F6714" s="176" t="str">
        <f>RIGHT(Airports[[#This Row],[ICAO]],3)</f>
        <v>MMG</v>
      </c>
    </row>
    <row r="6715" spans="2:7" x14ac:dyDescent="0.25">
      <c r="B6715" s="176" t="s">
        <v>2794</v>
      </c>
      <c r="C6715" s="176" t="s">
        <v>2795</v>
      </c>
      <c r="D6715" s="176">
        <v>-16.383333</v>
      </c>
      <c r="E6715" s="176">
        <v>143.98333299999999</v>
      </c>
      <c r="F6715" s="176" t="str">
        <f>RIGHT(Airports[[#This Row],[ICAO]],3)</f>
        <v>MMH</v>
      </c>
    </row>
    <row r="6716" spans="2:7" x14ac:dyDescent="0.25">
      <c r="B6716" s="176" t="s">
        <v>2796</v>
      </c>
      <c r="C6716" s="176" t="s">
        <v>2797</v>
      </c>
      <c r="D6716" s="176">
        <v>-28.705278</v>
      </c>
      <c r="E6716" s="176">
        <v>121.890556</v>
      </c>
      <c r="F6716" s="176" t="str">
        <f>RIGHT(Airports[[#This Row],[ICAO]],3)</f>
        <v>MMI</v>
      </c>
    </row>
    <row r="6717" spans="2:7" x14ac:dyDescent="0.25">
      <c r="B6717" s="176" t="s">
        <v>2798</v>
      </c>
      <c r="C6717" s="176" t="s">
        <v>2799</v>
      </c>
      <c r="D6717" s="176">
        <v>-37.670732000000001</v>
      </c>
      <c r="E6717" s="176">
        <v>144.837898</v>
      </c>
      <c r="G6717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18" spans="2:7" x14ac:dyDescent="0.25">
      <c r="B6718" s="176" t="s">
        <v>2800</v>
      </c>
      <c r="C6718" s="176" t="s">
        <v>2801</v>
      </c>
      <c r="D6718" s="176">
        <v>-27.863333000000001</v>
      </c>
      <c r="E6718" s="176">
        <v>151.27500000000001</v>
      </c>
      <c r="F6718" s="176" t="str">
        <f>RIGHT(Airports[[#This Row],[ICAO]],3)</f>
        <v>MMN</v>
      </c>
    </row>
    <row r="6719" spans="2:7" x14ac:dyDescent="0.25">
      <c r="B6719" s="176" t="s">
        <v>2802</v>
      </c>
      <c r="C6719" s="176" t="s">
        <v>2803</v>
      </c>
      <c r="D6719" s="176">
        <v>-36.074444</v>
      </c>
      <c r="E6719" s="176">
        <v>144.764444</v>
      </c>
      <c r="F6719" s="176" t="str">
        <f>RIGHT(Airports[[#This Row],[ICAO]],3)</f>
        <v>MMO</v>
      </c>
    </row>
    <row r="6720" spans="2:7" x14ac:dyDescent="0.25">
      <c r="B6720" s="176" t="s">
        <v>2804</v>
      </c>
      <c r="C6720" s="176" t="s">
        <v>2805</v>
      </c>
      <c r="D6720" s="176">
        <v>-34.444721999999999</v>
      </c>
      <c r="E6720" s="176">
        <v>150.28972200000001</v>
      </c>
      <c r="F6720" s="176" t="str">
        <f>RIGHT(Airports[[#This Row],[ICAO]],3)</f>
        <v>MMR</v>
      </c>
    </row>
    <row r="6721" spans="2:6" x14ac:dyDescent="0.25">
      <c r="B6721" s="176" t="s">
        <v>2806</v>
      </c>
      <c r="C6721" s="176" t="s">
        <v>2807</v>
      </c>
      <c r="D6721" s="176">
        <v>-26.883056</v>
      </c>
      <c r="E6721" s="176">
        <v>143.31638899999999</v>
      </c>
      <c r="F6721" s="176" t="str">
        <f>RIGHT(Airports[[#This Row],[ICAO]],3)</f>
        <v>MMT</v>
      </c>
    </row>
    <row r="6722" spans="2:6" x14ac:dyDescent="0.25">
      <c r="B6722" s="176" t="s">
        <v>2808</v>
      </c>
      <c r="C6722" s="176" t="s">
        <v>2809</v>
      </c>
      <c r="D6722" s="176">
        <v>-22.802499999999998</v>
      </c>
      <c r="E6722" s="176">
        <v>148.704722</v>
      </c>
      <c r="F6722" s="176" t="str">
        <f>RIGHT(Airports[[#This Row],[ICAO]],3)</f>
        <v>MMU</v>
      </c>
    </row>
    <row r="6723" spans="2:6" x14ac:dyDescent="0.25">
      <c r="B6723" s="176" t="s">
        <v>2810</v>
      </c>
      <c r="C6723" s="176" t="s">
        <v>2811</v>
      </c>
      <c r="D6723" s="176">
        <v>-12.539721999999999</v>
      </c>
      <c r="E6723" s="176">
        <v>134.111389</v>
      </c>
      <c r="F6723" s="176" t="str">
        <f>RIGHT(Airports[[#This Row],[ICAO]],3)</f>
        <v>MMY</v>
      </c>
    </row>
    <row r="6724" spans="2:6" x14ac:dyDescent="0.25">
      <c r="B6724" s="176" t="s">
        <v>2812</v>
      </c>
      <c r="C6724" s="176" t="s">
        <v>2813</v>
      </c>
      <c r="D6724" s="176">
        <v>-22.274722000000001</v>
      </c>
      <c r="E6724" s="176">
        <v>132.21638899999999</v>
      </c>
      <c r="F6724" s="176" t="str">
        <f>RIGHT(Airports[[#This Row],[ICAO]],3)</f>
        <v>MNA</v>
      </c>
    </row>
    <row r="6725" spans="2:6" x14ac:dyDescent="0.25">
      <c r="B6725" s="176" t="s">
        <v>2814</v>
      </c>
      <c r="C6725" s="176" t="s">
        <v>2815</v>
      </c>
      <c r="D6725" s="176">
        <v>-32.704166999999998</v>
      </c>
      <c r="E6725" s="176">
        <v>151.488889</v>
      </c>
      <c r="F6725" s="176" t="str">
        <f>RIGHT(Airports[[#This Row],[ICAO]],3)</f>
        <v>MND</v>
      </c>
    </row>
    <row r="6726" spans="2:6" x14ac:dyDescent="0.25">
      <c r="B6726" s="176" t="s">
        <v>2816</v>
      </c>
      <c r="C6726" s="176" t="s">
        <v>2817</v>
      </c>
      <c r="D6726" s="176">
        <v>-27.287330000000001</v>
      </c>
      <c r="E6726" s="176">
        <v>120.554937</v>
      </c>
      <c r="F6726" s="176" t="str">
        <f>RIGHT(Airports[[#This Row],[ICAO]],3)</f>
        <v>MNE</v>
      </c>
    </row>
    <row r="6727" spans="2:6" x14ac:dyDescent="0.25">
      <c r="B6727" s="176" t="s">
        <v>2818</v>
      </c>
      <c r="C6727" s="176" t="s">
        <v>2819</v>
      </c>
      <c r="D6727" s="176">
        <v>-26.45</v>
      </c>
      <c r="E6727" s="176">
        <v>116.55</v>
      </c>
      <c r="F6727" s="176" t="str">
        <f>RIGHT(Airports[[#This Row],[ICAO]],3)</f>
        <v>MNF</v>
      </c>
    </row>
    <row r="6728" spans="2:6" x14ac:dyDescent="0.25">
      <c r="B6728" s="176" t="s">
        <v>2820</v>
      </c>
      <c r="C6728" s="176" t="s">
        <v>2821</v>
      </c>
      <c r="D6728" s="176">
        <v>-36.888333000000003</v>
      </c>
      <c r="E6728" s="176">
        <v>145.184167</v>
      </c>
      <c r="F6728" s="176" t="str">
        <f>RIGHT(Airports[[#This Row],[ICAO]],3)</f>
        <v>MNG</v>
      </c>
    </row>
    <row r="6729" spans="2:6" x14ac:dyDescent="0.25">
      <c r="B6729" s="176" t="s">
        <v>2822</v>
      </c>
      <c r="C6729" s="176" t="s">
        <v>2823</v>
      </c>
      <c r="D6729" s="176">
        <v>-24.818611000000001</v>
      </c>
      <c r="E6729" s="176">
        <v>140.55333300000001</v>
      </c>
      <c r="F6729" s="176" t="str">
        <f>RIGHT(Airports[[#This Row],[ICAO]],3)</f>
        <v>MNK</v>
      </c>
    </row>
    <row r="6730" spans="2:6" x14ac:dyDescent="0.25">
      <c r="B6730" s="176" t="s">
        <v>2824</v>
      </c>
      <c r="C6730" s="176" t="s">
        <v>2825</v>
      </c>
      <c r="D6730" s="176">
        <v>-11.549167000000001</v>
      </c>
      <c r="E6730" s="176">
        <v>132.92611099999999</v>
      </c>
      <c r="F6730" s="176" t="str">
        <f>RIGHT(Airports[[#This Row],[ICAO]],3)</f>
        <v>MNL</v>
      </c>
    </row>
    <row r="6731" spans="2:6" x14ac:dyDescent="0.25">
      <c r="B6731" s="176" t="s">
        <v>2826</v>
      </c>
      <c r="C6731" s="176" t="s">
        <v>2827</v>
      </c>
      <c r="D6731" s="176">
        <v>-22.140833000000001</v>
      </c>
      <c r="E6731" s="176">
        <v>132.06916699999999</v>
      </c>
      <c r="F6731" s="176" t="str">
        <f>RIGHT(Airports[[#This Row],[ICAO]],3)</f>
        <v>MNN</v>
      </c>
    </row>
    <row r="6732" spans="2:6" x14ac:dyDescent="0.25">
      <c r="B6732" s="176" t="s">
        <v>2828</v>
      </c>
      <c r="C6732" s="176" t="s">
        <v>2829</v>
      </c>
      <c r="D6732" s="176">
        <v>-23.366667</v>
      </c>
      <c r="E6732" s="176">
        <v>143.88305600000001</v>
      </c>
      <c r="F6732" s="176" t="str">
        <f>RIGHT(Airports[[#This Row],[ICAO]],3)</f>
        <v>MNO</v>
      </c>
    </row>
    <row r="6733" spans="2:6" x14ac:dyDescent="0.25">
      <c r="B6733" s="176" t="s">
        <v>2830</v>
      </c>
      <c r="C6733" s="176" t="s">
        <v>2831</v>
      </c>
      <c r="D6733" s="176">
        <v>-29.593056000000001</v>
      </c>
      <c r="E6733" s="176">
        <v>139.05027799999999</v>
      </c>
      <c r="F6733" s="176" t="str">
        <f>RIGHT(Airports[[#This Row],[ICAO]],3)</f>
        <v>MNP</v>
      </c>
    </row>
    <row r="6734" spans="2:6" x14ac:dyDescent="0.25">
      <c r="B6734" s="176" t="s">
        <v>2832</v>
      </c>
      <c r="C6734" s="176" t="s">
        <v>2833</v>
      </c>
      <c r="D6734" s="176">
        <v>-22.6</v>
      </c>
      <c r="E6734" s="176">
        <v>135.016389</v>
      </c>
      <c r="F6734" s="176" t="str">
        <f>RIGHT(Airports[[#This Row],[ICAO]],3)</f>
        <v>MNS</v>
      </c>
    </row>
    <row r="6735" spans="2:6" x14ac:dyDescent="0.25">
      <c r="B6735" s="176" t="s">
        <v>2834</v>
      </c>
      <c r="C6735" s="176" t="s">
        <v>2835</v>
      </c>
      <c r="D6735" s="176">
        <v>-17.522221999999999</v>
      </c>
      <c r="E6735" s="176">
        <v>126.123333</v>
      </c>
      <c r="F6735" s="176" t="str">
        <f>RIGHT(Airports[[#This Row],[ICAO]],3)</f>
        <v>MNT</v>
      </c>
    </row>
    <row r="6736" spans="2:6" x14ac:dyDescent="0.25">
      <c r="B6736" s="176" t="s">
        <v>2836</v>
      </c>
      <c r="C6736" s="176" t="s">
        <v>2837</v>
      </c>
      <c r="D6736" s="176">
        <v>-14.050278</v>
      </c>
      <c r="E6736" s="176">
        <v>134.09722199999999</v>
      </c>
      <c r="F6736" s="176" t="str">
        <f>RIGHT(Airports[[#This Row],[ICAO]],3)</f>
        <v>MNU</v>
      </c>
    </row>
    <row r="6737" spans="2:7" x14ac:dyDescent="0.25">
      <c r="B6737" s="176" t="s">
        <v>2838</v>
      </c>
      <c r="C6737" s="176" t="s">
        <v>2839</v>
      </c>
      <c r="D6737" s="176">
        <v>-28.933056000000001</v>
      </c>
      <c r="E6737" s="176">
        <v>121.8</v>
      </c>
      <c r="F6737" s="176" t="str">
        <f>RIGHT(Airports[[#This Row],[ICAO]],3)</f>
        <v>MNX</v>
      </c>
    </row>
    <row r="6738" spans="2:7" x14ac:dyDescent="0.25">
      <c r="B6738" s="176" t="s">
        <v>2840</v>
      </c>
      <c r="C6738" s="176" t="s">
        <v>2841</v>
      </c>
      <c r="D6738" s="176">
        <v>-25.358332999999998</v>
      </c>
      <c r="E6738" s="176">
        <v>141.433333</v>
      </c>
      <c r="F6738" s="176" t="str">
        <f>RIGHT(Airports[[#This Row],[ICAO]],3)</f>
        <v>MNY</v>
      </c>
    </row>
    <row r="6739" spans="2:7" x14ac:dyDescent="0.25">
      <c r="B6739" s="176" t="s">
        <v>2842</v>
      </c>
      <c r="C6739" s="176" t="s">
        <v>2843</v>
      </c>
      <c r="D6739" s="176">
        <v>-17.784721999999999</v>
      </c>
      <c r="E6739" s="176">
        <v>140.87638899999999</v>
      </c>
      <c r="F6739" s="176" t="str">
        <f>RIGHT(Airports[[#This Row],[ICAO]],3)</f>
        <v>MOA</v>
      </c>
    </row>
    <row r="6740" spans="2:7" x14ac:dyDescent="0.25">
      <c r="B6740" s="176" t="s">
        <v>2844</v>
      </c>
      <c r="C6740" s="176" t="s">
        <v>2845</v>
      </c>
      <c r="D6740" s="176">
        <v>-38.260556000000001</v>
      </c>
      <c r="E6740" s="176">
        <v>144.09194400000001</v>
      </c>
      <c r="F6740" s="176" t="str">
        <f>RIGHT(Airports[[#This Row],[ICAO]],3)</f>
        <v>MOD</v>
      </c>
    </row>
    <row r="6741" spans="2:7" x14ac:dyDescent="0.25">
      <c r="B6741" s="176" t="s">
        <v>2846</v>
      </c>
      <c r="C6741" s="176" t="s">
        <v>2847</v>
      </c>
      <c r="D6741" s="176">
        <v>-31.966388999999999</v>
      </c>
      <c r="E6741" s="176">
        <v>135.87527800000001</v>
      </c>
      <c r="F6741" s="176" t="str">
        <f>RIGHT(Airports[[#This Row],[ICAO]],3)</f>
        <v>MOE</v>
      </c>
    </row>
    <row r="6742" spans="2:7" x14ac:dyDescent="0.25">
      <c r="B6742" s="176" t="s">
        <v>2848</v>
      </c>
      <c r="C6742" s="176" t="s">
        <v>2849</v>
      </c>
      <c r="D6742" s="176">
        <v>-21.2075</v>
      </c>
      <c r="E6742" s="176">
        <v>143.797222</v>
      </c>
      <c r="F6742" s="176" t="str">
        <f>RIGHT(Airports[[#This Row],[ICAO]],3)</f>
        <v>MOF</v>
      </c>
    </row>
    <row r="6743" spans="2:7" x14ac:dyDescent="0.25">
      <c r="B6743" s="176" t="s">
        <v>2850</v>
      </c>
      <c r="C6743" s="176" t="s">
        <v>2851</v>
      </c>
      <c r="D6743" s="176">
        <v>-28.116100311279297</v>
      </c>
      <c r="E6743" s="176">
        <v>117.84200286865234</v>
      </c>
      <c r="F6743" s="176" t="str">
        <f>RIGHT(Airports[[#This Row],[ICAO]],3)</f>
        <v>MOG</v>
      </c>
    </row>
    <row r="6744" spans="2:7" x14ac:dyDescent="0.25">
      <c r="B6744" s="176" t="s">
        <v>2852</v>
      </c>
      <c r="C6744" s="176" t="s">
        <v>2853</v>
      </c>
      <c r="D6744" s="176">
        <v>-27.467500000000001</v>
      </c>
      <c r="E6744" s="176">
        <v>152.943333</v>
      </c>
      <c r="F6744" s="176" t="str">
        <f>RIGHT(Airports[[#This Row],[ICAO]],3)</f>
        <v>MOH</v>
      </c>
    </row>
    <row r="6745" spans="2:7" x14ac:dyDescent="0.25">
      <c r="B6745" s="176" t="s">
        <v>2854</v>
      </c>
      <c r="C6745" s="176" t="s">
        <v>2855</v>
      </c>
      <c r="D6745" s="176">
        <v>-25.243888999999999</v>
      </c>
      <c r="E6745" s="176">
        <v>140.97722200000001</v>
      </c>
      <c r="F6745" s="176" t="str">
        <f>RIGHT(Airports[[#This Row],[ICAO]],3)</f>
        <v>MOO</v>
      </c>
    </row>
    <row r="6746" spans="2:7" x14ac:dyDescent="0.25">
      <c r="B6746" s="176" t="s">
        <v>2856</v>
      </c>
      <c r="C6746" s="176" t="s">
        <v>2857</v>
      </c>
      <c r="D6746" s="176">
        <v>-29.498899459799997</v>
      </c>
      <c r="E6746" s="176">
        <v>149.84500122099999</v>
      </c>
      <c r="F6746" s="176" t="str">
        <f>RIGHT(Airports[[#This Row],[ICAO]],3)</f>
        <v>MOR</v>
      </c>
    </row>
    <row r="6747" spans="2:7" x14ac:dyDescent="0.25">
      <c r="B6747" s="176" t="s">
        <v>2858</v>
      </c>
      <c r="C6747" s="176" t="s">
        <v>2859</v>
      </c>
      <c r="D6747" s="176">
        <v>-12.442778000000001</v>
      </c>
      <c r="E6747" s="176">
        <v>142.63888900000001</v>
      </c>
      <c r="F6747" s="176" t="str">
        <f>RIGHT(Airports[[#This Row],[ICAO]],3)</f>
        <v>MOT</v>
      </c>
    </row>
    <row r="6748" spans="2:7" x14ac:dyDescent="0.25">
      <c r="B6748" s="176" t="s">
        <v>2860</v>
      </c>
      <c r="C6748" s="176" t="s">
        <v>2861</v>
      </c>
      <c r="D6748" s="176">
        <v>-24.611667000000001</v>
      </c>
      <c r="E6748" s="176">
        <v>149.99638899999999</v>
      </c>
      <c r="F6748" s="176" t="str">
        <f>RIGHT(Airports[[#This Row],[ICAO]],3)</f>
        <v>MOU</v>
      </c>
    </row>
    <row r="6749" spans="2:7" x14ac:dyDescent="0.25">
      <c r="B6749" s="176" t="s">
        <v>2862</v>
      </c>
      <c r="C6749" s="176" t="s">
        <v>2863</v>
      </c>
      <c r="D6749" s="176">
        <v>-33.516944000000002</v>
      </c>
      <c r="E6749" s="176">
        <v>148.35305600000001</v>
      </c>
      <c r="F6749" s="176" t="str">
        <f>RIGHT(Airports[[#This Row],[ICAO]],3)</f>
        <v>MOX</v>
      </c>
    </row>
    <row r="6750" spans="2:7" x14ac:dyDescent="0.25">
      <c r="B6750" s="176" t="s">
        <v>2864</v>
      </c>
      <c r="C6750" s="176" t="s">
        <v>2865</v>
      </c>
      <c r="D6750" s="176">
        <v>-25.083333</v>
      </c>
      <c r="E6750" s="176">
        <v>142.899722</v>
      </c>
      <c r="F6750" s="176" t="str">
        <f>RIGHT(Airports[[#This Row],[ICAO]],3)</f>
        <v>MOY</v>
      </c>
    </row>
    <row r="6751" spans="2:7" x14ac:dyDescent="0.25">
      <c r="B6751" s="176" t="s">
        <v>2866</v>
      </c>
      <c r="C6751" s="176" t="s">
        <v>2867</v>
      </c>
      <c r="D6751" s="176">
        <v>-32.843055999999997</v>
      </c>
      <c r="E6751" s="176">
        <v>135.14444399999999</v>
      </c>
      <c r="F6751" s="176" t="str">
        <f>RIGHT(Airports[[#This Row],[ICAO]],3)</f>
        <v>MPA</v>
      </c>
    </row>
    <row r="6752" spans="2:7" x14ac:dyDescent="0.25">
      <c r="B6752" s="176" t="s">
        <v>2868</v>
      </c>
      <c r="C6752" s="176" t="s">
        <v>2869</v>
      </c>
      <c r="D6752" s="176">
        <v>-37.932222000000003</v>
      </c>
      <c r="E6752" s="176">
        <v>144.753333</v>
      </c>
      <c r="G6752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53" spans="2:6" x14ac:dyDescent="0.25">
      <c r="B6753" s="176" t="s">
        <v>2870</v>
      </c>
      <c r="C6753" s="176" t="s">
        <v>2871</v>
      </c>
      <c r="D6753" s="176">
        <v>-20.516389</v>
      </c>
      <c r="E6753" s="176">
        <v>146.766389</v>
      </c>
      <c r="F6753" s="176" t="str">
        <f>RIGHT(Airports[[#This Row],[ICAO]],3)</f>
        <v>MPE</v>
      </c>
    </row>
    <row r="6754" spans="2:6" x14ac:dyDescent="0.25">
      <c r="B6754" s="176" t="s">
        <v>2872</v>
      </c>
      <c r="C6754" s="176" t="s">
        <v>2873</v>
      </c>
      <c r="D6754" s="176">
        <v>-13.788895999999999</v>
      </c>
      <c r="E6754" s="176">
        <v>142.55114499999999</v>
      </c>
      <c r="F6754" s="176" t="str">
        <f>RIGHT(Airports[[#This Row],[ICAO]],3)</f>
        <v>MPH</v>
      </c>
    </row>
    <row r="6755" spans="2:6" x14ac:dyDescent="0.25">
      <c r="B6755" s="176" t="s">
        <v>2874</v>
      </c>
      <c r="C6755" s="176" t="s">
        <v>2875</v>
      </c>
      <c r="D6755" s="176">
        <v>-67.719166999999999</v>
      </c>
      <c r="E6755" s="176">
        <v>62.823889000000001</v>
      </c>
      <c r="F6755" s="176" t="str">
        <f>RIGHT(Airports[[#This Row],[ICAO]],3)</f>
        <v>MPL</v>
      </c>
    </row>
    <row r="6756" spans="2:6" x14ac:dyDescent="0.25">
      <c r="B6756" s="176" t="s">
        <v>2876</v>
      </c>
      <c r="C6756" s="176" t="s">
        <v>2877</v>
      </c>
      <c r="D6756" s="176">
        <v>-12.051111000000001</v>
      </c>
      <c r="E6756" s="176">
        <v>141.90694400000001</v>
      </c>
      <c r="F6756" s="176" t="str">
        <f>RIGHT(Airports[[#This Row],[ICAO]],3)</f>
        <v>MPN</v>
      </c>
    </row>
    <row r="6757" spans="2:6" x14ac:dyDescent="0.25">
      <c r="B6757" s="176" t="s">
        <v>2878</v>
      </c>
      <c r="C6757" s="176" t="s">
        <v>2879</v>
      </c>
      <c r="D6757" s="176">
        <v>-25.208888999999999</v>
      </c>
      <c r="E6757" s="176">
        <v>151.669444</v>
      </c>
      <c r="F6757" s="176" t="str">
        <f>RIGHT(Airports[[#This Row],[ICAO]],3)</f>
        <v>MPY</v>
      </c>
    </row>
    <row r="6758" spans="2:6" x14ac:dyDescent="0.25">
      <c r="B6758" s="176" t="s">
        <v>2880</v>
      </c>
      <c r="C6758" s="176" t="s">
        <v>2881</v>
      </c>
      <c r="D6758" s="176">
        <v>-22.85</v>
      </c>
      <c r="E6758" s="176">
        <v>137.333056</v>
      </c>
      <c r="F6758" s="176" t="str">
        <f>RIGHT(Airports[[#This Row],[ICAO]],3)</f>
        <v>MQA</v>
      </c>
    </row>
    <row r="6759" spans="2:6" x14ac:dyDescent="0.25">
      <c r="B6759" s="176" t="s">
        <v>2882</v>
      </c>
      <c r="C6759" s="176" t="s">
        <v>2883</v>
      </c>
      <c r="D6759" s="176">
        <v>-54.499443999999997</v>
      </c>
      <c r="E6759" s="176">
        <v>158.936667</v>
      </c>
      <c r="F6759" s="176" t="str">
        <f>RIGHT(Airports[[#This Row],[ICAO]],3)</f>
        <v>MQI</v>
      </c>
    </row>
    <row r="6760" spans="2:6" x14ac:dyDescent="0.25">
      <c r="B6760" s="176" t="s">
        <v>2884</v>
      </c>
      <c r="C6760" s="176" t="s">
        <v>2885</v>
      </c>
      <c r="D6760" s="176">
        <v>-30.163333000000002</v>
      </c>
      <c r="E6760" s="176">
        <v>131.625</v>
      </c>
      <c r="F6760" s="176" t="str">
        <f>RIGHT(Airports[[#This Row],[ICAO]],3)</f>
        <v>MRA</v>
      </c>
    </row>
    <row r="6761" spans="2:6" x14ac:dyDescent="0.25">
      <c r="B6761" s="176" t="s">
        <v>2886</v>
      </c>
      <c r="C6761" s="176" t="s">
        <v>2887</v>
      </c>
      <c r="D6761" s="176">
        <v>-22.057800293</v>
      </c>
      <c r="E6761" s="176">
        <v>148.07699585</v>
      </c>
      <c r="F6761" s="176" t="str">
        <f>RIGHT(Airports[[#This Row],[ICAO]],3)</f>
        <v>MRB</v>
      </c>
    </row>
    <row r="6762" spans="2:6" x14ac:dyDescent="0.25">
      <c r="B6762" s="176" t="s">
        <v>2888</v>
      </c>
      <c r="C6762" s="176" t="s">
        <v>2889</v>
      </c>
      <c r="D6762" s="176">
        <v>-30.18</v>
      </c>
      <c r="E6762" s="176">
        <v>119.302222</v>
      </c>
      <c r="F6762" s="176" t="str">
        <f>RIGHT(Airports[[#This Row],[ICAO]],3)</f>
        <v>MRD</v>
      </c>
    </row>
    <row r="6763" spans="2:6" x14ac:dyDescent="0.25">
      <c r="B6763" s="176" t="s">
        <v>2890</v>
      </c>
      <c r="C6763" s="176" t="s">
        <v>2891</v>
      </c>
      <c r="D6763" s="176">
        <v>-29.6633</v>
      </c>
      <c r="E6763" s="176">
        <v>138.06500199999999</v>
      </c>
      <c r="F6763" s="176" t="str">
        <f>RIGHT(Airports[[#This Row],[ICAO]],3)</f>
        <v>MRE</v>
      </c>
    </row>
    <row r="6764" spans="2:6" x14ac:dyDescent="0.25">
      <c r="B6764" s="176" t="s">
        <v>2892</v>
      </c>
      <c r="C6764" s="176" t="s">
        <v>2893</v>
      </c>
      <c r="D6764" s="176">
        <v>-26.252777999999999</v>
      </c>
      <c r="E6764" s="176">
        <v>151.93</v>
      </c>
      <c r="F6764" s="176" t="str">
        <f>RIGHT(Airports[[#This Row],[ICAO]],3)</f>
        <v>MRG</v>
      </c>
    </row>
    <row r="6765" spans="2:6" x14ac:dyDescent="0.25">
      <c r="B6765" s="176" t="s">
        <v>2894</v>
      </c>
      <c r="C6765" s="176" t="s">
        <v>2895</v>
      </c>
      <c r="D6765" s="176">
        <v>-16.933056000000001</v>
      </c>
      <c r="E6765" s="176">
        <v>144.23333299999999</v>
      </c>
      <c r="F6765" s="176" t="str">
        <f>RIGHT(Airports[[#This Row],[ICAO]],3)</f>
        <v>MRK</v>
      </c>
    </row>
    <row r="6766" spans="2:6" x14ac:dyDescent="0.25">
      <c r="B6766" s="176" t="s">
        <v>2896</v>
      </c>
      <c r="C6766" s="176" t="s">
        <v>2897</v>
      </c>
      <c r="D6766" s="176">
        <v>-12.838056</v>
      </c>
      <c r="E6766" s="176">
        <v>133.921389</v>
      </c>
      <c r="F6766" s="176" t="str">
        <f>RIGHT(Airports[[#This Row],[ICAO]],3)</f>
        <v>MRL</v>
      </c>
    </row>
    <row r="6767" spans="2:6" x14ac:dyDescent="0.25">
      <c r="B6767" s="176" t="s">
        <v>2898</v>
      </c>
      <c r="C6767" s="176" t="s">
        <v>2899</v>
      </c>
      <c r="D6767" s="176">
        <v>-12.125833</v>
      </c>
      <c r="E6767" s="176">
        <v>133.859722</v>
      </c>
      <c r="F6767" s="176" t="str">
        <f>RIGHT(Airports[[#This Row],[ICAO]],3)</f>
        <v>MRN</v>
      </c>
    </row>
    <row r="6768" spans="2:6" x14ac:dyDescent="0.25">
      <c r="B6768" s="176" t="s">
        <v>2900</v>
      </c>
      <c r="C6768" s="176" t="s">
        <v>2901</v>
      </c>
      <c r="D6768" s="176">
        <v>-30.683806000000001</v>
      </c>
      <c r="E6768" s="176">
        <v>115.979879</v>
      </c>
      <c r="F6768" s="176" t="str">
        <f>RIGHT(Airports[[#This Row],[ICAO]],3)</f>
        <v>MRO</v>
      </c>
    </row>
    <row r="6769" spans="2:6" x14ac:dyDescent="0.25">
      <c r="B6769" s="176" t="s">
        <v>2902</v>
      </c>
      <c r="C6769" s="176" t="s">
        <v>2903</v>
      </c>
      <c r="D6769" s="176">
        <v>-16.886666999999999</v>
      </c>
      <c r="E6769" s="176">
        <v>146.19</v>
      </c>
      <c r="F6769" s="176" t="str">
        <f>RIGHT(Airports[[#This Row],[ICAO]],3)</f>
        <v>MRR</v>
      </c>
    </row>
    <row r="6770" spans="2:6" x14ac:dyDescent="0.25">
      <c r="B6770" s="176" t="s">
        <v>2904</v>
      </c>
      <c r="C6770" s="176" t="s">
        <v>2905</v>
      </c>
      <c r="D6770" s="176">
        <v>-17.7</v>
      </c>
      <c r="E6770" s="176">
        <v>145.15</v>
      </c>
      <c r="F6770" s="176" t="str">
        <f>RIGHT(Airports[[#This Row],[ICAO]],3)</f>
        <v>MRT</v>
      </c>
    </row>
    <row r="6771" spans="2:6" x14ac:dyDescent="0.25">
      <c r="B6771" s="176" t="s">
        <v>2906</v>
      </c>
      <c r="C6771" s="176" t="s">
        <v>2907</v>
      </c>
      <c r="D6771" s="176">
        <v>-29.201388999999999</v>
      </c>
      <c r="E6771" s="176">
        <v>116.021944</v>
      </c>
      <c r="F6771" s="176" t="str">
        <f>RIGHT(Airports[[#This Row],[ICAO]],3)</f>
        <v>MRW</v>
      </c>
    </row>
    <row r="6772" spans="2:6" x14ac:dyDescent="0.25">
      <c r="B6772" s="176" t="s">
        <v>2908</v>
      </c>
      <c r="C6772" s="176" t="s">
        <v>2909</v>
      </c>
      <c r="D6772" s="176">
        <v>-23.483332999999998</v>
      </c>
      <c r="E6772" s="176">
        <v>115.533056</v>
      </c>
      <c r="F6772" s="176" t="str">
        <f>RIGHT(Airports[[#This Row],[ICAO]],3)</f>
        <v>MRX</v>
      </c>
    </row>
    <row r="6773" spans="2:6" x14ac:dyDescent="0.25">
      <c r="B6773" s="176" t="s">
        <v>2910</v>
      </c>
      <c r="C6773" s="176" t="s">
        <v>2911</v>
      </c>
      <c r="D6773" s="176">
        <v>-35.897800445599998</v>
      </c>
      <c r="E6773" s="176">
        <v>150.143997192</v>
      </c>
      <c r="F6773" s="176" t="str">
        <f>RIGHT(Airports[[#This Row],[ICAO]],3)</f>
        <v>MRY</v>
      </c>
    </row>
    <row r="6774" spans="2:6" x14ac:dyDescent="0.25">
      <c r="B6774" s="176" t="s">
        <v>2912</v>
      </c>
      <c r="C6774" s="176" t="s">
        <v>2913</v>
      </c>
      <c r="D6774" s="176">
        <v>-19.508333</v>
      </c>
      <c r="E6774" s="176">
        <v>138.37</v>
      </c>
      <c r="F6774" s="176" t="str">
        <f>RIGHT(Airports[[#This Row],[ICAO]],3)</f>
        <v>MSE</v>
      </c>
    </row>
    <row r="6775" spans="2:6" x14ac:dyDescent="0.25">
      <c r="B6775" s="176" t="s">
        <v>2914</v>
      </c>
      <c r="C6775" s="176" t="s">
        <v>2915</v>
      </c>
      <c r="D6775" s="176">
        <v>-16.978332999999999</v>
      </c>
      <c r="E6775" s="176">
        <v>130.55500000000001</v>
      </c>
      <c r="F6775" s="176" t="str">
        <f>RIGHT(Airports[[#This Row],[ICAO]],3)</f>
        <v>MSF</v>
      </c>
    </row>
    <row r="6776" spans="2:6" x14ac:dyDescent="0.25">
      <c r="B6776" s="176" t="s">
        <v>2916</v>
      </c>
      <c r="C6776" s="176" t="s">
        <v>2917</v>
      </c>
      <c r="D6776" s="176">
        <v>-67.600832999999994</v>
      </c>
      <c r="E6776" s="176">
        <v>62.832777999999998</v>
      </c>
      <c r="F6776" s="176" t="str">
        <f>RIGHT(Airports[[#This Row],[ICAO]],3)</f>
        <v>MSI</v>
      </c>
    </row>
    <row r="6777" spans="2:6" x14ac:dyDescent="0.25">
      <c r="B6777" s="176" t="s">
        <v>2918</v>
      </c>
      <c r="C6777" s="176" t="s">
        <v>2919</v>
      </c>
      <c r="D6777" s="176">
        <v>-29.801943999999999</v>
      </c>
      <c r="E6777" s="176">
        <v>117.708889</v>
      </c>
      <c r="F6777" s="176" t="str">
        <f>RIGHT(Airports[[#This Row],[ICAO]],3)</f>
        <v>MSN</v>
      </c>
    </row>
    <row r="6778" spans="2:6" x14ac:dyDescent="0.25">
      <c r="B6778" s="176" t="s">
        <v>2920</v>
      </c>
      <c r="C6778" s="176" t="s">
        <v>2921</v>
      </c>
      <c r="D6778" s="176">
        <v>-18.116667</v>
      </c>
      <c r="E6778" s="176">
        <v>144.283333</v>
      </c>
      <c r="F6778" s="176" t="str">
        <f>RIGHT(Airports[[#This Row],[ICAO]],3)</f>
        <v>MSP</v>
      </c>
    </row>
    <row r="6779" spans="2:6" x14ac:dyDescent="0.25">
      <c r="B6779" s="176" t="s">
        <v>2922</v>
      </c>
      <c r="C6779" s="176" t="s">
        <v>2923</v>
      </c>
      <c r="D6779" s="176">
        <v>-18.45</v>
      </c>
      <c r="E6779" s="176">
        <v>143.30000000000001</v>
      </c>
      <c r="F6779" s="176" t="str">
        <f>RIGHT(Airports[[#This Row],[ICAO]],3)</f>
        <v>MSR</v>
      </c>
    </row>
    <row r="6780" spans="2:6" x14ac:dyDescent="0.25">
      <c r="B6780" s="176" t="s">
        <v>2924</v>
      </c>
      <c r="C6780" s="176" t="s">
        <v>2925</v>
      </c>
      <c r="D6780" s="176">
        <v>-26.89</v>
      </c>
      <c r="E6780" s="176">
        <v>115.96083299999999</v>
      </c>
      <c r="F6780" s="176" t="str">
        <f>RIGHT(Airports[[#This Row],[ICAO]],3)</f>
        <v>MSS</v>
      </c>
    </row>
    <row r="6781" spans="2:6" x14ac:dyDescent="0.25">
      <c r="B6781" s="176" t="s">
        <v>2926</v>
      </c>
      <c r="C6781" s="176" t="s">
        <v>2927</v>
      </c>
      <c r="D6781" s="176">
        <v>-21.628333000000001</v>
      </c>
      <c r="E6781" s="176">
        <v>117.08</v>
      </c>
      <c r="F6781" s="176" t="str">
        <f>RIGHT(Airports[[#This Row],[ICAO]],3)</f>
        <v>MST</v>
      </c>
    </row>
    <row r="6782" spans="2:6" x14ac:dyDescent="0.25">
      <c r="B6782" s="176" t="s">
        <v>2928</v>
      </c>
      <c r="C6782" s="176" t="s">
        <v>2929</v>
      </c>
      <c r="D6782" s="176">
        <v>-22.45</v>
      </c>
      <c r="E6782" s="176">
        <v>116.05</v>
      </c>
      <c r="F6782" s="176" t="str">
        <f>RIGHT(Airports[[#This Row],[ICAO]],3)</f>
        <v>MSW</v>
      </c>
    </row>
    <row r="6783" spans="2:6" x14ac:dyDescent="0.25">
      <c r="B6783" s="176" t="s">
        <v>2930</v>
      </c>
      <c r="C6783" s="176" t="s">
        <v>2931</v>
      </c>
      <c r="D6783" s="176">
        <v>-11.933332999999999</v>
      </c>
      <c r="E6783" s="176">
        <v>135.083056</v>
      </c>
      <c r="F6783" s="176" t="str">
        <f>RIGHT(Airports[[#This Row],[ICAO]],3)</f>
        <v>MSX</v>
      </c>
    </row>
    <row r="6784" spans="2:6" x14ac:dyDescent="0.25">
      <c r="B6784" s="176" t="s">
        <v>2932</v>
      </c>
      <c r="C6784" s="176" t="s">
        <v>2933</v>
      </c>
      <c r="D6784" s="176">
        <v>-18.806111000000001</v>
      </c>
      <c r="E6784" s="176">
        <v>137.07499999999999</v>
      </c>
      <c r="F6784" s="176" t="str">
        <f>RIGHT(Airports[[#This Row],[ICAO]],3)</f>
        <v>MTA</v>
      </c>
    </row>
    <row r="6785" spans="2:6" x14ac:dyDescent="0.25">
      <c r="B6785" s="176" t="s">
        <v>2934</v>
      </c>
      <c r="C6785" s="176" t="s">
        <v>2935</v>
      </c>
      <c r="D6785" s="176">
        <v>-22.583333</v>
      </c>
      <c r="E6785" s="176">
        <v>144.533333</v>
      </c>
      <c r="F6785" s="176" t="str">
        <f>RIGHT(Airports[[#This Row],[ICAO]],3)</f>
        <v>MTB</v>
      </c>
    </row>
    <row r="6786" spans="2:6" x14ac:dyDescent="0.25">
      <c r="B6786" s="176" t="s">
        <v>2936</v>
      </c>
      <c r="C6786" s="176" t="s">
        <v>2937</v>
      </c>
      <c r="D6786" s="176">
        <v>-28.833333</v>
      </c>
      <c r="E6786" s="176">
        <v>134.35833299999999</v>
      </c>
      <c r="F6786" s="176" t="str">
        <f>RIGHT(Airports[[#This Row],[ICAO]],3)</f>
        <v>MTC</v>
      </c>
    </row>
    <row r="6787" spans="2:6" x14ac:dyDescent="0.25">
      <c r="B6787" s="176" t="s">
        <v>2938</v>
      </c>
      <c r="C6787" s="176" t="s">
        <v>2939</v>
      </c>
      <c r="D6787" s="176">
        <v>-33.831465000000001</v>
      </c>
      <c r="E6787" s="176">
        <v>115.114987</v>
      </c>
      <c r="F6787" s="176" t="str">
        <f>RIGHT(Airports[[#This Row],[ICAO]],3)</f>
        <v>MTF</v>
      </c>
    </row>
    <row r="6788" spans="2:6" x14ac:dyDescent="0.25">
      <c r="B6788" s="176" t="s">
        <v>2940</v>
      </c>
      <c r="C6788" s="176" t="s">
        <v>2941</v>
      </c>
      <c r="D6788" s="176">
        <v>-37.744382000000002</v>
      </c>
      <c r="E6788" s="176">
        <v>140.78056100000001</v>
      </c>
      <c r="F6788" s="176" t="str">
        <f>RIGHT(Airports[[#This Row],[ICAO]],3)</f>
        <v>MTG</v>
      </c>
    </row>
    <row r="6789" spans="2:6" x14ac:dyDescent="0.25">
      <c r="B6789" s="176" t="s">
        <v>2942</v>
      </c>
      <c r="C6789" s="176" t="s">
        <v>2943</v>
      </c>
      <c r="D6789" s="176">
        <v>-16.662500381469727</v>
      </c>
      <c r="E6789" s="176">
        <v>139.17799377441406</v>
      </c>
      <c r="F6789" s="176" t="str">
        <f>RIGHT(Airports[[#This Row],[ICAO]],3)</f>
        <v>MTI</v>
      </c>
    </row>
    <row r="6790" spans="2:6" x14ac:dyDescent="0.25">
      <c r="B6790" s="176" t="s">
        <v>2944</v>
      </c>
      <c r="C6790" s="176" t="s">
        <v>2945</v>
      </c>
      <c r="D6790" s="176">
        <v>-16.704722</v>
      </c>
      <c r="E6790" s="176">
        <v>131.73416700000001</v>
      </c>
      <c r="F6790" s="176" t="str">
        <f>RIGHT(Airports[[#This Row],[ICAO]],3)</f>
        <v>MTJ</v>
      </c>
    </row>
    <row r="6791" spans="2:6" x14ac:dyDescent="0.25">
      <c r="B6791" s="176" t="s">
        <v>2946</v>
      </c>
      <c r="C6791" s="176" t="s">
        <v>2947</v>
      </c>
      <c r="D6791" s="176">
        <v>-12.078889</v>
      </c>
      <c r="E6791" s="176">
        <v>136.27027799999999</v>
      </c>
      <c r="F6791" s="176" t="str">
        <f>RIGHT(Airports[[#This Row],[ICAO]],3)</f>
        <v>MTM</v>
      </c>
    </row>
    <row r="6792" spans="2:6" x14ac:dyDescent="0.25">
      <c r="B6792" s="176" t="s">
        <v>2948</v>
      </c>
      <c r="C6792" s="176" t="s">
        <v>2949</v>
      </c>
      <c r="D6792" s="176">
        <v>-24.516389</v>
      </c>
      <c r="E6792" s="176">
        <v>150</v>
      </c>
      <c r="F6792" s="176" t="str">
        <f>RIGHT(Airports[[#This Row],[ICAO]],3)</f>
        <v>MTN</v>
      </c>
    </row>
    <row r="6793" spans="2:6" x14ac:dyDescent="0.25">
      <c r="B6793" s="176" t="s">
        <v>2950</v>
      </c>
      <c r="C6793" s="176" t="s">
        <v>2951</v>
      </c>
      <c r="D6793" s="176">
        <v>-24.892222</v>
      </c>
      <c r="E6793" s="176">
        <v>151.101944</v>
      </c>
      <c r="F6793" s="176" t="str">
        <f>RIGHT(Airports[[#This Row],[ICAO]],3)</f>
        <v>MTO</v>
      </c>
    </row>
    <row r="6794" spans="2:6" x14ac:dyDescent="0.25">
      <c r="B6794" s="176" t="s">
        <v>2952</v>
      </c>
      <c r="C6794" s="176" t="s">
        <v>2953</v>
      </c>
      <c r="D6794" s="176">
        <v>-33.535556</v>
      </c>
      <c r="E6794" s="176">
        <v>119.950278</v>
      </c>
      <c r="F6794" s="176" t="str">
        <f>RIGHT(Airports[[#This Row],[ICAO]],3)</f>
        <v>MTS</v>
      </c>
    </row>
    <row r="6795" spans="2:6" x14ac:dyDescent="0.25">
      <c r="B6795" s="176" t="s">
        <v>2954</v>
      </c>
      <c r="C6795" s="176" t="s">
        <v>2955</v>
      </c>
      <c r="D6795" s="176">
        <v>-27.628056000000001</v>
      </c>
      <c r="E6795" s="176">
        <v>150.492222</v>
      </c>
      <c r="F6795" s="176" t="str">
        <f>RIGHT(Airports[[#This Row],[ICAO]],3)</f>
        <v>MTU</v>
      </c>
    </row>
    <row r="6796" spans="2:6" x14ac:dyDescent="0.25">
      <c r="B6796" s="176" t="s">
        <v>2956</v>
      </c>
      <c r="C6796" s="176" t="s">
        <v>2957</v>
      </c>
      <c r="D6796" s="176">
        <v>-31.473610999999998</v>
      </c>
      <c r="E6796" s="176">
        <v>139.111389</v>
      </c>
      <c r="F6796" s="176" t="str">
        <f>RIGHT(Airports[[#This Row],[ICAO]],3)</f>
        <v>MTW</v>
      </c>
    </row>
    <row r="6797" spans="2:6" x14ac:dyDescent="0.25">
      <c r="B6797" s="176" t="s">
        <v>2958</v>
      </c>
      <c r="C6797" s="176" t="s">
        <v>2959</v>
      </c>
      <c r="D6797" s="176">
        <v>-26.061667</v>
      </c>
      <c r="E6797" s="176">
        <v>135.246667</v>
      </c>
      <c r="F6797" s="176" t="str">
        <f>RIGHT(Airports[[#This Row],[ICAO]],3)</f>
        <v>MTX</v>
      </c>
    </row>
    <row r="6798" spans="2:6" x14ac:dyDescent="0.25">
      <c r="B6798" s="176" t="s">
        <v>2960</v>
      </c>
      <c r="C6798" s="176" t="s">
        <v>2961</v>
      </c>
      <c r="D6798" s="176">
        <v>-16.433056000000001</v>
      </c>
      <c r="E6798" s="176">
        <v>126.099722</v>
      </c>
      <c r="F6798" s="176" t="str">
        <f>RIGHT(Airports[[#This Row],[ICAO]],3)</f>
        <v>MTZ</v>
      </c>
    </row>
    <row r="6799" spans="2:6" x14ac:dyDescent="0.25">
      <c r="B6799" s="176" t="s">
        <v>2962</v>
      </c>
      <c r="C6799" s="176" t="s">
        <v>2963</v>
      </c>
      <c r="D6799" s="176">
        <v>-24.875</v>
      </c>
      <c r="E6799" s="176">
        <v>151.91666699999999</v>
      </c>
      <c r="F6799" s="176" t="str">
        <f>RIGHT(Airports[[#This Row],[ICAO]],3)</f>
        <v>MUA</v>
      </c>
    </row>
    <row r="6800" spans="2:6" x14ac:dyDescent="0.25">
      <c r="B6800" s="176" t="s">
        <v>2964</v>
      </c>
      <c r="C6800" s="176" t="s">
        <v>2965</v>
      </c>
      <c r="D6800" s="176">
        <v>-26.399722000000001</v>
      </c>
      <c r="E6800" s="176">
        <v>152.38305600000001</v>
      </c>
      <c r="F6800" s="176" t="str">
        <f>RIGHT(Airports[[#This Row],[ICAO]],3)</f>
        <v>MUB</v>
      </c>
    </row>
    <row r="6801" spans="2:6" x14ac:dyDescent="0.25">
      <c r="B6801" s="176" t="s">
        <v>2966</v>
      </c>
      <c r="C6801" s="176" t="s">
        <v>2967</v>
      </c>
      <c r="D6801" s="176">
        <v>-20.658055999999998</v>
      </c>
      <c r="E6801" s="176">
        <v>120.07472199999999</v>
      </c>
      <c r="F6801" s="176" t="str">
        <f>RIGHT(Airports[[#This Row],[ICAO]],3)</f>
        <v>MUC</v>
      </c>
    </row>
    <row r="6802" spans="2:6" x14ac:dyDescent="0.25">
      <c r="B6802" s="176" t="s">
        <v>2968</v>
      </c>
      <c r="C6802" s="176" t="s">
        <v>2969</v>
      </c>
      <c r="D6802" s="176">
        <v>-14.391667</v>
      </c>
      <c r="E6802" s="176">
        <v>132.39416700000001</v>
      </c>
      <c r="F6802" s="176" t="str">
        <f>RIGHT(Airports[[#This Row],[ICAO]],3)</f>
        <v>MUD</v>
      </c>
    </row>
    <row r="6803" spans="2:6" x14ac:dyDescent="0.25">
      <c r="B6803" s="176" t="s">
        <v>2970</v>
      </c>
      <c r="C6803" s="176" t="s">
        <v>2971</v>
      </c>
      <c r="D6803" s="176">
        <v>-12.098333</v>
      </c>
      <c r="E6803" s="176">
        <v>132.88972200000001</v>
      </c>
      <c r="F6803" s="176" t="str">
        <f>RIGHT(Airports[[#This Row],[ICAO]],3)</f>
        <v>MUE</v>
      </c>
    </row>
    <row r="6804" spans="2:6" x14ac:dyDescent="0.25">
      <c r="B6804" s="176" t="s">
        <v>2972</v>
      </c>
      <c r="C6804" s="176" t="s">
        <v>2973</v>
      </c>
      <c r="D6804" s="176">
        <v>-28.009167000000001</v>
      </c>
      <c r="E6804" s="176">
        <v>138.653333</v>
      </c>
      <c r="F6804" s="176" t="str">
        <f>RIGHT(Airports[[#This Row],[ICAO]],3)</f>
        <v>MUG</v>
      </c>
    </row>
    <row r="6805" spans="2:6" x14ac:dyDescent="0.25">
      <c r="B6805" s="176" t="s">
        <v>2974</v>
      </c>
      <c r="C6805" s="176" t="s">
        <v>2975</v>
      </c>
      <c r="D6805" s="176">
        <v>-12.166667</v>
      </c>
      <c r="E6805" s="176">
        <v>136.16666699999999</v>
      </c>
      <c r="F6805" s="176" t="str">
        <f>RIGHT(Airports[[#This Row],[ICAO]],3)</f>
        <v>MUH</v>
      </c>
    </row>
    <row r="6806" spans="2:6" x14ac:dyDescent="0.25">
      <c r="B6806" s="176" t="s">
        <v>2976</v>
      </c>
      <c r="C6806" s="176" t="s">
        <v>2977</v>
      </c>
      <c r="D6806" s="176">
        <v>-22.366111</v>
      </c>
      <c r="E6806" s="176">
        <v>118.680556</v>
      </c>
      <c r="F6806" s="176" t="str">
        <f>RIGHT(Airports[[#This Row],[ICAO]],3)</f>
        <v>MUJ</v>
      </c>
    </row>
    <row r="6807" spans="2:6" x14ac:dyDescent="0.25">
      <c r="B6807" s="176" t="s">
        <v>2978</v>
      </c>
      <c r="C6807" s="176" t="s">
        <v>2979</v>
      </c>
      <c r="D6807" s="176">
        <v>-28.351389000000001</v>
      </c>
      <c r="E6807" s="176">
        <v>138.65111099999999</v>
      </c>
      <c r="F6807" s="176" t="str">
        <f>RIGHT(Airports[[#This Row],[ICAO]],3)</f>
        <v>MUK</v>
      </c>
    </row>
    <row r="6808" spans="2:6" x14ac:dyDescent="0.25">
      <c r="B6808" s="176" t="s">
        <v>2980</v>
      </c>
      <c r="C6808" s="176" t="s">
        <v>2981</v>
      </c>
      <c r="D6808" s="176">
        <v>-32.510278</v>
      </c>
      <c r="E6808" s="176">
        <v>115.833333</v>
      </c>
      <c r="F6808" s="176" t="str">
        <f>RIGHT(Airports[[#This Row],[ICAO]],3)</f>
        <v>MUL</v>
      </c>
    </row>
    <row r="6809" spans="2:6" x14ac:dyDescent="0.25">
      <c r="B6809" s="176" t="s">
        <v>2982</v>
      </c>
      <c r="C6809" s="176" t="s">
        <v>2983</v>
      </c>
      <c r="D6809" s="176">
        <v>-12.359722</v>
      </c>
      <c r="E6809" s="176">
        <v>134.13972200000001</v>
      </c>
      <c r="F6809" s="176" t="str">
        <f>RIGHT(Airports[[#This Row],[ICAO]],3)</f>
        <v>MUM</v>
      </c>
    </row>
    <row r="6810" spans="2:6" x14ac:dyDescent="0.25">
      <c r="B6810" s="176" t="s">
        <v>2984</v>
      </c>
      <c r="C6810" s="176" t="s">
        <v>2985</v>
      </c>
      <c r="D6810" s="176">
        <v>-13.8</v>
      </c>
      <c r="E6810" s="176">
        <v>134.433333</v>
      </c>
      <c r="F6810" s="176" t="str">
        <f>RIGHT(Airports[[#This Row],[ICAO]],3)</f>
        <v>MUN</v>
      </c>
    </row>
    <row r="6811" spans="2:6" x14ac:dyDescent="0.25">
      <c r="B6811" s="176" t="s">
        <v>2986</v>
      </c>
      <c r="C6811" s="176" t="s">
        <v>2987</v>
      </c>
      <c r="D6811" s="176">
        <v>-25.899722000000001</v>
      </c>
      <c r="E6811" s="176">
        <v>131.66666699999999</v>
      </c>
      <c r="F6811" s="176" t="str">
        <f>RIGHT(Airports[[#This Row],[ICAO]],3)</f>
        <v>MUP</v>
      </c>
    </row>
    <row r="6812" spans="2:6" x14ac:dyDescent="0.25">
      <c r="B6812" s="176" t="s">
        <v>2988</v>
      </c>
      <c r="C6812" s="176" t="s">
        <v>2989</v>
      </c>
      <c r="D6812" s="176">
        <v>-28.331111</v>
      </c>
      <c r="E6812" s="176">
        <v>153.413611</v>
      </c>
      <c r="F6812" s="176" t="str">
        <f>RIGHT(Airports[[#This Row],[ICAO]],3)</f>
        <v>MUR</v>
      </c>
    </row>
    <row r="6813" spans="2:6" x14ac:dyDescent="0.25">
      <c r="B6813" s="176" t="s">
        <v>2990</v>
      </c>
      <c r="C6813" s="176" t="s">
        <v>2991</v>
      </c>
      <c r="D6813" s="176">
        <v>-24.413333000000002</v>
      </c>
      <c r="E6813" s="176">
        <v>147.244722</v>
      </c>
      <c r="F6813" s="176" t="str">
        <f>RIGHT(Airports[[#This Row],[ICAO]],3)</f>
        <v>MUS</v>
      </c>
    </row>
    <row r="6814" spans="2:6" x14ac:dyDescent="0.25">
      <c r="B6814" s="176" t="s">
        <v>2992</v>
      </c>
      <c r="C6814" s="176" t="s">
        <v>2993</v>
      </c>
      <c r="D6814" s="176">
        <v>-26.383056</v>
      </c>
      <c r="E6814" s="176">
        <v>117.333333</v>
      </c>
      <c r="F6814" s="176" t="str">
        <f>RIGHT(Airports[[#This Row],[ICAO]],3)</f>
        <v>MUX</v>
      </c>
    </row>
    <row r="6815" spans="2:6" x14ac:dyDescent="0.25">
      <c r="B6815" s="176" t="s">
        <v>2994</v>
      </c>
      <c r="C6815" s="176" t="s">
        <v>2995</v>
      </c>
      <c r="D6815" s="176">
        <v>-16.865278</v>
      </c>
      <c r="E6815" s="176">
        <v>144.87944400000001</v>
      </c>
      <c r="F6815" s="176" t="str">
        <f>RIGHT(Airports[[#This Row],[ICAO]],3)</f>
        <v>MUZ</v>
      </c>
    </row>
    <row r="6816" spans="2:6" x14ac:dyDescent="0.25">
      <c r="B6816" s="176" t="s">
        <v>2996</v>
      </c>
      <c r="C6816" s="176" t="s">
        <v>2997</v>
      </c>
      <c r="D6816" s="176">
        <v>-33.284999999999997</v>
      </c>
      <c r="E6816" s="176">
        <v>151.21277799999999</v>
      </c>
      <c r="F6816" s="176" t="str">
        <f>RIGHT(Airports[[#This Row],[ICAO]],3)</f>
        <v>MVM</v>
      </c>
    </row>
    <row r="6817" spans="2:6" x14ac:dyDescent="0.25">
      <c r="B6817" s="176" t="s">
        <v>2998</v>
      </c>
      <c r="C6817" s="176" t="s">
        <v>2999</v>
      </c>
      <c r="D6817" s="176">
        <v>-26.4</v>
      </c>
      <c r="E6817" s="176">
        <v>147.123333</v>
      </c>
      <c r="F6817" s="176" t="str">
        <f>RIGHT(Airports[[#This Row],[ICAO]],3)</f>
        <v>MVN</v>
      </c>
    </row>
    <row r="6818" spans="2:6" x14ac:dyDescent="0.25">
      <c r="B6818" s="176" t="s">
        <v>3000</v>
      </c>
      <c r="C6818" s="176" t="s">
        <v>3001</v>
      </c>
      <c r="D6818" s="176">
        <v>-12.659722</v>
      </c>
      <c r="E6818" s="176">
        <v>124.542778</v>
      </c>
      <c r="F6818" s="176" t="str">
        <f>RIGHT(Airports[[#This Row],[ICAO]],3)</f>
        <v>MVT</v>
      </c>
    </row>
    <row r="6819" spans="2:6" x14ac:dyDescent="0.25">
      <c r="B6819" s="176" t="s">
        <v>3002</v>
      </c>
      <c r="C6819" s="176" t="s">
        <v>3003</v>
      </c>
      <c r="D6819" s="176">
        <v>-14.083055999999999</v>
      </c>
      <c r="E6819" s="176">
        <v>133.81638899999999</v>
      </c>
      <c r="F6819" s="176" t="str">
        <f>RIGHT(Airports[[#This Row],[ICAO]],3)</f>
        <v>MVY</v>
      </c>
    </row>
    <row r="6820" spans="2:6" x14ac:dyDescent="0.25">
      <c r="B6820" s="176" t="s">
        <v>3004</v>
      </c>
      <c r="C6820" s="176" t="s">
        <v>3005</v>
      </c>
      <c r="D6820" s="176">
        <v>-28.475277999999999</v>
      </c>
      <c r="E6820" s="176">
        <v>115.5175</v>
      </c>
      <c r="F6820" s="176" t="str">
        <f>RIGHT(Airports[[#This Row],[ICAO]],3)</f>
        <v>MWA</v>
      </c>
    </row>
    <row r="6821" spans="2:6" x14ac:dyDescent="0.25">
      <c r="B6821" s="176" t="s">
        <v>3006</v>
      </c>
      <c r="C6821" s="176" t="s">
        <v>3007</v>
      </c>
      <c r="D6821" s="176">
        <v>-36.9925</v>
      </c>
      <c r="E6821" s="176">
        <v>140.25111100000001</v>
      </c>
      <c r="F6821" s="176" t="str">
        <f>RIGHT(Airports[[#This Row],[ICAO]],3)</f>
        <v>MWD</v>
      </c>
    </row>
    <row r="6822" spans="2:6" x14ac:dyDescent="0.25">
      <c r="B6822" s="176" t="s">
        <v>3008</v>
      </c>
      <c r="C6822" s="176" t="s">
        <v>3009</v>
      </c>
      <c r="D6822" s="176">
        <v>-12.672222</v>
      </c>
      <c r="E6822" s="176">
        <v>124.539444</v>
      </c>
      <c r="F6822" s="176" t="str">
        <f>RIGHT(Airports[[#This Row],[ICAO]],3)</f>
        <v>MWH</v>
      </c>
    </row>
    <row r="6823" spans="2:6" x14ac:dyDescent="0.25">
      <c r="B6823" s="176" t="s">
        <v>3010</v>
      </c>
      <c r="C6823" s="176" t="s">
        <v>3011</v>
      </c>
      <c r="D6823" s="176">
        <v>-24.383056</v>
      </c>
      <c r="E6823" s="176">
        <v>148.333056</v>
      </c>
      <c r="F6823" s="176" t="str">
        <f>RIGHT(Airports[[#This Row],[ICAO]],3)</f>
        <v>MWN</v>
      </c>
    </row>
    <row r="6824" spans="2:6" x14ac:dyDescent="0.25">
      <c r="B6824" s="176" t="s">
        <v>3012</v>
      </c>
      <c r="C6824" s="176" t="s">
        <v>3013</v>
      </c>
      <c r="D6824" s="176">
        <v>-31.717500000000001</v>
      </c>
      <c r="E6824" s="176">
        <v>136.42861099999999</v>
      </c>
      <c r="F6824" s="176" t="str">
        <f>RIGHT(Airports[[#This Row],[ICAO]],3)</f>
        <v>MWO</v>
      </c>
    </row>
    <row r="6825" spans="2:6" x14ac:dyDescent="0.25">
      <c r="B6825" s="176" t="s">
        <v>3014</v>
      </c>
      <c r="C6825" s="176" t="s">
        <v>3015</v>
      </c>
      <c r="D6825" s="176">
        <v>-31.959167000000001</v>
      </c>
      <c r="E6825" s="176">
        <v>116.185278</v>
      </c>
      <c r="F6825" s="176" t="str">
        <f>RIGHT(Airports[[#This Row],[ICAO]],3)</f>
        <v>MWR</v>
      </c>
    </row>
    <row r="6826" spans="2:6" x14ac:dyDescent="0.25">
      <c r="B6826" s="176" t="s">
        <v>3016</v>
      </c>
      <c r="C6826" s="176" t="s">
        <v>1359</v>
      </c>
      <c r="D6826" s="176">
        <v>-23.366667</v>
      </c>
      <c r="E6826" s="176">
        <v>139.649722</v>
      </c>
      <c r="F6826" s="176" t="str">
        <f>RIGHT(Airports[[#This Row],[ICAO]],3)</f>
        <v>MWX</v>
      </c>
    </row>
    <row r="6827" spans="2:6" x14ac:dyDescent="0.25">
      <c r="B6827" s="176" t="s">
        <v>3017</v>
      </c>
      <c r="C6827" s="176" t="s">
        <v>3018</v>
      </c>
      <c r="D6827" s="176">
        <v>-11.55</v>
      </c>
      <c r="E6827" s="176">
        <v>130.583056</v>
      </c>
      <c r="F6827" s="176" t="str">
        <f>RIGHT(Airports[[#This Row],[ICAO]],3)</f>
        <v>MXC</v>
      </c>
    </row>
    <row r="6828" spans="2:6" x14ac:dyDescent="0.25">
      <c r="B6828" s="176" t="s">
        <v>3019</v>
      </c>
      <c r="C6828" s="176" t="s">
        <v>3020</v>
      </c>
      <c r="D6828" s="176">
        <v>-12.654722</v>
      </c>
      <c r="E6828" s="176">
        <v>134.774722</v>
      </c>
      <c r="F6828" s="176" t="str">
        <f>RIGHT(Airports[[#This Row],[ICAO]],3)</f>
        <v>MYA</v>
      </c>
    </row>
    <row r="6829" spans="2:6" x14ac:dyDescent="0.25">
      <c r="B6829" s="176" t="s">
        <v>3021</v>
      </c>
      <c r="C6829" s="176" t="s">
        <v>3022</v>
      </c>
      <c r="D6829" s="176">
        <v>-25.513332999999999</v>
      </c>
      <c r="E6829" s="176">
        <v>152.715</v>
      </c>
      <c r="F6829" s="176" t="str">
        <f>RIGHT(Airports[[#This Row],[ICAO]],3)</f>
        <v>MYB</v>
      </c>
    </row>
    <row r="6830" spans="2:6" x14ac:dyDescent="0.25">
      <c r="B6830" s="176" t="s">
        <v>3023</v>
      </c>
      <c r="C6830" s="176" t="s">
        <v>3024</v>
      </c>
      <c r="D6830" s="176">
        <v>-16.966667000000001</v>
      </c>
      <c r="E6830" s="176">
        <v>135.776667</v>
      </c>
      <c r="F6830" s="176" t="str">
        <f>RIGHT(Airports[[#This Row],[ICAO]],3)</f>
        <v>MYH</v>
      </c>
    </row>
    <row r="6831" spans="2:6" x14ac:dyDescent="0.25">
      <c r="B6831" s="176" t="s">
        <v>3025</v>
      </c>
      <c r="C6831" s="176" t="s">
        <v>3026</v>
      </c>
      <c r="D6831" s="176">
        <v>-25.093333000000001</v>
      </c>
      <c r="E6831" s="176">
        <v>119.754722</v>
      </c>
      <c r="F6831" s="176" t="str">
        <f>RIGHT(Airports[[#This Row],[ICAO]],3)</f>
        <v>MYI</v>
      </c>
    </row>
    <row r="6832" spans="2:6" x14ac:dyDescent="0.25">
      <c r="B6832" s="176" t="s">
        <v>3027</v>
      </c>
      <c r="C6832" s="176" t="s">
        <v>3028</v>
      </c>
      <c r="D6832" s="176">
        <v>-18.116667</v>
      </c>
      <c r="E6832" s="176">
        <v>124.266667</v>
      </c>
      <c r="F6832" s="176" t="str">
        <f>RIGHT(Airports[[#This Row],[ICAO]],3)</f>
        <v>MYR</v>
      </c>
    </row>
    <row r="6833" spans="2:7" x14ac:dyDescent="0.25">
      <c r="B6833" s="176" t="s">
        <v>3029</v>
      </c>
      <c r="C6833" s="176" t="s">
        <v>3030</v>
      </c>
      <c r="D6833" s="176">
        <v>-33.789444000000003</v>
      </c>
      <c r="E6833" s="176">
        <v>121.95694399999999</v>
      </c>
      <c r="F6833" s="176" t="str">
        <f>RIGHT(Airports[[#This Row],[ICAO]],3)</f>
        <v>MYU</v>
      </c>
    </row>
    <row r="6834" spans="2:7" x14ac:dyDescent="0.25">
      <c r="B6834" s="176" t="s">
        <v>3031</v>
      </c>
      <c r="C6834" s="176" t="s">
        <v>2766</v>
      </c>
      <c r="D6834" s="176">
        <v>-24.659721999999999</v>
      </c>
      <c r="E6834" s="176">
        <v>134.03138899999999</v>
      </c>
      <c r="F6834" s="176" t="str">
        <f>RIGHT(Airports[[#This Row],[ICAO]],3)</f>
        <v>MYV</v>
      </c>
    </row>
    <row r="6835" spans="2:7" x14ac:dyDescent="0.25">
      <c r="B6835" s="176" t="s">
        <v>3032</v>
      </c>
      <c r="C6835" s="176" t="s">
        <v>3033</v>
      </c>
      <c r="D6835" s="176">
        <v>-21.048333</v>
      </c>
      <c r="E6835" s="176">
        <v>134.683333</v>
      </c>
      <c r="F6835" s="176" t="str">
        <f>RIGHT(Airports[[#This Row],[ICAO]],3)</f>
        <v>MYW</v>
      </c>
    </row>
    <row r="6836" spans="2:7" x14ac:dyDescent="0.25">
      <c r="B6836" s="176" t="s">
        <v>3034</v>
      </c>
      <c r="C6836" s="176" t="s">
        <v>3035</v>
      </c>
      <c r="D6836" s="176">
        <v>-15.045</v>
      </c>
      <c r="E6836" s="176">
        <v>143.76166699999999</v>
      </c>
      <c r="F6836" s="176" t="str">
        <f>RIGHT(Airports[[#This Row],[ICAO]],3)</f>
        <v>MYY</v>
      </c>
    </row>
    <row r="6837" spans="2:7" x14ac:dyDescent="0.25">
      <c r="B6837" s="176" t="s">
        <v>3036</v>
      </c>
      <c r="C6837" s="176" t="s">
        <v>3037</v>
      </c>
      <c r="D6837" s="176">
        <v>-29.666388999999999</v>
      </c>
      <c r="E6837" s="176">
        <v>121.02500000000001</v>
      </c>
      <c r="F6837" s="176" t="str">
        <f>RIGHT(Airports[[#This Row],[ICAO]],3)</f>
        <v>MZI</v>
      </c>
    </row>
    <row r="6838" spans="2:7" x14ac:dyDescent="0.25">
      <c r="B6838" s="176" t="s">
        <v>3038</v>
      </c>
      <c r="C6838" s="176" t="s">
        <v>3039</v>
      </c>
      <c r="D6838" s="176">
        <v>-30.673055999999999</v>
      </c>
      <c r="E6838" s="176">
        <v>152.984444</v>
      </c>
      <c r="F6838" s="176" t="str">
        <f>RIGHT(Airports[[#This Row],[ICAO]],3)</f>
        <v>NAA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3040</v>
      </c>
      <c r="C6839" s="176" t="s">
        <v>3041</v>
      </c>
      <c r="D6839" s="176">
        <v>-12.308332999999999</v>
      </c>
      <c r="E6839" s="176">
        <v>133.3125</v>
      </c>
      <c r="F6839" s="176" t="str">
        <f>RIGHT(Airports[[#This Row],[ICAO]],3)</f>
        <v>NAB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3042</v>
      </c>
      <c r="C6840" s="176" t="s">
        <v>3043</v>
      </c>
      <c r="D6840" s="176">
        <v>-12.533333000000001</v>
      </c>
      <c r="E6840" s="176">
        <v>135.19972200000001</v>
      </c>
      <c r="F6840" s="176" t="str">
        <f>RIGHT(Airports[[#This Row],[ICAO]],3)</f>
        <v>NAL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3044</v>
      </c>
      <c r="C6841" s="176" t="s">
        <v>3045</v>
      </c>
      <c r="D6841" s="176">
        <v>-26.691666999999999</v>
      </c>
      <c r="E6841" s="176">
        <v>151.98666700000001</v>
      </c>
      <c r="F6841" s="176" t="str">
        <f>RIGHT(Airports[[#This Row],[ICAO]],3)</f>
        <v>NAN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3046</v>
      </c>
      <c r="C6842" s="176" t="s">
        <v>3047</v>
      </c>
      <c r="D6842" s="176">
        <v>-27.558333000000001</v>
      </c>
      <c r="E6842" s="176">
        <v>141.13333299999999</v>
      </c>
      <c r="F6842" s="176" t="str">
        <f>RIGHT(Airports[[#This Row],[ICAO]],3)</f>
        <v>NAP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3048</v>
      </c>
      <c r="C6843" s="176" t="s">
        <v>3049</v>
      </c>
      <c r="D6843" s="176">
        <v>-34.702201843300003</v>
      </c>
      <c r="E6843" s="176">
        <v>146.511993408</v>
      </c>
      <c r="F6843" s="176" t="str">
        <f>RIGHT(Airports[[#This Row],[ICAO]],3)</f>
        <v>NAR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3050</v>
      </c>
      <c r="C6844" s="176" t="s">
        <v>3051</v>
      </c>
      <c r="D6844" s="176">
        <v>-15.586944000000001</v>
      </c>
      <c r="E6844" s="176">
        <v>135.43</v>
      </c>
      <c r="F6844" s="176" t="str">
        <f>RIGHT(Airports[[#This Row],[ICAO]],3)</f>
        <v>NAT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3052</v>
      </c>
      <c r="C6845" s="176" t="s">
        <v>3053</v>
      </c>
      <c r="D6845" s="176">
        <v>-34.033056000000002</v>
      </c>
      <c r="E6845" s="176">
        <v>115.733056</v>
      </c>
      <c r="F6845" s="176" t="str">
        <f>RIGHT(Airports[[#This Row],[ICAO]],3)</f>
        <v>NAU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3054</v>
      </c>
      <c r="C6846" s="176" t="s">
        <v>3055</v>
      </c>
      <c r="D6846" s="176">
        <v>-43.096111000000001</v>
      </c>
      <c r="E6846" s="176">
        <v>147.74</v>
      </c>
      <c r="F6846" s="176" t="str">
        <f>RIGHT(Airports[[#This Row],[ICAO]],3)</f>
        <v>NBA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3056</v>
      </c>
      <c r="C6847" s="176" t="s">
        <v>3057</v>
      </c>
      <c r="D6847" s="176">
        <v>-24.1</v>
      </c>
      <c r="E6847" s="176">
        <v>143.149722</v>
      </c>
      <c r="F6847" s="176" t="str">
        <f>RIGHT(Airports[[#This Row],[ICAO]],3)</f>
        <v>NBH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3058</v>
      </c>
      <c r="C6848" s="176" t="s">
        <v>3059</v>
      </c>
      <c r="D6848" s="176">
        <v>-21.702221999999999</v>
      </c>
      <c r="E6848" s="176">
        <v>148.694444</v>
      </c>
      <c r="F6848" s="176" t="str">
        <f>RIGHT(Airports[[#This Row],[ICAO]],3)</f>
        <v>NBO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3060</v>
      </c>
      <c r="C6849" s="176" t="s">
        <v>3061</v>
      </c>
      <c r="D6849" s="176">
        <v>-30.3192005157</v>
      </c>
      <c r="E6849" s="176">
        <v>149.82699585</v>
      </c>
      <c r="F6849" s="176" t="str">
        <f>RIGHT(Airports[[#This Row],[ICAO]],3)</f>
        <v>NBR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3062</v>
      </c>
      <c r="C6850" s="176" t="s">
        <v>3063</v>
      </c>
      <c r="D6850" s="176">
        <v>-34.896943999999998</v>
      </c>
      <c r="E6850" s="176">
        <v>144.46277799999999</v>
      </c>
      <c r="F6850" s="176" t="str">
        <f>RIGHT(Airports[[#This Row],[ICAO]],3)</f>
        <v>NBS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3064</v>
      </c>
      <c r="C6851" s="176" t="s">
        <v>3065</v>
      </c>
      <c r="D6851" s="176">
        <v>-11.319167</v>
      </c>
      <c r="E6851" s="176">
        <v>132.120833</v>
      </c>
      <c r="F6851" s="176" t="str">
        <f>RIGHT(Airports[[#This Row],[ICAO]],3)</f>
        <v>NBY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3066</v>
      </c>
      <c r="C6852" s="176" t="s">
        <v>3067</v>
      </c>
      <c r="D6852" s="176">
        <v>-27.816666999999999</v>
      </c>
      <c r="E6852" s="176">
        <v>142.583056</v>
      </c>
      <c r="F6852" s="176" t="str">
        <f>RIGHT(Airports[[#This Row],[ICAO]],3)</f>
        <v>NCD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3068</v>
      </c>
      <c r="C6853" s="176" t="s">
        <v>3069</v>
      </c>
      <c r="D6853" s="176">
        <v>-25.683056000000001</v>
      </c>
      <c r="E6853" s="176">
        <v>134.833056</v>
      </c>
      <c r="F6853" s="176" t="str">
        <f>RIGHT(Airports[[#This Row],[ICAO]],3)</f>
        <v>NCS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3070</v>
      </c>
      <c r="C6854" s="176" t="s">
        <v>3071</v>
      </c>
      <c r="D6854" s="176">
        <v>-17.376944000000002</v>
      </c>
      <c r="E6854" s="176">
        <v>133.40444400000001</v>
      </c>
      <c r="F6854" s="176" t="str">
        <f>RIGHT(Airports[[#This Row],[ICAO]],3)</f>
        <v>NCW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3072</v>
      </c>
      <c r="C6855" s="176" t="s">
        <v>3073</v>
      </c>
      <c r="D6855" s="176">
        <v>-33.083055999999999</v>
      </c>
      <c r="E6855" s="176">
        <v>119</v>
      </c>
      <c r="F6855" s="176" t="str">
        <f>RIGHT(Airports[[#This Row],[ICAO]],3)</f>
        <v>NDG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3074</v>
      </c>
      <c r="C6856" s="176" t="s">
        <v>3075</v>
      </c>
      <c r="D6856" s="176">
        <v>-21.083333</v>
      </c>
      <c r="E6856" s="176">
        <v>146.149722</v>
      </c>
      <c r="F6856" s="176" t="str">
        <f>RIGHT(Airports[[#This Row],[ICAO]],3)</f>
        <v>NDS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3076</v>
      </c>
      <c r="C6857" s="176" t="s">
        <v>3077</v>
      </c>
      <c r="D6857" s="176">
        <v>-24.233332999999998</v>
      </c>
      <c r="E6857" s="176">
        <v>147.613056</v>
      </c>
      <c r="F6857" s="176" t="str">
        <f>RIGHT(Airports[[#This Row],[ICAO]],3)</f>
        <v>NDW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3078</v>
      </c>
      <c r="C6858" s="176" t="s">
        <v>3079</v>
      </c>
      <c r="D6858" s="176">
        <v>-29.116667</v>
      </c>
      <c r="E6858" s="176">
        <v>150.01666700000001</v>
      </c>
      <c r="F6858" s="176" t="str">
        <f>RIGHT(Airports[[#This Row],[ICAO]],3)</f>
        <v>NEE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3080</v>
      </c>
      <c r="C6859" s="176" t="s">
        <v>3081</v>
      </c>
      <c r="D6859" s="176">
        <v>-10.623333000000001</v>
      </c>
      <c r="E6859" s="176">
        <v>126.033333</v>
      </c>
      <c r="F6859" s="176" t="str">
        <f>RIGHT(Airports[[#This Row],[ICAO]],3)</f>
        <v>NEN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3082</v>
      </c>
      <c r="C6860" s="176" t="s">
        <v>3083</v>
      </c>
      <c r="D6860" s="176">
        <v>-33.727778000000001</v>
      </c>
      <c r="E6860" s="176">
        <v>150.6825</v>
      </c>
      <c r="F6860" s="176" t="str">
        <f>RIGHT(Airports[[#This Row],[ICAO]],3)</f>
        <v>NEP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3084</v>
      </c>
      <c r="C6861" s="176" t="s">
        <v>3085</v>
      </c>
      <c r="D6861" s="176">
        <v>-18.504999999999999</v>
      </c>
      <c r="E6861" s="176">
        <v>124.397222</v>
      </c>
      <c r="F6861" s="176" t="str">
        <f>RIGHT(Airports[[#This Row],[ICAO]],3)</f>
        <v>NER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3086</v>
      </c>
      <c r="C6862" s="176" t="s">
        <v>3087</v>
      </c>
      <c r="D6862" s="176">
        <v>-17.299721999999999</v>
      </c>
      <c r="E6862" s="176">
        <v>129.283333</v>
      </c>
      <c r="F6862" s="176" t="str">
        <f>RIGHT(Airports[[#This Row],[ICAO]],3)</f>
        <v>NES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3088</v>
      </c>
      <c r="C6863" s="176" t="s">
        <v>3089</v>
      </c>
      <c r="D6863" s="176">
        <v>-32.585000000000001</v>
      </c>
      <c r="E6863" s="176">
        <v>141.45166699999999</v>
      </c>
      <c r="F6863" s="176" t="str">
        <f>RIGHT(Airports[[#This Row],[ICAO]],3)</f>
        <v>NET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3090</v>
      </c>
      <c r="C6864" s="176" t="s">
        <v>3091</v>
      </c>
      <c r="D6864" s="176">
        <v>-21.171666999999999</v>
      </c>
      <c r="E6864" s="176">
        <v>147.90888899999999</v>
      </c>
      <c r="F6864" s="176" t="str">
        <f>RIGHT(Airports[[#This Row],[ICAO]],3)</f>
        <v>NEW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3092</v>
      </c>
      <c r="C6865" s="176" t="s">
        <v>3093</v>
      </c>
      <c r="D6865" s="176">
        <v>-19.161943999999998</v>
      </c>
      <c r="E6865" s="176">
        <v>146.853611</v>
      </c>
      <c r="F6865" s="176" t="str">
        <f>RIGHT(Airports[[#This Row],[ICAO]],3)</f>
        <v>NEY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3094</v>
      </c>
      <c r="C6866" s="176" t="s">
        <v>3095</v>
      </c>
      <c r="D6866" s="176">
        <v>-26.875833</v>
      </c>
      <c r="E6866" s="176">
        <v>150.31111100000001</v>
      </c>
      <c r="F6866" s="176" t="str">
        <f>RIGHT(Airports[[#This Row],[ICAO]],3)</f>
        <v>NGM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3096</v>
      </c>
      <c r="C6867" s="176" t="s">
        <v>3097</v>
      </c>
      <c r="D6867" s="176">
        <v>-12.5625</v>
      </c>
      <c r="E6867" s="176">
        <v>134.27277799999999</v>
      </c>
      <c r="F6867" s="176" t="str">
        <f>RIGHT(Airports[[#This Row],[ICAO]],3)</f>
        <v>NGT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3098</v>
      </c>
      <c r="C6868" s="176" t="s">
        <v>3099</v>
      </c>
      <c r="D6868" s="176">
        <v>-14.722799999999999</v>
      </c>
      <c r="E6868" s="176">
        <v>134.746994</v>
      </c>
      <c r="F6868" s="176" t="str">
        <f>RIGHT(Airports[[#This Row],[ICAO]],3)</f>
        <v>NGU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3100</v>
      </c>
      <c r="C6869" s="176" t="s">
        <v>3101</v>
      </c>
      <c r="D6869" s="176">
        <v>-21.401667</v>
      </c>
      <c r="E6869" s="176">
        <v>114.08666700000001</v>
      </c>
      <c r="F6869" s="176" t="str">
        <f>RIGHT(Airports[[#This Row],[ICAO]],3)</f>
        <v>NGV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3102</v>
      </c>
      <c r="C6870" s="176" t="s">
        <v>3103</v>
      </c>
      <c r="D6870" s="176">
        <v>-36.783889000000002</v>
      </c>
      <c r="E6870" s="176">
        <v>145.03694400000001</v>
      </c>
      <c r="F6870" s="176" t="str">
        <f>RIGHT(Airports[[#This Row],[ICAO]],3)</f>
        <v>NGW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3104</v>
      </c>
      <c r="C6871" s="176" t="s">
        <v>3105</v>
      </c>
      <c r="D6871" s="176">
        <v>-36.311110999999997</v>
      </c>
      <c r="E6871" s="176">
        <v>141.64444399999999</v>
      </c>
      <c r="F6871" s="176" t="str">
        <f>RIGHT(Airports[[#This Row],[ICAO]],3)</f>
        <v>NHL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3106</v>
      </c>
      <c r="C6872" s="176" t="s">
        <v>3107</v>
      </c>
      <c r="D6872" s="176">
        <v>-28.35</v>
      </c>
      <c r="E6872" s="176">
        <v>114.69972199999999</v>
      </c>
      <c r="F6872" s="176" t="str">
        <f>RIGHT(Airports[[#This Row],[ICAO]],3)</f>
        <v>NHP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3108</v>
      </c>
      <c r="C6873" s="176" t="s">
        <v>3109</v>
      </c>
      <c r="D6873" s="176">
        <v>-22.728611000000001</v>
      </c>
      <c r="E6873" s="176">
        <v>131.14777799999999</v>
      </c>
      <c r="F6873" s="176" t="str">
        <f>RIGHT(Airports[[#This Row],[ICAO]],3)</f>
        <v>NHV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3110</v>
      </c>
      <c r="C6874" s="176" t="s">
        <v>3111</v>
      </c>
      <c r="D6874" s="176">
        <v>-18.049721999999999</v>
      </c>
      <c r="E6874" s="176">
        <v>128.899722</v>
      </c>
      <c r="F6874" s="176" t="str">
        <f>RIGHT(Airports[[#This Row],[ICAO]],3)</f>
        <v>NIC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3112</v>
      </c>
      <c r="C6875" s="176" t="s">
        <v>3113</v>
      </c>
      <c r="D6875" s="176">
        <v>-32.527777999999998</v>
      </c>
      <c r="E6875" s="176">
        <v>136.495</v>
      </c>
      <c r="F6875" s="176" t="str">
        <f>RIGHT(Airports[[#This Row],[ICAO]],3)</f>
        <v>NIG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3114</v>
      </c>
      <c r="C6876" s="176" t="s">
        <v>3115</v>
      </c>
      <c r="D6876" s="176">
        <v>-21.431944000000001</v>
      </c>
      <c r="E6876" s="176">
        <v>114.07</v>
      </c>
      <c r="F6876" s="176" t="str">
        <f>RIGHT(Airports[[#This Row],[ICAO]],3)</f>
        <v>NJY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3116</v>
      </c>
      <c r="C6877" s="176" t="s">
        <v>3117</v>
      </c>
      <c r="D6877" s="176">
        <v>-18.5</v>
      </c>
      <c r="E6877" s="176">
        <v>124.833333</v>
      </c>
      <c r="F6877" s="176" t="str">
        <f>RIGHT(Airports[[#This Row],[ICAO]],3)</f>
        <v>NKA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3118</v>
      </c>
      <c r="C6878" s="176" t="s">
        <v>3119</v>
      </c>
      <c r="D6878" s="176">
        <v>-34.363056</v>
      </c>
      <c r="E6878" s="176">
        <v>150.33805599999999</v>
      </c>
      <c r="F6878" s="176" t="str">
        <f>RIGHT(Airports[[#This Row],[ICAO]],3)</f>
        <v>NKG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3120</v>
      </c>
      <c r="C6879" s="176" t="s">
        <v>3121</v>
      </c>
      <c r="D6879" s="176">
        <v>-36.099722</v>
      </c>
      <c r="E6879" s="176">
        <v>145.433333</v>
      </c>
      <c r="F6879" s="176" t="str">
        <f>RIGHT(Airports[[#This Row],[ICAO]],3)</f>
        <v>NKH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3122</v>
      </c>
      <c r="C6880" s="176" t="s">
        <v>3123</v>
      </c>
      <c r="D6880" s="176">
        <v>-15.578025999999999</v>
      </c>
      <c r="E6880" s="176">
        <v>130.47599299999999</v>
      </c>
      <c r="F6880" s="176" t="str">
        <f>RIGHT(Airports[[#This Row],[ICAO]],3)</f>
        <v>NKR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3124</v>
      </c>
      <c r="C6881" s="176" t="s">
        <v>3125</v>
      </c>
      <c r="D6881" s="176">
        <v>-34.683332999999998</v>
      </c>
      <c r="E6881" s="176">
        <v>139.649722</v>
      </c>
      <c r="F6881" s="176" t="str">
        <f>RIGHT(Airports[[#This Row],[ICAO]],3)</f>
        <v>NLD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3126</v>
      </c>
      <c r="C6882" s="176" t="s">
        <v>3127</v>
      </c>
      <c r="D6882" s="176">
        <v>-17.616667</v>
      </c>
      <c r="E6882" s="176">
        <v>126.733056</v>
      </c>
      <c r="F6882" s="176" t="str">
        <f>RIGHT(Airports[[#This Row],[ICAO]],3)</f>
        <v>NLH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3128</v>
      </c>
      <c r="C6883" s="176" t="s">
        <v>3129</v>
      </c>
      <c r="D6883" s="176">
        <v>-19.203056</v>
      </c>
      <c r="E6883" s="176">
        <v>145.77166700000001</v>
      </c>
      <c r="F6883" s="176" t="str">
        <f>RIGHT(Airports[[#This Row],[ICAO]],3)</f>
        <v>NMN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3130</v>
      </c>
      <c r="C6884" s="176" t="s">
        <v>3131</v>
      </c>
      <c r="D6884" s="176">
        <v>-20.588611</v>
      </c>
      <c r="E6884" s="176">
        <v>139.33861099999999</v>
      </c>
      <c r="F6884" s="176" t="str">
        <f>RIGHT(Airports[[#This Row],[ICAO]],3)</f>
        <v>NMY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3132</v>
      </c>
      <c r="C6885" s="176" t="s">
        <v>3133</v>
      </c>
      <c r="D6885" s="176">
        <v>-38.069721999999999</v>
      </c>
      <c r="E6885" s="176">
        <v>145.57333299999999</v>
      </c>
      <c r="F6885" s="176" t="str">
        <f>RIGHT(Airports[[#This Row],[ICAO]],3)</f>
        <v>NNG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3134</v>
      </c>
      <c r="C6886" s="176" t="s">
        <v>3135</v>
      </c>
      <c r="D6886" s="176">
        <v>-28.295832999999998</v>
      </c>
      <c r="E6886" s="176">
        <v>153.32638900000001</v>
      </c>
      <c r="F6886" s="176" t="str">
        <f>RIGHT(Airports[[#This Row],[ICAO]],3)</f>
        <v>NOB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3136</v>
      </c>
      <c r="C6887" s="176" t="s">
        <v>3137</v>
      </c>
      <c r="D6887" s="176">
        <v>-27.716667000000001</v>
      </c>
      <c r="E6887" s="176">
        <v>142.71166700000001</v>
      </c>
      <c r="F6887" s="176" t="str">
        <f>RIGHT(Airports[[#This Row],[ICAO]],3)</f>
        <v>NOC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3138</v>
      </c>
      <c r="C6888" s="176" t="s">
        <v>3139</v>
      </c>
      <c r="D6888" s="176">
        <v>-19.333333</v>
      </c>
      <c r="E6888" s="176">
        <v>138.333056</v>
      </c>
      <c r="F6888" s="176" t="str">
        <f>RIGHT(Airports[[#This Row],[ICAO]],3)</f>
        <v>NOF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3140</v>
      </c>
      <c r="C6889" s="176" t="s">
        <v>3141</v>
      </c>
      <c r="D6889" s="176">
        <v>-16.425000000000001</v>
      </c>
      <c r="E6889" s="176">
        <v>145.989722</v>
      </c>
      <c r="F6889" s="176" t="str">
        <f>RIGHT(Airports[[#This Row],[ICAO]],3)</f>
        <v>NOM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3142</v>
      </c>
      <c r="C6890" s="176" t="s">
        <v>3143</v>
      </c>
      <c r="D6890" s="176">
        <v>-32.283056000000002</v>
      </c>
      <c r="E6890" s="176">
        <v>123.666389</v>
      </c>
      <c r="F6890" s="176" t="str">
        <f>RIGHT(Airports[[#This Row],[ICAO]],3)</f>
        <v>NON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3144</v>
      </c>
      <c r="C6891" s="176" t="s">
        <v>3145</v>
      </c>
      <c r="D6891" s="176">
        <v>-28.0425</v>
      </c>
      <c r="E6891" s="176">
        <v>143.558333</v>
      </c>
      <c r="F6891" s="176" t="str">
        <f>RIGHT(Airports[[#This Row],[ICAO]],3)</f>
        <v>NOO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3146</v>
      </c>
      <c r="C6892" s="176" t="s">
        <v>3147</v>
      </c>
      <c r="D6892" s="176">
        <v>-28.675000000000001</v>
      </c>
      <c r="E6892" s="176">
        <v>146.375</v>
      </c>
      <c r="F6892" s="176" t="str">
        <f>RIGHT(Airports[[#This Row],[ICAO]],3)</f>
        <v>NOR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3148</v>
      </c>
      <c r="C6893" s="176" t="s">
        <v>3149</v>
      </c>
      <c r="D6893" s="176">
        <v>-31.845278</v>
      </c>
      <c r="E6893" s="176">
        <v>123.19194400000001</v>
      </c>
      <c r="F6893" s="176" t="str">
        <f>RIGHT(Airports[[#This Row],[ICAO]],3)</f>
        <v>NOV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3150</v>
      </c>
      <c r="C6894" s="176" t="s">
        <v>3151</v>
      </c>
      <c r="D6894" s="176">
        <v>-28.483332999999998</v>
      </c>
      <c r="E6894" s="176">
        <v>135.9</v>
      </c>
      <c r="F6894" s="176" t="str">
        <f>RIGHT(Airports[[#This Row],[ICAO]],3)</f>
        <v>NPA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3152</v>
      </c>
      <c r="C6895" s="176" t="s">
        <v>3153</v>
      </c>
      <c r="D6895" s="176">
        <v>-22.533055999999998</v>
      </c>
      <c r="E6895" s="176">
        <v>132.76305600000001</v>
      </c>
      <c r="F6895" s="176" t="str">
        <f>RIGHT(Airports[[#This Row],[ICAO]],3)</f>
        <v>NPB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3154</v>
      </c>
      <c r="C6896" s="176" t="s">
        <v>3155</v>
      </c>
      <c r="D6896" s="176">
        <v>-17.333333</v>
      </c>
      <c r="E6896" s="176">
        <v>124.849722</v>
      </c>
      <c r="F6896" s="176" t="str">
        <f>RIGHT(Airports[[#This Row],[ICAO]],3)</f>
        <v>NPD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3156</v>
      </c>
      <c r="C6897" s="176" t="s">
        <v>3157</v>
      </c>
      <c r="D6897" s="176">
        <v>-10.946194</v>
      </c>
      <c r="E6897" s="176">
        <v>142.45508100000001</v>
      </c>
      <c r="F6897" s="176" t="str">
        <f>RIGHT(Airports[[#This Row],[ICAO]],3)</f>
        <v>NPE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3158</v>
      </c>
      <c r="C6898" s="176" t="s">
        <v>3159</v>
      </c>
      <c r="D6898" s="176">
        <v>-32.581389000000001</v>
      </c>
      <c r="E6898" s="176">
        <v>115.88972200000001</v>
      </c>
      <c r="F6898" s="176" t="str">
        <f>RIGHT(Airports[[#This Row],[ICAO]],3)</f>
        <v>NPJ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3160</v>
      </c>
      <c r="C6899" s="176" t="s">
        <v>3161</v>
      </c>
      <c r="D6899" s="176">
        <v>-30.895</v>
      </c>
      <c r="E6899" s="176">
        <v>140.968333</v>
      </c>
      <c r="F6899" s="176" t="str">
        <f>RIGHT(Airports[[#This Row],[ICAO]],3)</f>
        <v>NQI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3162</v>
      </c>
      <c r="C6900" s="176" t="s">
        <v>3163</v>
      </c>
      <c r="D6900" s="176">
        <v>-32.116667</v>
      </c>
      <c r="E6900" s="176">
        <v>118.416667</v>
      </c>
      <c r="F6900" s="176" t="str">
        <f>RIGHT(Airports[[#This Row],[ICAO]],3)</f>
        <v>NRB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3164</v>
      </c>
      <c r="C6901" s="176" t="s">
        <v>3165</v>
      </c>
      <c r="D6901" s="176">
        <v>-36.985278000000001</v>
      </c>
      <c r="E6901" s="176">
        <v>140.72499999999999</v>
      </c>
      <c r="F6901" s="176" t="str">
        <f>RIGHT(Airports[[#This Row],[ICAO]],3)</f>
        <v>NRC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3166</v>
      </c>
      <c r="C6902" s="176" t="s">
        <v>3167</v>
      </c>
      <c r="D6902" s="176">
        <v>-32.93</v>
      </c>
      <c r="E6902" s="176">
        <v>117.08</v>
      </c>
      <c r="F6902" s="176" t="str">
        <f>RIGHT(Airports[[#This Row],[ICAO]],3)</f>
        <v>NRG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3168</v>
      </c>
      <c r="C6903" s="176" t="s">
        <v>3169</v>
      </c>
      <c r="D6903" s="176">
        <v>-32.879443999999999</v>
      </c>
      <c r="E6903" s="176">
        <v>151.728611</v>
      </c>
      <c r="F6903" s="176" t="str">
        <f>RIGHT(Airports[[#This Row],[ICAO]],3)</f>
        <v>NRH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3170</v>
      </c>
      <c r="C6904" s="176" t="s">
        <v>3171</v>
      </c>
      <c r="D6904" s="176">
        <v>-28.55</v>
      </c>
      <c r="E6904" s="176">
        <v>141.91666699999999</v>
      </c>
      <c r="F6904" s="176" t="str">
        <f>RIGHT(Airports[[#This Row],[ICAO]],3)</f>
        <v>NRL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3172</v>
      </c>
      <c r="C6905" s="176" t="s">
        <v>3173</v>
      </c>
      <c r="D6905" s="176">
        <v>-32.214699000000003</v>
      </c>
      <c r="E6905" s="176">
        <v>148.22500600000001</v>
      </c>
      <c r="F6905" s="176" t="str">
        <f>RIGHT(Airports[[#This Row],[ICAO]],3)</f>
        <v>NRM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3174</v>
      </c>
      <c r="C6906" s="176" t="s">
        <v>3175</v>
      </c>
      <c r="D6906" s="176">
        <v>-25.666388999999999</v>
      </c>
      <c r="E6906" s="176">
        <v>150.833056</v>
      </c>
      <c r="F6906" s="176" t="str">
        <f>RIGHT(Airports[[#This Row],[ICAO]],3)</f>
        <v>NRN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3176</v>
      </c>
      <c r="C6907" s="176" t="s">
        <v>3177</v>
      </c>
      <c r="D6907" s="176">
        <v>-22.645</v>
      </c>
      <c r="E6907" s="176">
        <v>130.565</v>
      </c>
      <c r="F6907" s="176" t="str">
        <f>RIGHT(Airports[[#This Row],[ICAO]],3)</f>
        <v>NRR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3178</v>
      </c>
      <c r="C6908" s="176" t="s">
        <v>3179</v>
      </c>
      <c r="D6908" s="176">
        <v>-33.797221999999998</v>
      </c>
      <c r="E6908" s="176">
        <v>120.208056</v>
      </c>
      <c r="F6908" s="176" t="str">
        <f>RIGHT(Airports[[#This Row],[ICAO]],3)</f>
        <v>NRV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3180</v>
      </c>
      <c r="C6909" s="176" t="s">
        <v>3181</v>
      </c>
      <c r="D6909" s="176">
        <v>-26.423333</v>
      </c>
      <c r="E6909" s="176">
        <v>153.063333</v>
      </c>
      <c r="F6909" s="176" t="str">
        <f>RIGHT(Airports[[#This Row],[ICAO]],3)</f>
        <v>NSH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3182</v>
      </c>
      <c r="C6910" s="176" t="s">
        <v>3183</v>
      </c>
      <c r="D6910" s="176">
        <v>-32.209443999999998</v>
      </c>
      <c r="E6910" s="176">
        <v>121.75444400000001</v>
      </c>
      <c r="F6910" s="176" t="str">
        <f>RIGHT(Airports[[#This Row],[ICAO]],3)</f>
        <v>NSM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3184</v>
      </c>
      <c r="C6911" s="176" t="s">
        <v>3185</v>
      </c>
      <c r="D6911" s="176">
        <v>-17.677499999999998</v>
      </c>
      <c r="E6911" s="176">
        <v>141.068333</v>
      </c>
      <c r="F6911" s="176" t="str">
        <f>RIGHT(Airports[[#This Row],[ICAO]],3)</f>
        <v>NTH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3186</v>
      </c>
      <c r="C6912" s="176" t="s">
        <v>3187</v>
      </c>
      <c r="D6912" s="176">
        <v>-28.3</v>
      </c>
      <c r="E6912" s="176">
        <v>113.59611099999999</v>
      </c>
      <c r="F6912" s="176" t="str">
        <f>RIGHT(Airports[[#This Row],[ICAO]],3)</f>
        <v>NTI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3188</v>
      </c>
      <c r="C6913" s="176" t="s">
        <v>3189</v>
      </c>
      <c r="D6913" s="176">
        <v>-21.533055999999998</v>
      </c>
      <c r="E6913" s="176">
        <v>134</v>
      </c>
      <c r="F6913" s="176" t="str">
        <f>RIGHT(Airports[[#This Row],[ICAO]],3)</f>
        <v>NTJ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3190</v>
      </c>
      <c r="C6914" s="176" t="s">
        <v>3191</v>
      </c>
      <c r="D6914" s="176">
        <v>-32.922322999999999</v>
      </c>
      <c r="E6914" s="176">
        <v>151.78628499999999</v>
      </c>
      <c r="F6914" s="176" t="str">
        <f>RIGHT(Airports[[#This Row],[ICAO]],3)</f>
        <v>NTL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3192</v>
      </c>
      <c r="C6915" s="176" t="s">
        <v>3193</v>
      </c>
      <c r="D6915" s="176">
        <v>-31.625833</v>
      </c>
      <c r="E6915" s="176">
        <v>116.684444</v>
      </c>
      <c r="F6915" s="176" t="str">
        <f>RIGHT(Airports[[#This Row],[ICAO]],3)</f>
        <v>NTM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3194</v>
      </c>
      <c r="C6916" s="176" t="s">
        <v>3195</v>
      </c>
      <c r="D6916" s="176">
        <v>-17.684090000000001</v>
      </c>
      <c r="E6916" s="176">
        <v>141.06966399999999</v>
      </c>
      <c r="F6916" s="176" t="str">
        <f>RIGHT(Airports[[#This Row],[ICAO]],3)</f>
        <v>NTN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3196</v>
      </c>
      <c r="C6917" s="176" t="s">
        <v>3197</v>
      </c>
      <c r="D6917" s="176">
        <v>-31.441110999999999</v>
      </c>
      <c r="E6917" s="176">
        <v>130.90222199999999</v>
      </c>
      <c r="F6917" s="176" t="str">
        <f>RIGHT(Airports[[#This Row],[ICAO]],3)</f>
        <v>NUB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3198</v>
      </c>
      <c r="C6918" s="176" t="s">
        <v>3199</v>
      </c>
      <c r="D6918" s="176">
        <v>-23.997222000000001</v>
      </c>
      <c r="E6918" s="176">
        <v>135.421389</v>
      </c>
      <c r="F6918" s="176" t="str">
        <f>RIGHT(Airports[[#This Row],[ICAO]],3)</f>
        <v>NUE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3200</v>
      </c>
      <c r="C6919" s="176" t="s">
        <v>3201</v>
      </c>
      <c r="D6919" s="176">
        <v>-21.912777999999999</v>
      </c>
      <c r="E6919" s="176">
        <v>120.198611</v>
      </c>
      <c r="F6919" s="176" t="str">
        <f>RIGHT(Airports[[#This Row],[ICAO]],3)</f>
        <v>NUL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3202</v>
      </c>
      <c r="C6920" s="176" t="s">
        <v>3203</v>
      </c>
      <c r="D6920" s="176">
        <v>-14.271667000000001</v>
      </c>
      <c r="E6920" s="176">
        <v>135.716667</v>
      </c>
      <c r="F6920" s="176" t="str">
        <f>RIGHT(Airports[[#This Row],[ICAO]],3)</f>
        <v>NUM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3204</v>
      </c>
      <c r="C6921" s="176" t="s">
        <v>3205</v>
      </c>
      <c r="D6921" s="176">
        <v>-15.816388999999999</v>
      </c>
      <c r="E6921" s="176">
        <v>134.149722</v>
      </c>
      <c r="F6921" s="176" t="str">
        <f>RIGHT(Airports[[#This Row],[ICAO]],3)</f>
        <v>NUT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3206</v>
      </c>
      <c r="C6922" s="176" t="s">
        <v>3207</v>
      </c>
      <c r="D6922" s="176">
        <v>-20.6</v>
      </c>
      <c r="E6922" s="176">
        <v>146.30000000000001</v>
      </c>
      <c r="F6922" s="176" t="str">
        <f>RIGHT(Airports[[#This Row],[ICAO]],3)</f>
        <v>NVD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3208</v>
      </c>
      <c r="C6923" s="176" t="s">
        <v>3209</v>
      </c>
      <c r="D6923" s="176">
        <v>-30.842222</v>
      </c>
      <c r="E6923" s="176">
        <v>135.296944</v>
      </c>
      <c r="F6923" s="176" t="str">
        <f>RIGHT(Airports[[#This Row],[ICAO]],3)</f>
        <v>NWL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3210</v>
      </c>
      <c r="C6924" s="176" t="s">
        <v>3211</v>
      </c>
      <c r="D6924" s="176">
        <v>-18.473610999999998</v>
      </c>
      <c r="E6924" s="176">
        <v>140.225278</v>
      </c>
      <c r="F6924" s="176" t="str">
        <f>RIGHT(Airports[[#This Row],[ICAO]],3)</f>
        <v>NWM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3212</v>
      </c>
      <c r="C6925" s="176" t="s">
        <v>3213</v>
      </c>
      <c r="D6925" s="176">
        <v>-23.417800903299998</v>
      </c>
      <c r="E6925" s="176">
        <v>119.803001404</v>
      </c>
      <c r="F6925" s="176" t="str">
        <f>RIGHT(Airports[[#This Row],[ICAO]],3)</f>
        <v>NWN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3214</v>
      </c>
      <c r="C6926" s="176" t="s">
        <v>3215</v>
      </c>
      <c r="D6926" s="176">
        <v>-30.688611000000002</v>
      </c>
      <c r="E6926" s="176">
        <v>148.13305600000001</v>
      </c>
      <c r="F6926" s="176" t="str">
        <f>RIGHT(Airports[[#This Row],[ICAO]],3)</f>
        <v>NWY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3216</v>
      </c>
      <c r="C6927" s="176" t="s">
        <v>3217</v>
      </c>
      <c r="D6927" s="176">
        <v>-23.033055999999998</v>
      </c>
      <c r="E6927" s="176">
        <v>115.033056</v>
      </c>
      <c r="F6927" s="176" t="str">
        <f>RIGHT(Airports[[#This Row],[ICAO]],3)</f>
        <v>NYG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3218</v>
      </c>
      <c r="C6928" s="176" t="s">
        <v>3219</v>
      </c>
      <c r="D6928" s="176">
        <v>-32.053888999999998</v>
      </c>
      <c r="E6928" s="176">
        <v>146.31222199999999</v>
      </c>
      <c r="F6928" s="176" t="str">
        <f>RIGHT(Airports[[#This Row],[ICAO]],3)</f>
        <v>NYM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3220</v>
      </c>
      <c r="C6929" s="176" t="s">
        <v>3221</v>
      </c>
      <c r="D6929" s="176">
        <v>-31.551110999999999</v>
      </c>
      <c r="E6929" s="176">
        <v>147.202778</v>
      </c>
      <c r="F6929" s="176" t="str">
        <f>RIGHT(Airports[[#This Row],[ICAO]],3)</f>
        <v>NYN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3222</v>
      </c>
      <c r="C6930" s="176" t="s">
        <v>3223</v>
      </c>
      <c r="D6930" s="176">
        <v>-26.187778000000002</v>
      </c>
      <c r="E6930" s="176">
        <v>130.19222199999999</v>
      </c>
      <c r="F6930" s="176" t="str">
        <f>RIGHT(Airports[[#This Row],[ICAO]],3)</f>
        <v>NYP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3224</v>
      </c>
      <c r="C6931" s="176" t="s">
        <v>3225</v>
      </c>
      <c r="D6931" s="176">
        <v>-25.383056</v>
      </c>
      <c r="E6931" s="176">
        <v>135.41666699999999</v>
      </c>
      <c r="F6931" s="176" t="str">
        <f>RIGHT(Airports[[#This Row],[ICAO]],3)</f>
        <v>OAD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3226</v>
      </c>
      <c r="C6932" s="176" t="s">
        <v>3227</v>
      </c>
      <c r="D6932" s="176">
        <v>-12.475277999999999</v>
      </c>
      <c r="E6932" s="176">
        <v>134.96083300000001</v>
      </c>
      <c r="F6932" s="176" t="str">
        <f>RIGHT(Airports[[#This Row],[ICAO]],3)</f>
        <v>OAF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3228</v>
      </c>
      <c r="C6933" s="176" t="s">
        <v>3229</v>
      </c>
      <c r="D6933" s="176">
        <v>-16.433056000000001</v>
      </c>
      <c r="E6933" s="176">
        <v>123.05</v>
      </c>
      <c r="F6933" s="176" t="str">
        <f>RIGHT(Airports[[#This Row],[ICAO]],3)</f>
        <v>OAP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3230</v>
      </c>
      <c r="C6934" s="176" t="s">
        <v>3231</v>
      </c>
      <c r="D6934" s="176">
        <v>-35.086666999999998</v>
      </c>
      <c r="E6934" s="176">
        <v>139.15944400000001</v>
      </c>
      <c r="F6934" s="176" t="str">
        <f>RIGHT(Airports[[#This Row],[ICAO]],3)</f>
        <v>OAR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3232</v>
      </c>
      <c r="C6935" s="176" t="s">
        <v>3233</v>
      </c>
      <c r="D6935" s="176">
        <v>-34.083888999999999</v>
      </c>
      <c r="E6935" s="176">
        <v>150.56027800000001</v>
      </c>
      <c r="F6935" s="176" t="str">
        <f>RIGHT(Airports[[#This Row],[ICAO]],3)</f>
        <v>OAS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3234</v>
      </c>
      <c r="C6936" s="176" t="s">
        <v>3235</v>
      </c>
      <c r="D6936" s="176">
        <v>-23.059722000000001</v>
      </c>
      <c r="E6936" s="176">
        <v>148.494722</v>
      </c>
      <c r="F6936" s="176" t="str">
        <f>RIGHT(Airports[[#This Row],[ICAO]],3)</f>
        <v>OAY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3236</v>
      </c>
      <c r="C6937" s="176" t="s">
        <v>3237</v>
      </c>
      <c r="D6937" s="176">
        <v>-33.700833000000003</v>
      </c>
      <c r="E6937" s="176">
        <v>149.85583299999999</v>
      </c>
      <c r="F6937" s="176" t="str">
        <f>RIGHT(Airports[[#This Row],[ICAO]],3)</f>
        <v>OBE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3238</v>
      </c>
      <c r="C6938" s="176" t="s">
        <v>3239</v>
      </c>
      <c r="D6938" s="176">
        <v>-24.533055999999998</v>
      </c>
      <c r="E6938" s="176">
        <v>149.55000000000001</v>
      </c>
      <c r="F6938" s="176" t="str">
        <f>RIGHT(Airports[[#This Row],[ICAO]],3)</f>
        <v>OBM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3240</v>
      </c>
      <c r="C6939" s="176" t="s">
        <v>3241</v>
      </c>
      <c r="D6939" s="176">
        <v>-21.234722000000001</v>
      </c>
      <c r="E6939" s="176">
        <v>139.033333</v>
      </c>
      <c r="F6939" s="176" t="str">
        <f>RIGHT(Airports[[#This Row],[ICAO]],3)</f>
        <v>OBN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3242</v>
      </c>
      <c r="C6940" s="176" t="s">
        <v>3243</v>
      </c>
      <c r="D6940" s="176">
        <v>-31.966111000000001</v>
      </c>
      <c r="E6940" s="176">
        <v>152.591667</v>
      </c>
      <c r="F6940" s="176" t="str">
        <f>RIGHT(Airports[[#This Row],[ICAO]],3)</f>
        <v>OBR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3244</v>
      </c>
      <c r="C6941" s="176" t="s">
        <v>3245</v>
      </c>
      <c r="D6941" s="176">
        <v>-33.755833000000003</v>
      </c>
      <c r="E6941" s="176">
        <v>148.012778</v>
      </c>
      <c r="F6941" s="176" t="str">
        <f>RIGHT(Airports[[#This Row],[ICAO]],3)</f>
        <v>OCA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3246</v>
      </c>
      <c r="C6942" s="176" t="s">
        <v>3247</v>
      </c>
      <c r="D6942" s="176">
        <v>-23.056388999999999</v>
      </c>
      <c r="E6942" s="176">
        <v>148.49555599999999</v>
      </c>
      <c r="F6942" s="176" t="str">
        <f>RIGHT(Airports[[#This Row],[ICAO]],3)</f>
        <v>OCC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3248</v>
      </c>
      <c r="C6943" s="176" t="s">
        <v>3249</v>
      </c>
      <c r="D6943" s="176">
        <v>-25.35</v>
      </c>
      <c r="E6943" s="176">
        <v>142.63305600000001</v>
      </c>
      <c r="F6943" s="176" t="str">
        <f>RIGHT(Airports[[#This Row],[ICAO]],3)</f>
        <v>ODL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3250</v>
      </c>
      <c r="C6944" s="176" t="s">
        <v>3251</v>
      </c>
      <c r="D6944" s="176">
        <v>-33.317222000000001</v>
      </c>
      <c r="E6944" s="176">
        <v>149.148056</v>
      </c>
      <c r="F6944" s="176" t="str">
        <f>RIGHT(Airports[[#This Row],[ICAO]],3)</f>
        <v>OEH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3252</v>
      </c>
      <c r="C6945" s="176" t="s">
        <v>3253</v>
      </c>
      <c r="D6945" s="176">
        <v>-12.325278000000001</v>
      </c>
      <c r="E6945" s="176">
        <v>133.00555600000001</v>
      </c>
      <c r="F6945" s="176" t="str">
        <f>RIGHT(Airports[[#This Row],[ICAO]],3)</f>
        <v>OEN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3254</v>
      </c>
      <c r="C6946" s="176" t="s">
        <v>3255</v>
      </c>
      <c r="D6946" s="176">
        <v>-20.399722000000001</v>
      </c>
      <c r="E6946" s="176">
        <v>143.19972200000001</v>
      </c>
      <c r="F6946" s="176" t="str">
        <f>RIGHT(Airports[[#This Row],[ICAO]],3)</f>
        <v>OGD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3256</v>
      </c>
      <c r="C6947" s="176" t="s">
        <v>3257</v>
      </c>
      <c r="D6947" s="176">
        <v>-22.063056</v>
      </c>
      <c r="E6947" s="176">
        <v>144.141111</v>
      </c>
      <c r="F6947" s="176" t="str">
        <f>RIGHT(Airports[[#This Row],[ICAO]],3)</f>
        <v>OIT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3258</v>
      </c>
      <c r="C6948" s="176" t="s">
        <v>3259</v>
      </c>
      <c r="D6948" s="176">
        <v>-19.591667000000001</v>
      </c>
      <c r="E6948" s="176">
        <v>116.435</v>
      </c>
      <c r="F6948" s="176" t="str">
        <f>RIGHT(Airports[[#This Row],[ICAO]],3)</f>
        <v>OKA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3260</v>
      </c>
      <c r="C6949" s="176" t="s">
        <v>3261</v>
      </c>
      <c r="D6949" s="176">
        <v>-22.299721999999999</v>
      </c>
      <c r="E6949" s="176">
        <v>145.96638899999999</v>
      </c>
      <c r="F6949" s="176" t="str">
        <f>RIGHT(Airports[[#This Row],[ICAO]],3)</f>
        <v>OKE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3262</v>
      </c>
      <c r="C6950" s="176" t="s">
        <v>3263</v>
      </c>
      <c r="D6950" s="176">
        <v>-31.666388999999999</v>
      </c>
      <c r="E6950" s="176">
        <v>137.058333</v>
      </c>
      <c r="F6950" s="176" t="str">
        <f>RIGHT(Airports[[#This Row],[ICAO]],3)</f>
        <v>OKH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3264</v>
      </c>
      <c r="C6951" s="176" t="s">
        <v>3265</v>
      </c>
      <c r="D6951" s="176">
        <v>-29.506667</v>
      </c>
      <c r="E6951" s="176">
        <v>130.86833300000001</v>
      </c>
      <c r="F6951" s="176" t="str">
        <f>RIGHT(Airports[[#This Row],[ICAO]],3)</f>
        <v>OKV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3266</v>
      </c>
      <c r="C6952" s="176" t="s">
        <v>3267</v>
      </c>
      <c r="D6952" s="176">
        <v>-38.286389</v>
      </c>
      <c r="E6952" s="176">
        <v>143.679722</v>
      </c>
      <c r="F6952" s="176" t="str">
        <f>RIGHT(Airports[[#This Row],[ICAO]],3)</f>
        <v>OLA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3268</v>
      </c>
      <c r="C6953" s="176" t="s">
        <v>3269</v>
      </c>
      <c r="D6953" s="176">
        <v>-30.483861000000001</v>
      </c>
      <c r="E6953" s="176">
        <v>136.876699</v>
      </c>
      <c r="F6953" s="176" t="str">
        <f>RIGHT(Airports[[#This Row],[ICAO]],3)</f>
        <v>OLD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3270</v>
      </c>
      <c r="C6954" s="176" t="s">
        <v>3271</v>
      </c>
      <c r="D6954" s="176">
        <v>-39.844721999999997</v>
      </c>
      <c r="E6954" s="176">
        <v>145.81805600000001</v>
      </c>
      <c r="F6954" s="176" t="str">
        <f>RIGHT(Airports[[#This Row],[ICAO]],3)</f>
        <v>OLL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3272</v>
      </c>
      <c r="C6955" s="176" t="s">
        <v>3273</v>
      </c>
      <c r="D6955" s="176">
        <v>-29.628333000000001</v>
      </c>
      <c r="E6955" s="176">
        <v>150.194444</v>
      </c>
      <c r="F6955" s="176" t="str">
        <f>RIGHT(Airports[[#This Row],[ICAO]],3)</f>
        <v>OLO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3274</v>
      </c>
      <c r="C6956" s="176" t="s">
        <v>3275</v>
      </c>
      <c r="D6956" s="176">
        <v>-21.668333000000001</v>
      </c>
      <c r="E6956" s="176">
        <v>115.113056</v>
      </c>
      <c r="F6956" s="176" t="str">
        <f>RIGHT(Airports[[#This Row],[ICAO]],3)</f>
        <v>OLW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3276</v>
      </c>
      <c r="C6957" s="176" t="s">
        <v>3277</v>
      </c>
      <c r="D6957" s="176">
        <v>-31.018611</v>
      </c>
      <c r="E6957" s="176">
        <v>147.71194399999999</v>
      </c>
      <c r="F6957" s="176" t="str">
        <f>RIGHT(Airports[[#This Row],[ICAO]],3)</f>
        <v>OLY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3278</v>
      </c>
      <c r="C6958" s="176" t="s">
        <v>3279</v>
      </c>
      <c r="D6958" s="176">
        <v>-28.760278</v>
      </c>
      <c r="E6958" s="176">
        <v>141.20861099999999</v>
      </c>
      <c r="F6958" s="176" t="str">
        <f>RIGHT(Airports[[#This Row],[ICAO]],3)</f>
        <v>OMI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3280</v>
      </c>
      <c r="C6959" s="176" t="s">
        <v>3281</v>
      </c>
      <c r="D6959" s="176">
        <v>-37.096666999999997</v>
      </c>
      <c r="E6959" s="176">
        <v>147.593333</v>
      </c>
      <c r="F6959" s="176" t="str">
        <f>RIGHT(Airports[[#This Row],[ICAO]],3)</f>
        <v>OMO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3282</v>
      </c>
      <c r="C6960" s="176" t="s">
        <v>3283</v>
      </c>
      <c r="D6960" s="176">
        <v>-23.305</v>
      </c>
      <c r="E6960" s="176">
        <v>145.01472200000001</v>
      </c>
      <c r="F6960" s="176" t="str">
        <f>RIGHT(Airports[[#This Row],[ICAO]],3)</f>
        <v>ONE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3284</v>
      </c>
      <c r="C6961" s="176" t="s">
        <v>3285</v>
      </c>
      <c r="D6961" s="176">
        <v>-27.56</v>
      </c>
      <c r="E6961" s="176">
        <v>135.44499999999999</v>
      </c>
      <c r="F6961" s="176" t="str">
        <f>RIGHT(Airports[[#This Row],[ICAO]],3)</f>
        <v>OOD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3286</v>
      </c>
      <c r="C6962" s="176" t="s">
        <v>3287</v>
      </c>
      <c r="D6962" s="176">
        <v>-30.618333</v>
      </c>
      <c r="E6962" s="176">
        <v>130.40611100000001</v>
      </c>
      <c r="F6962" s="176" t="str">
        <f>RIGHT(Airports[[#This Row],[ICAO]],3)</f>
        <v>OOK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3288</v>
      </c>
      <c r="C6963" s="176" t="s">
        <v>3289</v>
      </c>
      <c r="D6963" s="176">
        <v>-28.099443999999998</v>
      </c>
      <c r="E6963" s="176">
        <v>140.196944</v>
      </c>
      <c r="F6963" s="176" t="str">
        <f>RIGHT(Airports[[#This Row],[ICAO]],3)</f>
        <v>OOM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3290</v>
      </c>
      <c r="C6964" s="176" t="s">
        <v>3291</v>
      </c>
      <c r="D6964" s="176">
        <v>-16.333333</v>
      </c>
      <c r="E6964" s="176">
        <v>131.5</v>
      </c>
      <c r="F6964" s="176" t="str">
        <f>RIGHT(Airports[[#This Row],[ICAO]],3)</f>
        <v>OOO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3292</v>
      </c>
      <c r="C6965" s="176" t="s">
        <v>3293</v>
      </c>
      <c r="D6965" s="176">
        <v>-12.580556</v>
      </c>
      <c r="E6965" s="176">
        <v>131.72999999999999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3294</v>
      </c>
      <c r="C6966" s="176" t="s">
        <v>3295</v>
      </c>
      <c r="D6966" s="176">
        <v>-18.634443999999998</v>
      </c>
      <c r="E6966" s="176">
        <v>146.493056</v>
      </c>
      <c r="F6966" s="176" t="str">
        <f>RIGHT(Airports[[#This Row],[ICAO]],3)</f>
        <v>OPH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3296</v>
      </c>
      <c r="C6967" s="176" t="s">
        <v>3297</v>
      </c>
      <c r="D6967" s="176">
        <v>-24.833333</v>
      </c>
      <c r="E6967" s="176">
        <v>149.48333299999999</v>
      </c>
      <c r="F6967" s="176" t="str">
        <f>RIGHT(Airports[[#This Row],[ICAO]],3)</f>
        <v>OPK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3298</v>
      </c>
      <c r="C6968" s="176" t="s">
        <v>3299</v>
      </c>
      <c r="D6968" s="176">
        <v>-31.693055999999999</v>
      </c>
      <c r="E6968" s="176">
        <v>126.58805599999999</v>
      </c>
      <c r="F6968" s="176" t="str">
        <f>RIGHT(Airports[[#This Row],[ICAO]],3)</f>
        <v>ORA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3300</v>
      </c>
      <c r="C6969" s="176" t="s">
        <v>3301</v>
      </c>
      <c r="D6969" s="176">
        <v>-37.790278000000001</v>
      </c>
      <c r="E6969" s="176">
        <v>148.609722</v>
      </c>
      <c r="F6969" s="176" t="str">
        <f>RIGHT(Airports[[#This Row],[ICAO]],3)</f>
        <v>ORB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3302</v>
      </c>
      <c r="C6970" s="176" t="s">
        <v>3303</v>
      </c>
      <c r="D6970" s="176">
        <v>-24.95</v>
      </c>
      <c r="E6970" s="176">
        <v>153.30000000000001</v>
      </c>
      <c r="F6970" s="176" t="str">
        <f>RIGHT(Airports[[#This Row],[ICAO]],3)</f>
        <v>ORC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3304</v>
      </c>
      <c r="C6971" s="176" t="s">
        <v>3305</v>
      </c>
      <c r="D6971" s="176">
        <v>-33.382013999999998</v>
      </c>
      <c r="E6971" s="176">
        <v>149.13126199999999</v>
      </c>
      <c r="F6971" s="176" t="str">
        <f>RIGHT(Airports[[#This Row],[ICAO]],3)</f>
        <v>ORG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3306</v>
      </c>
      <c r="C6972" s="176" t="s">
        <v>3307</v>
      </c>
      <c r="D6972" s="176">
        <v>-33.783056000000002</v>
      </c>
      <c r="E6972" s="176">
        <v>122.94972199999999</v>
      </c>
      <c r="F6972" s="176" t="str">
        <f>RIGHT(Airports[[#This Row],[ICAO]],3)</f>
        <v>ORL</v>
      </c>
      <c r="G6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3" spans="2:7" x14ac:dyDescent="0.25">
      <c r="B6973" s="176" t="s">
        <v>3308</v>
      </c>
      <c r="C6973" s="176" t="s">
        <v>3309</v>
      </c>
      <c r="D6973" s="176">
        <v>-14.816667000000001</v>
      </c>
      <c r="E6973" s="176">
        <v>133.69999999999999</v>
      </c>
      <c r="F6973" s="176" t="str">
        <f>RIGHT(Airports[[#This Row],[ICAO]],3)</f>
        <v>ORO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4" spans="2:7" x14ac:dyDescent="0.25">
      <c r="B6974" s="176" t="s">
        <v>3310</v>
      </c>
      <c r="C6974" s="176" t="s">
        <v>3311</v>
      </c>
      <c r="D6974" s="176">
        <v>-32.791666999999997</v>
      </c>
      <c r="E6974" s="176">
        <v>138.66666699999999</v>
      </c>
      <c r="F6974" s="176" t="str">
        <f>RIGHT(Airports[[#This Row],[ICAO]],3)</f>
        <v>ORR</v>
      </c>
      <c r="G6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5" spans="2:7" x14ac:dyDescent="0.25">
      <c r="B6975" s="176" t="s">
        <v>3312</v>
      </c>
      <c r="C6975" s="176" t="s">
        <v>3301</v>
      </c>
      <c r="D6975" s="176">
        <v>-37.712499999999999</v>
      </c>
      <c r="E6975" s="176">
        <v>148.453889</v>
      </c>
      <c r="F6975" s="176" t="str">
        <f>RIGHT(Airports[[#This Row],[ICAO]],3)</f>
        <v>ORS</v>
      </c>
      <c r="G6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6" spans="2:7" x14ac:dyDescent="0.25">
      <c r="B6976" s="176" t="s">
        <v>3313</v>
      </c>
      <c r="C6976" s="176" t="s">
        <v>3314</v>
      </c>
      <c r="D6976" s="176">
        <v>-21.905833000000001</v>
      </c>
      <c r="E6976" s="176">
        <v>136.068333</v>
      </c>
      <c r="F6976" s="176" t="str">
        <f>RIGHT(Airports[[#This Row],[ICAO]],3)</f>
        <v>ORT</v>
      </c>
      <c r="G6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7" spans="2:7" x14ac:dyDescent="0.25">
      <c r="B6977" s="176" t="s">
        <v>3315</v>
      </c>
      <c r="C6977" s="176" t="s">
        <v>3316</v>
      </c>
      <c r="D6977" s="176">
        <v>-28.616667</v>
      </c>
      <c r="E6977" s="176">
        <v>151.11666700000001</v>
      </c>
      <c r="F6977" s="176" t="str">
        <f>RIGHT(Airports[[#This Row],[ICAO]],3)</f>
        <v>ORU</v>
      </c>
      <c r="G6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8" spans="2:7" x14ac:dyDescent="0.25">
      <c r="B6978" s="176" t="s">
        <v>3317</v>
      </c>
      <c r="C6978" s="176" t="s">
        <v>3318</v>
      </c>
      <c r="D6978" s="176">
        <v>-17.340833</v>
      </c>
      <c r="E6978" s="176">
        <v>128.91166699999999</v>
      </c>
      <c r="F6978" s="176" t="str">
        <f>RIGHT(Airports[[#This Row],[ICAO]],3)</f>
        <v>ORV</v>
      </c>
      <c r="G6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9" spans="2:7" x14ac:dyDescent="0.25">
      <c r="B6979" s="176" t="s">
        <v>3319</v>
      </c>
      <c r="C6979" s="176" t="s">
        <v>3320</v>
      </c>
      <c r="D6979" s="176">
        <v>-29.199166999999999</v>
      </c>
      <c r="E6979" s="176">
        <v>121.438056</v>
      </c>
      <c r="F6979" s="176" t="str">
        <f>RIGHT(Airports[[#This Row],[ICAO]],3)</f>
        <v>ORW</v>
      </c>
      <c r="G6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0" spans="2:7" x14ac:dyDescent="0.25">
      <c r="B6980" s="176" t="s">
        <v>3321</v>
      </c>
      <c r="C6980" s="176" t="s">
        <v>3322</v>
      </c>
      <c r="D6980" s="176">
        <v>-22.081666999999999</v>
      </c>
      <c r="E6980" s="176">
        <v>140.556667</v>
      </c>
      <c r="F6980" s="176" t="str">
        <f>RIGHT(Airports[[#This Row],[ICAO]],3)</f>
        <v>OSB</v>
      </c>
      <c r="G6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1" spans="2:7" x14ac:dyDescent="0.25">
      <c r="B6981" s="176" t="s">
        <v>3323</v>
      </c>
      <c r="C6981" s="176" t="s">
        <v>3324</v>
      </c>
      <c r="D6981" s="176">
        <v>-14.358611</v>
      </c>
      <c r="E6981" s="176">
        <v>126.016667</v>
      </c>
      <c r="F6981" s="176" t="str">
        <f>RIGHT(Airports[[#This Row],[ICAO]],3)</f>
        <v>OSI</v>
      </c>
      <c r="G6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2" spans="2:7" x14ac:dyDescent="0.25">
      <c r="B6982" s="176" t="s">
        <v>3325</v>
      </c>
      <c r="C6982" s="176" t="s">
        <v>3326</v>
      </c>
      <c r="D6982" s="176">
        <v>-23.831666999999999</v>
      </c>
      <c r="E6982" s="176">
        <v>150.806667</v>
      </c>
      <c r="F6982" s="176" t="str">
        <f>RIGHT(Airports[[#This Row],[ICAO]],3)</f>
        <v>OSN</v>
      </c>
      <c r="G6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3" spans="2:7" x14ac:dyDescent="0.25">
      <c r="B6983" s="176" t="s">
        <v>3327</v>
      </c>
      <c r="C6983" s="176" t="s">
        <v>3328</v>
      </c>
      <c r="D6983" s="176">
        <v>-17.443055999999999</v>
      </c>
      <c r="E6983" s="176">
        <v>144.64500000000001</v>
      </c>
      <c r="F6983" s="176" t="str">
        <f>RIGHT(Airports[[#This Row],[ICAO]],3)</f>
        <v>OTN</v>
      </c>
      <c r="G6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4" spans="2:7" x14ac:dyDescent="0.25">
      <c r="B6984" s="176" t="s">
        <v>3329</v>
      </c>
      <c r="C6984" s="176" t="s">
        <v>3330</v>
      </c>
      <c r="D6984" s="176">
        <v>-28.614722</v>
      </c>
      <c r="E6984" s="176">
        <v>118.841667</v>
      </c>
      <c r="F6984" s="176" t="str">
        <f>RIGHT(Airports[[#This Row],[ICAO]],3)</f>
        <v>OUN</v>
      </c>
      <c r="G6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5" spans="2:7" x14ac:dyDescent="0.25">
      <c r="B6985" s="176" t="s">
        <v>3331</v>
      </c>
      <c r="C6985" s="176" t="s">
        <v>3332</v>
      </c>
      <c r="D6985" s="176">
        <v>-35.088611</v>
      </c>
      <c r="E6985" s="176">
        <v>142.35472200000001</v>
      </c>
      <c r="F6985" s="176" t="str">
        <f>RIGHT(Airports[[#This Row],[ICAO]],3)</f>
        <v>OUY</v>
      </c>
      <c r="G6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6" spans="2:7" x14ac:dyDescent="0.25">
      <c r="B6986" s="176" t="s">
        <v>3333</v>
      </c>
      <c r="C6986" s="176" t="s">
        <v>3334</v>
      </c>
      <c r="D6986" s="176">
        <v>-27.569444000000001</v>
      </c>
      <c r="E6986" s="176">
        <v>152.975278</v>
      </c>
      <c r="F6986" s="176" t="str">
        <f>RIGHT(Airports[[#This Row],[ICAO]],3)</f>
        <v>OXL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7" spans="2:7" x14ac:dyDescent="0.25">
      <c r="B6987" s="176" t="s">
        <v>3335</v>
      </c>
      <c r="C6987" s="176" t="s">
        <v>3336</v>
      </c>
      <c r="D6987" s="176">
        <v>-25.236667000000001</v>
      </c>
      <c r="E6987" s="176">
        <v>152.54333299999999</v>
      </c>
      <c r="F6987" s="176" t="str">
        <f>RIGHT(Airports[[#This Row],[ICAO]],3)</f>
        <v>PAC</v>
      </c>
    </row>
    <row r="6988" spans="2:7" x14ac:dyDescent="0.25">
      <c r="B6988" s="176" t="s">
        <v>3337</v>
      </c>
      <c r="C6988" s="176" t="s">
        <v>3338</v>
      </c>
      <c r="D6988" s="176">
        <v>-34.947512000000003</v>
      </c>
      <c r="E6988" s="176">
        <v>138.53339299999999</v>
      </c>
      <c r="G6988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89" spans="2:7" x14ac:dyDescent="0.25">
      <c r="B6989" s="176" t="s">
        <v>3339</v>
      </c>
      <c r="C6989" s="176" t="s">
        <v>3340</v>
      </c>
      <c r="D6989" s="176">
        <v>-32.506900787353516</v>
      </c>
      <c r="E6989" s="176">
        <v>137.71699523925781</v>
      </c>
      <c r="F6989" s="176" t="str">
        <f>RIGHT(Airports[[#This Row],[ICAO]],3)</f>
        <v>PAG</v>
      </c>
    </row>
    <row r="6990" spans="2:7" x14ac:dyDescent="0.25">
      <c r="B6990" s="176" t="s">
        <v>3341</v>
      </c>
      <c r="C6990" s="176" t="s">
        <v>3342</v>
      </c>
      <c r="D6990" s="176">
        <v>-14.078611</v>
      </c>
      <c r="E6990" s="176">
        <v>143.63305600000001</v>
      </c>
      <c r="F6990" s="176" t="str">
        <f>RIGHT(Airports[[#This Row],[ICAO]],3)</f>
        <v>PAK</v>
      </c>
    </row>
    <row r="6991" spans="2:7" x14ac:dyDescent="0.25">
      <c r="B6991" s="176" t="s">
        <v>3343</v>
      </c>
      <c r="C6991" s="176" t="s">
        <v>3344</v>
      </c>
      <c r="D6991" s="176">
        <v>-16.107500000000002</v>
      </c>
      <c r="E6991" s="176">
        <v>144.776667</v>
      </c>
      <c r="F6991" s="176" t="str">
        <f>RIGHT(Airports[[#This Row],[ICAO]],3)</f>
        <v>PAL</v>
      </c>
    </row>
    <row r="6992" spans="2:7" x14ac:dyDescent="0.25">
      <c r="B6992" s="176" t="s">
        <v>3345</v>
      </c>
      <c r="C6992" s="176" t="s">
        <v>3346</v>
      </c>
      <c r="D6992" s="176">
        <v>-18.755300999999999</v>
      </c>
      <c r="E6992" s="176">
        <v>146.580994</v>
      </c>
      <c r="F6992" s="176" t="str">
        <f>RIGHT(Airports[[#This Row],[ICAO]],3)</f>
        <v>PAM</v>
      </c>
    </row>
    <row r="6993" spans="2:7" x14ac:dyDescent="0.25">
      <c r="B6993" s="176" t="s">
        <v>3347</v>
      </c>
      <c r="C6993" s="176" t="s">
        <v>3348</v>
      </c>
      <c r="D6993" s="176">
        <v>-23.321667000000001</v>
      </c>
      <c r="E6993" s="176">
        <v>150.36333300000001</v>
      </c>
      <c r="F6993" s="176" t="str">
        <f>RIGHT(Airports[[#This Row],[ICAO]],3)</f>
        <v>PAN</v>
      </c>
    </row>
    <row r="6994" spans="2:7" x14ac:dyDescent="0.25">
      <c r="B6994" s="176" t="s">
        <v>3349</v>
      </c>
      <c r="C6994" s="176" t="s">
        <v>3350</v>
      </c>
      <c r="D6994" s="176">
        <v>-43.104444000000001</v>
      </c>
      <c r="E6994" s="176">
        <v>147.85916700000001</v>
      </c>
      <c r="F6994" s="176" t="str">
        <f>RIGHT(Airports[[#This Row],[ICAO]],3)</f>
        <v>PAR</v>
      </c>
    </row>
    <row r="6995" spans="2:7" x14ac:dyDescent="0.25">
      <c r="B6995" s="176" t="s">
        <v>3351</v>
      </c>
      <c r="C6995" s="176" t="s">
        <v>3352</v>
      </c>
      <c r="D6995" s="176">
        <v>-10.191388999999999</v>
      </c>
      <c r="E6995" s="176">
        <v>142.34138899999999</v>
      </c>
      <c r="F6995" s="176" t="str">
        <f>RIGHT(Airports[[#This Row],[ICAO]],3)</f>
        <v>PAU</v>
      </c>
    </row>
    <row r="6996" spans="2:7" x14ac:dyDescent="0.25">
      <c r="B6996" s="176" t="s">
        <v>3353</v>
      </c>
      <c r="C6996" s="176" t="s">
        <v>3354</v>
      </c>
      <c r="D6996" s="176">
        <v>-23.241111</v>
      </c>
      <c r="E6996" s="176">
        <v>131.90694400000001</v>
      </c>
      <c r="F6996" s="176" t="str">
        <f>RIGHT(Airports[[#This Row],[ICAO]],3)</f>
        <v>PAY</v>
      </c>
    </row>
    <row r="6997" spans="2:7" x14ac:dyDescent="0.25">
      <c r="B6997" s="176" t="s">
        <v>3355</v>
      </c>
      <c r="C6997" s="176" t="s">
        <v>3356</v>
      </c>
      <c r="D6997" s="176">
        <v>-38.606667000000002</v>
      </c>
      <c r="E6997" s="176">
        <v>142.90611100000001</v>
      </c>
      <c r="F6997" s="176" t="str">
        <f>RIGHT(Airports[[#This Row],[ICAO]],3)</f>
        <v>PBH</v>
      </c>
    </row>
    <row r="6998" spans="2:7" x14ac:dyDescent="0.25">
      <c r="B6998" s="176" t="s">
        <v>3357</v>
      </c>
      <c r="C6998" s="176" t="s">
        <v>3358</v>
      </c>
      <c r="D6998" s="176">
        <v>-11.223889</v>
      </c>
      <c r="E6998" s="176">
        <v>132.26750000000001</v>
      </c>
      <c r="F6998" s="176" t="str">
        <f>RIGHT(Airports[[#This Row],[ICAO]],3)</f>
        <v>PBM</v>
      </c>
    </row>
    <row r="6999" spans="2:7" x14ac:dyDescent="0.25">
      <c r="B6999" s="176" t="s">
        <v>3359</v>
      </c>
      <c r="C6999" s="176" t="s">
        <v>3360</v>
      </c>
      <c r="D6999" s="176">
        <v>-33.598610999999998</v>
      </c>
      <c r="E6999" s="176">
        <v>137.93472199999999</v>
      </c>
      <c r="F6999" s="176" t="str">
        <f>RIGHT(Airports[[#This Row],[ICAO]],3)</f>
        <v>PBN</v>
      </c>
    </row>
    <row r="7000" spans="2:7" x14ac:dyDescent="0.25">
      <c r="B7000" s="176" t="s">
        <v>3361</v>
      </c>
      <c r="C7000" s="176" t="s">
        <v>3362</v>
      </c>
      <c r="D7000" s="176">
        <v>-23.171100616499999</v>
      </c>
      <c r="E7000" s="176">
        <v>117.745002747</v>
      </c>
      <c r="F7000" s="176" t="str">
        <f>RIGHT(Airports[[#This Row],[ICAO]],3)</f>
        <v>PBO</v>
      </c>
    </row>
    <row r="7001" spans="2:7" x14ac:dyDescent="0.25">
      <c r="B7001" s="176" t="s">
        <v>3363</v>
      </c>
      <c r="C7001" s="176" t="s">
        <v>3364</v>
      </c>
      <c r="D7001" s="176">
        <v>-12.192218</v>
      </c>
      <c r="E7001" s="176">
        <v>96.834102999999999</v>
      </c>
      <c r="G7001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7002" spans="2:7" x14ac:dyDescent="0.25">
      <c r="B7002" s="176" t="s">
        <v>3365</v>
      </c>
      <c r="C7002" s="176" t="s">
        <v>3366</v>
      </c>
      <c r="D7002" s="176">
        <v>-33.373055999999998</v>
      </c>
      <c r="E7002" s="176">
        <v>142.58500000000001</v>
      </c>
      <c r="F7002" s="176" t="str">
        <f>RIGHT(Airports[[#This Row],[ICAO]],3)</f>
        <v>PCE</v>
      </c>
    </row>
    <row r="7003" spans="2:7" x14ac:dyDescent="0.25">
      <c r="B7003" s="176" t="s">
        <v>3367</v>
      </c>
      <c r="C7003" s="176" t="s">
        <v>3368</v>
      </c>
      <c r="D7003" s="176">
        <v>-35.369999999999997</v>
      </c>
      <c r="E7003" s="176">
        <v>142.19388900000001</v>
      </c>
      <c r="F7003" s="176" t="str">
        <f>RIGHT(Airports[[#This Row],[ICAO]],3)</f>
        <v>PCH</v>
      </c>
    </row>
    <row r="7004" spans="2:7" x14ac:dyDescent="0.25">
      <c r="B7004" s="176" t="s">
        <v>3369</v>
      </c>
      <c r="C7004" s="176" t="s">
        <v>3370</v>
      </c>
      <c r="D7004" s="176">
        <v>-11.766389</v>
      </c>
      <c r="E7004" s="176">
        <v>130.86666700000001</v>
      </c>
      <c r="F7004" s="176" t="str">
        <f>RIGHT(Airports[[#This Row],[ICAO]],3)</f>
        <v>PCM</v>
      </c>
    </row>
    <row r="7005" spans="2:7" x14ac:dyDescent="0.25">
      <c r="B7005" s="176" t="s">
        <v>3371</v>
      </c>
      <c r="C7005" s="176" t="s">
        <v>3372</v>
      </c>
      <c r="D7005" s="176">
        <v>-28.2</v>
      </c>
      <c r="E7005" s="176">
        <v>120.433333</v>
      </c>
      <c r="F7005" s="176" t="str">
        <f>RIGHT(Airports[[#This Row],[ICAO]],3)</f>
        <v>PCS</v>
      </c>
    </row>
    <row r="7006" spans="2:7" x14ac:dyDescent="0.25">
      <c r="B7006" s="176" t="s">
        <v>3373</v>
      </c>
      <c r="C7006" s="176" t="s">
        <v>3374</v>
      </c>
      <c r="D7006" s="176">
        <v>-11.35</v>
      </c>
      <c r="E7006" s="176">
        <v>132.583056</v>
      </c>
      <c r="F7006" s="176" t="str">
        <f>RIGHT(Airports[[#This Row],[ICAO]],3)</f>
        <v>PDD</v>
      </c>
    </row>
    <row r="7007" spans="2:7" x14ac:dyDescent="0.25">
      <c r="B7007" s="176" t="s">
        <v>3375</v>
      </c>
      <c r="C7007" s="176" t="s">
        <v>3376</v>
      </c>
      <c r="D7007" s="176">
        <v>-35.206944</v>
      </c>
      <c r="E7007" s="176">
        <v>149.670556</v>
      </c>
      <c r="F7007" s="176" t="str">
        <f>RIGHT(Airports[[#This Row],[ICAO]],3)</f>
        <v>PDF</v>
      </c>
    </row>
    <row r="7008" spans="2:7" x14ac:dyDescent="0.25">
      <c r="B7008" s="176" t="s">
        <v>3377</v>
      </c>
      <c r="C7008" s="176" t="s">
        <v>3378</v>
      </c>
      <c r="D7008" s="176">
        <v>-26.118333</v>
      </c>
      <c r="E7008" s="176">
        <v>139.40027799999999</v>
      </c>
      <c r="F7008" s="176" t="str">
        <f>RIGHT(Airports[[#This Row],[ICAO]],3)</f>
        <v>PDI</v>
      </c>
    </row>
    <row r="7009" spans="2:7" x14ac:dyDescent="0.25">
      <c r="B7009" s="176" t="s">
        <v>3379</v>
      </c>
      <c r="C7009" s="176" t="s">
        <v>3380</v>
      </c>
      <c r="D7009" s="176">
        <v>-31.783055999999998</v>
      </c>
      <c r="E7009" s="176">
        <v>115.8</v>
      </c>
      <c r="F7009" s="176" t="str">
        <f>RIGHT(Airports[[#This Row],[ICAO]],3)</f>
        <v>PDK</v>
      </c>
    </row>
    <row r="7010" spans="2:7" x14ac:dyDescent="0.25">
      <c r="B7010" s="176" t="s">
        <v>3381</v>
      </c>
      <c r="C7010" s="176" t="s">
        <v>3382</v>
      </c>
      <c r="D7010" s="176">
        <v>-12.41497</v>
      </c>
      <c r="E7010" s="176">
        <v>130.88184999999999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7011" spans="2:7" x14ac:dyDescent="0.25">
      <c r="B7011" s="176" t="s">
        <v>3383</v>
      </c>
      <c r="C7011" s="176" t="s">
        <v>3384</v>
      </c>
      <c r="D7011" s="176">
        <v>-20.116667</v>
      </c>
      <c r="E7011" s="176">
        <v>119.583333</v>
      </c>
      <c r="F7011" s="176" t="str">
        <f>RIGHT(Airports[[#This Row],[ICAO]],3)</f>
        <v>PDO</v>
      </c>
    </row>
    <row r="7012" spans="2:7" x14ac:dyDescent="0.25">
      <c r="B7012" s="176" t="s">
        <v>3385</v>
      </c>
      <c r="C7012" s="176" t="s">
        <v>3386</v>
      </c>
      <c r="D7012" s="176">
        <v>-24.538889000000001</v>
      </c>
      <c r="E7012" s="176">
        <v>148.89444399999999</v>
      </c>
      <c r="F7012" s="176" t="str">
        <f>RIGHT(Airports[[#This Row],[ICAO]],3)</f>
        <v>PDS</v>
      </c>
    </row>
    <row r="7013" spans="2:7" x14ac:dyDescent="0.25">
      <c r="B7013" s="176" t="s">
        <v>3387</v>
      </c>
      <c r="C7013" s="176" t="s">
        <v>3388</v>
      </c>
      <c r="D7013" s="176">
        <v>-36.610556000000003</v>
      </c>
      <c r="E7013" s="176">
        <v>140.50194400000001</v>
      </c>
      <c r="F7013" s="176" t="str">
        <f>RIGHT(Airports[[#This Row],[ICAO]],3)</f>
        <v>PDY</v>
      </c>
    </row>
    <row r="7014" spans="2:7" x14ac:dyDescent="0.25">
      <c r="B7014" s="176" t="s">
        <v>3389</v>
      </c>
      <c r="C7014" s="176" t="s">
        <v>11469</v>
      </c>
      <c r="D7014" s="176">
        <v>-31.667800903320313</v>
      </c>
      <c r="E7014" s="176">
        <v>116.01499938964844</v>
      </c>
      <c r="F7014" s="176" t="str">
        <f>RIGHT(Airports[[#This Row],[ICAO]],3)</f>
        <v>PEA</v>
      </c>
    </row>
    <row r="7015" spans="2:7" x14ac:dyDescent="0.25">
      <c r="B7015" s="176" t="s">
        <v>3391</v>
      </c>
      <c r="C7015" s="176" t="s">
        <v>11470</v>
      </c>
      <c r="D7015" s="176">
        <v>-34.705705000000002</v>
      </c>
      <c r="E7015" s="176">
        <v>138.61556400000001</v>
      </c>
      <c r="G7015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16" spans="2:7" x14ac:dyDescent="0.25">
      <c r="B7016" s="176" t="s">
        <v>3393</v>
      </c>
      <c r="C7016" s="176" t="s">
        <v>3394</v>
      </c>
      <c r="D7016" s="176">
        <v>-37.513333000000003</v>
      </c>
      <c r="E7016" s="176">
        <v>144.69833299999999</v>
      </c>
      <c r="F7016" s="176" t="str">
        <f>RIGHT(Airports[[#This Row],[ICAO]],3)</f>
        <v>PEF</v>
      </c>
    </row>
    <row r="7017" spans="2:7" x14ac:dyDescent="0.25">
      <c r="B7017" s="176" t="s">
        <v>3395</v>
      </c>
      <c r="C7017" s="176" t="s">
        <v>3396</v>
      </c>
      <c r="D7017" s="176">
        <v>-28.828333000000001</v>
      </c>
      <c r="E7017" s="176">
        <v>118.83</v>
      </c>
      <c r="F7017" s="176" t="str">
        <f>RIGHT(Airports[[#This Row],[ICAO]],3)</f>
        <v>PEN</v>
      </c>
    </row>
    <row r="7018" spans="2:7" x14ac:dyDescent="0.25">
      <c r="B7018" s="176" t="s">
        <v>3397</v>
      </c>
      <c r="C7018" s="176" t="s">
        <v>3398</v>
      </c>
      <c r="D7018" s="176">
        <v>-14.144166999999999</v>
      </c>
      <c r="E7018" s="176">
        <v>130.09055599999999</v>
      </c>
      <c r="F7018" s="176" t="str">
        <f>RIGHT(Airports[[#This Row],[ICAO]],3)</f>
        <v>PEP</v>
      </c>
    </row>
    <row r="7019" spans="2:7" x14ac:dyDescent="0.25">
      <c r="B7019" s="176" t="s">
        <v>3399</v>
      </c>
      <c r="C7019" s="176" t="s">
        <v>3400</v>
      </c>
      <c r="D7019" s="176">
        <v>-35.343611000000003</v>
      </c>
      <c r="E7019" s="176">
        <v>149.91638900000001</v>
      </c>
      <c r="F7019" s="176" t="str">
        <f>RIGHT(Airports[[#This Row],[ICAO]],3)</f>
        <v>PER</v>
      </c>
    </row>
    <row r="7020" spans="2:7" x14ac:dyDescent="0.25">
      <c r="B7020" s="176" t="s">
        <v>3401</v>
      </c>
      <c r="C7020" s="176" t="s">
        <v>3402</v>
      </c>
      <c r="D7020" s="176">
        <v>-33.833333000000003</v>
      </c>
      <c r="E7020" s="176">
        <v>142.651667</v>
      </c>
      <c r="F7020" s="176" t="str">
        <f>RIGHT(Airports[[#This Row],[ICAO]],3)</f>
        <v>PET</v>
      </c>
    </row>
    <row r="7021" spans="2:7" x14ac:dyDescent="0.25">
      <c r="B7021" s="176" t="s">
        <v>3403</v>
      </c>
      <c r="C7021" s="176" t="s">
        <v>3404</v>
      </c>
      <c r="D7021" s="176">
        <v>-38.361944000000001</v>
      </c>
      <c r="E7021" s="176">
        <v>142.264444</v>
      </c>
      <c r="F7021" s="176" t="str">
        <f>RIGHT(Airports[[#This Row],[ICAO]],3)</f>
        <v>PFA</v>
      </c>
    </row>
    <row r="7022" spans="2:7" x14ac:dyDescent="0.25">
      <c r="B7022" s="176" t="s">
        <v>3405</v>
      </c>
      <c r="C7022" s="176" t="s">
        <v>3406</v>
      </c>
      <c r="D7022" s="176">
        <v>-33.020000000000003</v>
      </c>
      <c r="E7022" s="176">
        <v>115.701667</v>
      </c>
    </row>
    <row r="7023" spans="2:7" x14ac:dyDescent="0.25">
      <c r="B7023" s="176" t="s">
        <v>3407</v>
      </c>
      <c r="C7023" s="176" t="s">
        <v>3408</v>
      </c>
      <c r="D7023" s="176">
        <v>-36.229166999999997</v>
      </c>
      <c r="E7023" s="176">
        <v>149.14944399999999</v>
      </c>
      <c r="F7023" s="176" t="str">
        <f>RIGHT(Airports[[#This Row],[ICAO]],3)</f>
        <v>PFT</v>
      </c>
    </row>
    <row r="7024" spans="2:7" x14ac:dyDescent="0.25">
      <c r="B7024" s="176" t="s">
        <v>3409</v>
      </c>
      <c r="C7024" s="176" t="s">
        <v>3410</v>
      </c>
      <c r="D7024" s="176">
        <v>-16.816666999999999</v>
      </c>
      <c r="E7024" s="176">
        <v>131.216667</v>
      </c>
      <c r="F7024" s="176" t="str">
        <f>RIGHT(Airports[[#This Row],[ICAO]],3)</f>
        <v>PGH</v>
      </c>
    </row>
    <row r="7025" spans="2:7" x14ac:dyDescent="0.25">
      <c r="B7025" s="176" t="s">
        <v>3411</v>
      </c>
      <c r="C7025" s="176" t="s">
        <v>3412</v>
      </c>
      <c r="D7025" s="176">
        <v>-12.269399642899998</v>
      </c>
      <c r="E7025" s="176">
        <v>136.817993164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26" spans="2:7" x14ac:dyDescent="0.25">
      <c r="B7026" s="176" t="s">
        <v>3413</v>
      </c>
      <c r="C7026" s="176" t="s">
        <v>3414</v>
      </c>
      <c r="D7026" s="176">
        <v>-38.628889000000001</v>
      </c>
      <c r="E7026" s="176">
        <v>143.04055600000001</v>
      </c>
      <c r="F7026" s="176" t="str">
        <f>RIGHT(Airports[[#This Row],[ICAO]],3)</f>
        <v>PHP</v>
      </c>
    </row>
    <row r="7027" spans="2:7" x14ac:dyDescent="0.25">
      <c r="B7027" s="176" t="s">
        <v>3415</v>
      </c>
      <c r="C7027" s="176" t="s">
        <v>3416</v>
      </c>
      <c r="D7027" s="176">
        <v>-22.386944</v>
      </c>
      <c r="E7027" s="176">
        <v>133.06027800000001</v>
      </c>
      <c r="F7027" s="176" t="str">
        <f>RIGHT(Airports[[#This Row],[ICAO]],3)</f>
        <v>PHS</v>
      </c>
    </row>
    <row r="7028" spans="2:7" x14ac:dyDescent="0.25">
      <c r="B7028" s="176" t="s">
        <v>3417</v>
      </c>
      <c r="C7028" s="176" t="s">
        <v>3418</v>
      </c>
      <c r="D7028" s="176">
        <v>-11.699722</v>
      </c>
      <c r="E7028" s="176">
        <v>130.19972200000001</v>
      </c>
      <c r="F7028" s="176" t="str">
        <f>RIGHT(Airports[[#This Row],[ICAO]],3)</f>
        <v>PHU</v>
      </c>
    </row>
    <row r="7029" spans="2:7" x14ac:dyDescent="0.25">
      <c r="B7029" s="176" t="s">
        <v>3419</v>
      </c>
      <c r="C7029" s="176" t="s">
        <v>3420</v>
      </c>
      <c r="D7029" s="176">
        <v>-19.616667</v>
      </c>
      <c r="E7029" s="176">
        <v>146.53055599999999</v>
      </c>
      <c r="F7029" s="176" t="str">
        <f>RIGHT(Airports[[#This Row],[ICAO]],3)</f>
        <v>PIC</v>
      </c>
    </row>
    <row r="7030" spans="2:7" x14ac:dyDescent="0.25">
      <c r="B7030" s="176" t="s">
        <v>3421</v>
      </c>
      <c r="C7030" s="176" t="s">
        <v>3422</v>
      </c>
      <c r="D7030" s="176">
        <v>-38.520000000000003</v>
      </c>
      <c r="E7030" s="176">
        <v>145.32666699999999</v>
      </c>
      <c r="F7030" s="176" t="str">
        <f>RIGHT(Airports[[#This Row],[ICAO]],3)</f>
        <v>PID</v>
      </c>
    </row>
    <row r="7031" spans="2:7" x14ac:dyDescent="0.25">
      <c r="B7031" s="176" t="s">
        <v>3423</v>
      </c>
      <c r="C7031" s="176" t="s">
        <v>3424</v>
      </c>
      <c r="D7031" s="176">
        <v>-15.6875</v>
      </c>
      <c r="E7031" s="176">
        <v>143.56305599999999</v>
      </c>
      <c r="F7031" s="176" t="str">
        <f>RIGHT(Airports[[#This Row],[ICAO]],3)</f>
        <v>PIN</v>
      </c>
    </row>
    <row r="7032" spans="2:7" x14ac:dyDescent="0.25">
      <c r="B7032" s="176" t="s">
        <v>3425</v>
      </c>
      <c r="C7032" s="176" t="s">
        <v>3426</v>
      </c>
      <c r="D7032" s="176">
        <v>-33.377499999999998</v>
      </c>
      <c r="E7032" s="176">
        <v>149.519722</v>
      </c>
      <c r="F7032" s="176" t="str">
        <f>RIGHT(Airports[[#This Row],[ICAO]],3)</f>
        <v>PIP</v>
      </c>
    </row>
    <row r="7033" spans="2:7" x14ac:dyDescent="0.25">
      <c r="B7033" s="176" t="s">
        <v>3427</v>
      </c>
      <c r="C7033" s="176" t="s">
        <v>3428</v>
      </c>
      <c r="D7033" s="176">
        <v>-33.238899000000004</v>
      </c>
      <c r="E7033" s="176">
        <v>137.99499499999999</v>
      </c>
      <c r="F7033" s="176" t="str">
        <f>RIGHT(Airports[[#This Row],[ICAO]],3)</f>
        <v>PIR</v>
      </c>
    </row>
    <row r="7034" spans="2:7" x14ac:dyDescent="0.25">
      <c r="B7034" s="176" t="s">
        <v>3429</v>
      </c>
      <c r="C7034" s="176" t="s">
        <v>3430</v>
      </c>
      <c r="D7034" s="176">
        <v>-27.191666999999999</v>
      </c>
      <c r="E7034" s="176">
        <v>116.291389</v>
      </c>
      <c r="F7034" s="176" t="str">
        <f>RIGHT(Airports[[#This Row],[ICAO]],3)</f>
        <v>PIX</v>
      </c>
    </row>
    <row r="7035" spans="2:7" x14ac:dyDescent="0.25">
      <c r="B7035" s="176" t="s">
        <v>3431</v>
      </c>
      <c r="C7035" s="176" t="s">
        <v>3432</v>
      </c>
      <c r="D7035" s="176">
        <v>-29.423055999999999</v>
      </c>
      <c r="E7035" s="176">
        <v>116.280278</v>
      </c>
      <c r="F7035" s="176" t="str">
        <f>RIGHT(Airports[[#This Row],[ICAO]],3)</f>
        <v>PJI</v>
      </c>
    </row>
    <row r="7036" spans="2:7" x14ac:dyDescent="0.25">
      <c r="B7036" s="176" t="s">
        <v>3433</v>
      </c>
      <c r="C7036" s="176" t="s">
        <v>3434</v>
      </c>
      <c r="D7036" s="176">
        <v>-15.952500000000001</v>
      </c>
      <c r="E7036" s="176">
        <v>125.053611</v>
      </c>
      <c r="F7036" s="176" t="str">
        <f>RIGHT(Airports[[#This Row],[ICAO]],3)</f>
        <v>PJN</v>
      </c>
    </row>
    <row r="7037" spans="2:7" x14ac:dyDescent="0.25">
      <c r="B7037" s="176" t="s">
        <v>3435</v>
      </c>
      <c r="C7037" s="176" t="s">
        <v>16751</v>
      </c>
      <c r="D7037" s="176">
        <v>-32.097499847412109</v>
      </c>
      <c r="E7037" s="176">
        <v>115.88099670410156</v>
      </c>
      <c r="G7037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38" spans="2:7" x14ac:dyDescent="0.25">
      <c r="B7038" s="176" t="s">
        <v>3437</v>
      </c>
      <c r="C7038" s="176" t="s">
        <v>3438</v>
      </c>
      <c r="D7038" s="176">
        <v>-20.712200164799995</v>
      </c>
      <c r="E7038" s="176">
        <v>116.773002625</v>
      </c>
      <c r="G7038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39" spans="2:7" x14ac:dyDescent="0.25">
      <c r="B7039" s="176" t="s">
        <v>3439</v>
      </c>
      <c r="C7039" s="176" t="s">
        <v>3440</v>
      </c>
      <c r="D7039" s="176">
        <v>-28.25</v>
      </c>
      <c r="E7039" s="176">
        <v>135.899722</v>
      </c>
      <c r="F7039" s="176" t="str">
        <f>RIGHT(Airports[[#This Row],[ICAO]],3)</f>
        <v>PKE</v>
      </c>
    </row>
    <row r="7040" spans="2:7" x14ac:dyDescent="0.25">
      <c r="B7040" s="176" t="s">
        <v>3441</v>
      </c>
      <c r="C7040" s="176" t="s">
        <v>16418</v>
      </c>
      <c r="D7040" s="176">
        <v>-30.791543000000001</v>
      </c>
      <c r="E7040" s="176">
        <v>121.464586</v>
      </c>
      <c r="G7040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41" spans="2:7" x14ac:dyDescent="0.25">
      <c r="B7041" s="176" t="s">
        <v>3443</v>
      </c>
      <c r="C7041" s="176" t="s">
        <v>3444</v>
      </c>
      <c r="D7041" s="176">
        <v>-32.730556</v>
      </c>
      <c r="E7041" s="176">
        <v>148.211389</v>
      </c>
      <c r="F7041" s="176" t="str">
        <f>RIGHT(Airports[[#This Row],[ICAO]],3)</f>
        <v>PKH</v>
      </c>
    </row>
    <row r="7042" spans="2:7" x14ac:dyDescent="0.25">
      <c r="B7042" s="176" t="s">
        <v>3445</v>
      </c>
      <c r="C7042" s="176" t="s">
        <v>3446</v>
      </c>
      <c r="D7042" s="176">
        <v>-30.399722000000001</v>
      </c>
      <c r="E7042" s="176">
        <v>136.391389</v>
      </c>
      <c r="F7042" s="176" t="str">
        <f>RIGHT(Airports[[#This Row],[ICAO]],3)</f>
        <v>PKI</v>
      </c>
    </row>
    <row r="7043" spans="2:7" x14ac:dyDescent="0.25">
      <c r="B7043" s="176" t="s">
        <v>3447</v>
      </c>
      <c r="C7043" s="176" t="s">
        <v>3448</v>
      </c>
      <c r="D7043" s="176">
        <v>-36.999443999999997</v>
      </c>
      <c r="E7043" s="176">
        <v>145.06277800000001</v>
      </c>
      <c r="F7043" s="176" t="str">
        <f>RIGHT(Airports[[#This Row],[ICAO]],3)</f>
        <v>PKL</v>
      </c>
    </row>
    <row r="7044" spans="2:7" x14ac:dyDescent="0.25">
      <c r="B7044" s="176" t="s">
        <v>3449</v>
      </c>
      <c r="C7044" s="176" t="s">
        <v>3450</v>
      </c>
      <c r="D7044" s="176">
        <v>-33.131401062000002</v>
      </c>
      <c r="E7044" s="176">
        <v>148.23899841299999</v>
      </c>
      <c r="F7044" s="176" t="str">
        <f>RIGHT(Airports[[#This Row],[ICAO]],3)</f>
        <v>PKS</v>
      </c>
    </row>
    <row r="7045" spans="2:7" x14ac:dyDescent="0.25">
      <c r="B7045" s="176" t="s">
        <v>3451</v>
      </c>
      <c r="C7045" s="176" t="s">
        <v>3452</v>
      </c>
      <c r="D7045" s="176">
        <v>-14.249701</v>
      </c>
      <c r="E7045" s="176">
        <v>129.529538</v>
      </c>
      <c r="F7045" s="176" t="str">
        <f>RIGHT(Airports[[#This Row],[ICAO]],3)</f>
        <v>PKT</v>
      </c>
    </row>
    <row r="7046" spans="2:7" x14ac:dyDescent="0.25">
      <c r="B7046" s="176" t="s">
        <v>3453</v>
      </c>
      <c r="C7046" s="176" t="s">
        <v>16419</v>
      </c>
      <c r="D7046" s="176">
        <v>-15.7781</v>
      </c>
      <c r="E7046" s="176">
        <v>128.70799299999999</v>
      </c>
      <c r="F7046" s="176" t="str">
        <f>RIGHT(Airports[[#This Row],[ICAO]],3)</f>
        <v>PKU</v>
      </c>
    </row>
    <row r="7047" spans="2:7" x14ac:dyDescent="0.25">
      <c r="B7047" s="176" t="s">
        <v>3455</v>
      </c>
      <c r="C7047" s="176" t="s">
        <v>3456</v>
      </c>
      <c r="D7047" s="176">
        <v>-19.996110999999999</v>
      </c>
      <c r="E7047" s="176">
        <v>115.368611</v>
      </c>
      <c r="F7047" s="176" t="str">
        <f>RIGHT(Airports[[#This Row],[ICAO]],3)</f>
        <v>PLA</v>
      </c>
    </row>
    <row r="7048" spans="2:7" x14ac:dyDescent="0.25">
      <c r="B7048" s="176" t="s">
        <v>3457</v>
      </c>
      <c r="C7048" s="176" t="s">
        <v>3458</v>
      </c>
      <c r="D7048" s="176">
        <v>-33.605277999999998</v>
      </c>
      <c r="E7048" s="176">
        <v>151.3175</v>
      </c>
      <c r="F7048" s="176" t="str">
        <f>RIGHT(Airports[[#This Row],[ICAO]],3)</f>
        <v>PLB</v>
      </c>
    </row>
    <row r="7049" spans="2:7" x14ac:dyDescent="0.25">
      <c r="B7049" s="176" t="s">
        <v>3459</v>
      </c>
      <c r="C7049" s="176" t="s">
        <v>3460</v>
      </c>
      <c r="D7049" s="176">
        <v>-34.605300903299998</v>
      </c>
      <c r="E7049" s="176">
        <v>135.880004883</v>
      </c>
      <c r="F7049" s="176" t="str">
        <f>RIGHT(Airports[[#This Row],[ICAO]],3)</f>
        <v>PLC</v>
      </c>
    </row>
    <row r="7050" spans="2:7" x14ac:dyDescent="0.25">
      <c r="B7050" s="176" t="s">
        <v>3461</v>
      </c>
      <c r="C7050" s="176" t="s">
        <v>3462</v>
      </c>
      <c r="D7050" s="176">
        <v>-29.445277999999998</v>
      </c>
      <c r="E7050" s="176">
        <v>153.26666700000001</v>
      </c>
      <c r="F7050" s="176" t="str">
        <f>RIGHT(Airports[[#This Row],[ICAO]],3)</f>
        <v>PLI</v>
      </c>
    </row>
    <row r="7051" spans="2:7" x14ac:dyDescent="0.25">
      <c r="B7051" s="176" t="s">
        <v>3463</v>
      </c>
      <c r="C7051" s="176" t="s">
        <v>3464</v>
      </c>
      <c r="D7051" s="176">
        <v>-22.235201</v>
      </c>
      <c r="E7051" s="176">
        <v>114.090024</v>
      </c>
      <c r="G7051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52" spans="2:7" x14ac:dyDescent="0.25">
      <c r="B7052" s="176" t="s">
        <v>3465</v>
      </c>
      <c r="C7052" s="176" t="s">
        <v>3466</v>
      </c>
      <c r="D7052" s="176">
        <v>-31.043889</v>
      </c>
      <c r="E7052" s="176">
        <v>152.93611100000001</v>
      </c>
      <c r="F7052" s="176" t="str">
        <f>RIGHT(Airports[[#This Row],[ICAO]],3)</f>
        <v>PLS</v>
      </c>
    </row>
    <row r="7053" spans="2:7" x14ac:dyDescent="0.25">
      <c r="B7053" s="176" t="s">
        <v>3467</v>
      </c>
      <c r="C7053" s="176" t="s">
        <v>3468</v>
      </c>
      <c r="D7053" s="176">
        <v>-27.427778</v>
      </c>
      <c r="E7053" s="176">
        <v>153.52194399999999</v>
      </c>
      <c r="F7053" s="176" t="str">
        <f>RIGHT(Airports[[#This Row],[ICAO]],3)</f>
        <v>PLT</v>
      </c>
    </row>
    <row r="7054" spans="2:7" x14ac:dyDescent="0.25">
      <c r="B7054" s="176" t="s">
        <v>3469</v>
      </c>
      <c r="C7054" s="176" t="s">
        <v>3470</v>
      </c>
      <c r="D7054" s="176">
        <v>-25.316666999999999</v>
      </c>
      <c r="E7054" s="176">
        <v>119.423333</v>
      </c>
      <c r="F7054" s="176" t="str">
        <f>RIGHT(Airports[[#This Row],[ICAO]],3)</f>
        <v>PLU</v>
      </c>
    </row>
    <row r="7055" spans="2:7" x14ac:dyDescent="0.25">
      <c r="B7055" s="176" t="s">
        <v>3471</v>
      </c>
      <c r="C7055" s="176" t="s">
        <v>3472</v>
      </c>
      <c r="D7055" s="176">
        <v>-32.053055999999998</v>
      </c>
      <c r="E7055" s="176">
        <v>139.871667</v>
      </c>
      <c r="F7055" s="176" t="str">
        <f>RIGHT(Airports[[#This Row],[ICAO]],3)</f>
        <v>PMB</v>
      </c>
    </row>
    <row r="7056" spans="2:7" x14ac:dyDescent="0.25">
      <c r="B7056" s="176" t="s">
        <v>3473</v>
      </c>
      <c r="C7056" s="176" t="s">
        <v>3474</v>
      </c>
      <c r="D7056" s="176">
        <v>-29.716000000000001</v>
      </c>
      <c r="E7056" s="176">
        <v>135.52440000000001</v>
      </c>
      <c r="F7056" s="176" t="str">
        <f>RIGHT(Airports[[#This Row],[ICAO]],3)</f>
        <v>PMH</v>
      </c>
    </row>
    <row r="7057" spans="2:7" x14ac:dyDescent="0.25">
      <c r="B7057" s="176" t="s">
        <v>3475</v>
      </c>
      <c r="C7057" s="176" t="s">
        <v>3476</v>
      </c>
      <c r="D7057" s="176">
        <v>-14.896451000000001</v>
      </c>
      <c r="E7057" s="176">
        <v>141.60908000000001</v>
      </c>
      <c r="F7057" s="176" t="str">
        <f>RIGHT(Airports[[#This Row],[ICAO]],3)</f>
        <v>PMP</v>
      </c>
    </row>
    <row r="7058" spans="2:7" x14ac:dyDescent="0.25">
      <c r="B7058" s="176" t="s">
        <v>3477</v>
      </c>
      <c r="C7058" s="176" t="s">
        <v>3478</v>
      </c>
      <c r="D7058" s="176">
        <v>-31.4358005524</v>
      </c>
      <c r="E7058" s="176">
        <v>152.863006592</v>
      </c>
      <c r="F7058" s="176" t="str">
        <f>RIGHT(Airports[[#This Row],[ICAO]],3)</f>
        <v>PMQ</v>
      </c>
    </row>
    <row r="7059" spans="2:7" x14ac:dyDescent="0.25">
      <c r="B7059" s="176" t="s">
        <v>3479</v>
      </c>
      <c r="C7059" s="176" t="s">
        <v>3480</v>
      </c>
      <c r="D7059" s="176">
        <v>-18.038333000000002</v>
      </c>
      <c r="E7059" s="176">
        <v>144.88333299999999</v>
      </c>
      <c r="F7059" s="176" t="str">
        <f>RIGHT(Airports[[#This Row],[ICAO]],3)</f>
        <v>PNA</v>
      </c>
    </row>
    <row r="7060" spans="2:7" x14ac:dyDescent="0.25">
      <c r="B7060" s="176" t="s">
        <v>3481</v>
      </c>
      <c r="C7060" s="176" t="s">
        <v>3482</v>
      </c>
      <c r="D7060" s="176">
        <v>-20.533332999999999</v>
      </c>
      <c r="E7060" s="176">
        <v>145.36666700000001</v>
      </c>
      <c r="F7060" s="176" t="str">
        <f>RIGHT(Airports[[#This Row],[ICAO]],3)</f>
        <v>PND</v>
      </c>
    </row>
    <row r="7061" spans="2:7" x14ac:dyDescent="0.25">
      <c r="B7061" s="176" t="s">
        <v>3483</v>
      </c>
      <c r="C7061" s="176" t="s">
        <v>3484</v>
      </c>
      <c r="D7061" s="176">
        <v>-31.920278</v>
      </c>
      <c r="E7061" s="176">
        <v>133.005278</v>
      </c>
      <c r="F7061" s="176" t="str">
        <f>RIGHT(Airports[[#This Row],[ICAO]],3)</f>
        <v>PNG</v>
      </c>
    </row>
    <row r="7062" spans="2:7" x14ac:dyDescent="0.25">
      <c r="B7062" s="176" t="s">
        <v>3485</v>
      </c>
      <c r="C7062" s="176" t="s">
        <v>3486</v>
      </c>
      <c r="D7062" s="176">
        <v>-26.518332999999998</v>
      </c>
      <c r="E7062" s="176">
        <v>122.811667</v>
      </c>
      <c r="F7062" s="176" t="str">
        <f>RIGHT(Airports[[#This Row],[ICAO]],3)</f>
        <v>PNI</v>
      </c>
    </row>
    <row r="7063" spans="2:7" x14ac:dyDescent="0.25">
      <c r="B7063" s="176" t="s">
        <v>3487</v>
      </c>
      <c r="C7063" s="176" t="s">
        <v>3488</v>
      </c>
      <c r="D7063" s="176">
        <v>-35.258333</v>
      </c>
      <c r="E7063" s="176">
        <v>140.94472200000001</v>
      </c>
      <c r="F7063" s="176" t="str">
        <f>RIGHT(Airports[[#This Row],[ICAO]],3)</f>
        <v>PNN</v>
      </c>
    </row>
    <row r="7064" spans="2:7" x14ac:dyDescent="0.25">
      <c r="B7064" s="176" t="s">
        <v>3489</v>
      </c>
      <c r="C7064" s="176" t="s">
        <v>3490</v>
      </c>
      <c r="D7064" s="176">
        <v>-30.260278</v>
      </c>
      <c r="E7064" s="176">
        <v>151.629167</v>
      </c>
      <c r="F7064" s="176" t="str">
        <f>RIGHT(Airports[[#This Row],[ICAO]],3)</f>
        <v>PNR</v>
      </c>
    </row>
    <row r="7065" spans="2:7" x14ac:dyDescent="0.25">
      <c r="B7065" s="176" t="s">
        <v>3491</v>
      </c>
      <c r="C7065" s="176" t="s">
        <v>3492</v>
      </c>
      <c r="D7065" s="176">
        <v>-21.649722000000001</v>
      </c>
      <c r="E7065" s="176">
        <v>116.3</v>
      </c>
      <c r="F7065" s="176" t="str">
        <f>RIGHT(Airports[[#This Row],[ICAO]],3)</f>
        <v>PNW</v>
      </c>
    </row>
    <row r="7066" spans="2:7" x14ac:dyDescent="0.25">
      <c r="B7066" s="176" t="s">
        <v>3493</v>
      </c>
      <c r="C7066" s="176" t="s">
        <v>3494</v>
      </c>
      <c r="D7066" s="176">
        <v>-31.429444</v>
      </c>
      <c r="E7066" s="176">
        <v>140.424722</v>
      </c>
      <c r="F7066" s="176" t="str">
        <f>RIGHT(Airports[[#This Row],[ICAO]],3)</f>
        <v>POA</v>
      </c>
    </row>
    <row r="7067" spans="2:7" x14ac:dyDescent="0.25">
      <c r="B7067" s="176" t="s">
        <v>3495</v>
      </c>
      <c r="C7067" s="176" t="s">
        <v>3496</v>
      </c>
      <c r="D7067" s="176">
        <v>-38.318099975585938</v>
      </c>
      <c r="E7067" s="176">
        <v>141.47099304199219</v>
      </c>
      <c r="F7067" s="176" t="str">
        <f>RIGHT(Airports[[#This Row],[ICAO]],3)</f>
        <v>POD</v>
      </c>
    </row>
    <row r="7068" spans="2:7" x14ac:dyDescent="0.25">
      <c r="B7068" s="176" t="s">
        <v>3497</v>
      </c>
      <c r="C7068" s="176" t="s">
        <v>3498</v>
      </c>
      <c r="D7068" s="176">
        <v>-36.717778000000003</v>
      </c>
      <c r="E7068" s="176">
        <v>146.88999999999999</v>
      </c>
      <c r="F7068" s="176" t="str">
        <f>RIGHT(Airports[[#This Row],[ICAO]],3)</f>
        <v>POK</v>
      </c>
    </row>
    <row r="7069" spans="2:7" x14ac:dyDescent="0.25">
      <c r="B7069" s="176" t="s">
        <v>3499</v>
      </c>
      <c r="C7069" s="176" t="s">
        <v>3500</v>
      </c>
      <c r="D7069" s="176">
        <v>-29.7775</v>
      </c>
      <c r="E7069" s="176">
        <v>122.2675</v>
      </c>
      <c r="F7069" s="176" t="str">
        <f>RIGHT(Airports[[#This Row],[ICAO]],3)</f>
        <v>POP</v>
      </c>
    </row>
    <row r="7070" spans="2:7" x14ac:dyDescent="0.25">
      <c r="B7070" s="176" t="s">
        <v>3501</v>
      </c>
      <c r="C7070" s="176" t="s">
        <v>3502</v>
      </c>
      <c r="D7070" s="176">
        <v>-16.95</v>
      </c>
      <c r="E7070" s="176">
        <v>145.75805600000001</v>
      </c>
      <c r="F7070" s="176" t="str">
        <f>RIGHT(Airports[[#This Row],[ICAO]],3)</f>
        <v>POT</v>
      </c>
    </row>
    <row r="7071" spans="2:7" x14ac:dyDescent="0.25">
      <c r="B7071" s="176" t="s">
        <v>3503</v>
      </c>
      <c r="C7071" s="176" t="s">
        <v>3504</v>
      </c>
      <c r="D7071" s="176">
        <v>-24.816666999999999</v>
      </c>
      <c r="E7071" s="176">
        <v>141.46638899999999</v>
      </c>
      <c r="F7071" s="176" t="str">
        <f>RIGHT(Airports[[#This Row],[ICAO]],3)</f>
        <v>PPA</v>
      </c>
    </row>
    <row r="7072" spans="2:7" x14ac:dyDescent="0.25">
      <c r="B7072" s="176" t="s">
        <v>3505</v>
      </c>
      <c r="C7072" s="176" t="s">
        <v>3506</v>
      </c>
      <c r="D7072" s="176">
        <v>-20.382787</v>
      </c>
      <c r="E7072" s="176">
        <v>118.629789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73" spans="2:7" x14ac:dyDescent="0.25">
      <c r="B7073" s="176" t="s">
        <v>3507</v>
      </c>
      <c r="C7073" s="176" t="s">
        <v>16748</v>
      </c>
      <c r="D7073" s="176">
        <v>-34.793332999999997</v>
      </c>
      <c r="E7073" s="176">
        <v>138.63305600000001</v>
      </c>
      <c r="F7073" s="176" t="str">
        <f>RIGHT(Airports[[#This Row],[ICAO]],3)</f>
        <v>PPF</v>
      </c>
    </row>
    <row r="7074" spans="2:7" x14ac:dyDescent="0.25">
      <c r="B7074" s="176" t="s">
        <v>3509</v>
      </c>
      <c r="C7074" s="176" t="s">
        <v>3510</v>
      </c>
      <c r="D7074" s="176">
        <v>-31.940299987792969</v>
      </c>
      <c r="E7074" s="176">
        <v>115.96700286865234</v>
      </c>
      <c r="G7074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75" spans="2:7" x14ac:dyDescent="0.25">
      <c r="B7075" s="176" t="s">
        <v>3511</v>
      </c>
      <c r="C7075" s="176" t="s">
        <v>3512</v>
      </c>
      <c r="D7075" s="176">
        <v>-13.153333</v>
      </c>
      <c r="E7075" s="176">
        <v>142.77694399999999</v>
      </c>
      <c r="F7075" s="176" t="str">
        <f>RIGHT(Airports[[#This Row],[ICAO]],3)</f>
        <v>PPS</v>
      </c>
    </row>
    <row r="7076" spans="2:7" x14ac:dyDescent="0.25">
      <c r="B7076" s="176" t="s">
        <v>3513</v>
      </c>
      <c r="C7076" s="176" t="s">
        <v>3514</v>
      </c>
      <c r="D7076" s="176">
        <v>-27.387778000000001</v>
      </c>
      <c r="E7076" s="176">
        <v>153.02444399999999</v>
      </c>
      <c r="F7076" s="176" t="str">
        <f>RIGHT(Airports[[#This Row],[ICAO]],3)</f>
        <v>PRC</v>
      </c>
    </row>
    <row r="7077" spans="2:7" x14ac:dyDescent="0.25">
      <c r="B7077" s="176" t="s">
        <v>3515</v>
      </c>
      <c r="C7077" s="176" t="s">
        <v>3516</v>
      </c>
      <c r="D7077" s="176">
        <v>-27.500278000000002</v>
      </c>
      <c r="E7077" s="176">
        <v>153.03388899999999</v>
      </c>
      <c r="F7077" s="176" t="str">
        <f>RIGHT(Airports[[#This Row],[ICAO]],3)</f>
        <v>PRI</v>
      </c>
    </row>
    <row r="7078" spans="2:7" x14ac:dyDescent="0.25">
      <c r="B7078" s="176" t="s">
        <v>3517</v>
      </c>
      <c r="C7078" s="176" t="s">
        <v>3518</v>
      </c>
      <c r="D7078" s="176">
        <v>-12.557221999999999</v>
      </c>
      <c r="E7078" s="176">
        <v>143.121667</v>
      </c>
      <c r="F7078" s="176" t="str">
        <f>RIGHT(Airports[[#This Row],[ICAO]],3)</f>
        <v>PRV</v>
      </c>
    </row>
    <row r="7079" spans="2:7" x14ac:dyDescent="0.25">
      <c r="B7079" s="176" t="s">
        <v>3519</v>
      </c>
      <c r="C7079" s="176" t="s">
        <v>3520</v>
      </c>
      <c r="D7079" s="176">
        <v>-10.720556</v>
      </c>
      <c r="E7079" s="176">
        <v>142.46388899999999</v>
      </c>
      <c r="F7079" s="176" t="str">
        <f>RIGHT(Airports[[#This Row],[ICAO]],3)</f>
        <v>PSB</v>
      </c>
    </row>
    <row r="7080" spans="2:7" x14ac:dyDescent="0.25">
      <c r="B7080" s="176" t="s">
        <v>3521</v>
      </c>
      <c r="C7080" s="176" t="s">
        <v>3522</v>
      </c>
      <c r="D7080" s="176">
        <v>-40.498333000000002</v>
      </c>
      <c r="E7080" s="176">
        <v>148.33666700000001</v>
      </c>
      <c r="F7080" s="176" t="str">
        <f>RIGHT(Airports[[#This Row],[ICAO]],3)</f>
        <v>PSI</v>
      </c>
    </row>
    <row r="7081" spans="2:7" x14ac:dyDescent="0.25">
      <c r="B7081" s="176" t="s">
        <v>3523</v>
      </c>
      <c r="C7081" s="176" t="s">
        <v>3524</v>
      </c>
      <c r="D7081" s="176">
        <v>-36.405278000000003</v>
      </c>
      <c r="E7081" s="176">
        <v>148.41472200000001</v>
      </c>
      <c r="F7081" s="176" t="str">
        <f>RIGHT(Airports[[#This Row],[ICAO]],3)</f>
        <v>PSR</v>
      </c>
    </row>
    <row r="7082" spans="2:7" x14ac:dyDescent="0.25">
      <c r="B7082" s="176" t="s">
        <v>3525</v>
      </c>
      <c r="C7082" s="176" t="s">
        <v>3526</v>
      </c>
      <c r="D7082" s="176">
        <v>-33.005000000000003</v>
      </c>
      <c r="E7082" s="176">
        <v>138.848333</v>
      </c>
      <c r="F7082" s="176" t="str">
        <f>RIGHT(Airports[[#This Row],[ICAO]],3)</f>
        <v>PTB</v>
      </c>
    </row>
    <row r="7083" spans="2:7" x14ac:dyDescent="0.25">
      <c r="B7083" s="176" t="s">
        <v>3527</v>
      </c>
      <c r="C7083" s="176" t="s">
        <v>3528</v>
      </c>
      <c r="D7083" s="176">
        <v>-16.483332999999998</v>
      </c>
      <c r="E7083" s="176">
        <v>145.458056</v>
      </c>
      <c r="F7083" s="176" t="str">
        <f>RIGHT(Airports[[#This Row],[ICAO]],3)</f>
        <v>PTD</v>
      </c>
    </row>
    <row r="7084" spans="2:7" x14ac:dyDescent="0.25">
      <c r="B7084" s="176" t="s">
        <v>3529</v>
      </c>
      <c r="C7084" s="176" t="s">
        <v>3530</v>
      </c>
      <c r="D7084" s="176">
        <v>-15.383333</v>
      </c>
      <c r="E7084" s="176">
        <v>124.666667</v>
      </c>
      <c r="F7084" s="176" t="str">
        <f>RIGHT(Airports[[#This Row],[ICAO]],3)</f>
        <v>PTG</v>
      </c>
    </row>
    <row r="7085" spans="2:7" x14ac:dyDescent="0.25">
      <c r="B7085" s="176" t="s">
        <v>3531</v>
      </c>
      <c r="C7085" s="176" t="s">
        <v>3532</v>
      </c>
      <c r="D7085" s="176">
        <v>-24.613056</v>
      </c>
      <c r="E7085" s="176">
        <v>126.32333300000001</v>
      </c>
      <c r="F7085" s="176" t="str">
        <f>RIGHT(Airports[[#This Row],[ICAO]],3)</f>
        <v>PTJ</v>
      </c>
    </row>
    <row r="7086" spans="2:7" x14ac:dyDescent="0.25">
      <c r="B7086" s="176" t="s">
        <v>3533</v>
      </c>
      <c r="C7086" s="176" t="s">
        <v>3534</v>
      </c>
      <c r="D7086" s="176">
        <v>-24.133056</v>
      </c>
      <c r="E7086" s="176">
        <v>144.583056</v>
      </c>
      <c r="F7086" s="176" t="str">
        <f>RIGHT(Airports[[#This Row],[ICAO]],3)</f>
        <v>PTL</v>
      </c>
    </row>
    <row r="7087" spans="2:7" x14ac:dyDescent="0.25">
      <c r="B7087" s="176" t="s">
        <v>3535</v>
      </c>
      <c r="C7087" s="176" t="s">
        <v>3536</v>
      </c>
      <c r="D7087" s="176">
        <v>-14.521100044250488</v>
      </c>
      <c r="E7087" s="176">
        <v>132.37800598144531</v>
      </c>
      <c r="G7087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88" spans="2:7" x14ac:dyDescent="0.25">
      <c r="B7088" s="176" t="s">
        <v>3537</v>
      </c>
      <c r="C7088" s="176" t="s">
        <v>3538</v>
      </c>
      <c r="D7088" s="176">
        <v>-38.316389000000001</v>
      </c>
      <c r="E7088" s="176">
        <v>144.71638899999999</v>
      </c>
      <c r="F7088" s="176" t="str">
        <f>RIGHT(Airports[[#This Row],[ICAO]],3)</f>
        <v>PTS</v>
      </c>
    </row>
    <row r="7089" spans="2:7" x14ac:dyDescent="0.25">
      <c r="B7089" s="176" t="s">
        <v>3539</v>
      </c>
      <c r="C7089" s="176" t="s">
        <v>3540</v>
      </c>
      <c r="D7089" s="176">
        <v>-31.483332999999998</v>
      </c>
      <c r="E7089" s="176">
        <v>137.48333299999999</v>
      </c>
      <c r="F7089" s="176" t="str">
        <f>RIGHT(Airports[[#This Row],[ICAO]],3)</f>
        <v>PTT</v>
      </c>
    </row>
    <row r="7090" spans="2:7" x14ac:dyDescent="0.25">
      <c r="B7090" s="176" t="s">
        <v>3541</v>
      </c>
      <c r="C7090" s="176" t="s">
        <v>3542</v>
      </c>
      <c r="D7090" s="176">
        <v>-14.339444</v>
      </c>
      <c r="E7090" s="176">
        <v>129.86444399999999</v>
      </c>
      <c r="F7090" s="176" t="str">
        <f>RIGHT(Airports[[#This Row],[ICAO]],3)</f>
        <v>PUA</v>
      </c>
    </row>
    <row r="7091" spans="2:7" x14ac:dyDescent="0.25">
      <c r="B7091" s="176" t="s">
        <v>3543</v>
      </c>
      <c r="C7091" s="176" t="s">
        <v>3544</v>
      </c>
      <c r="D7091" s="176">
        <v>-16.721944000000001</v>
      </c>
      <c r="E7091" s="176">
        <v>137.42333300000001</v>
      </c>
      <c r="F7091" s="176" t="str">
        <f>RIGHT(Airports[[#This Row],[ICAO]],3)</f>
        <v>PUG</v>
      </c>
    </row>
    <row r="7092" spans="2:7" x14ac:dyDescent="0.25">
      <c r="B7092" s="176" t="s">
        <v>3545</v>
      </c>
      <c r="C7092" s="176" t="s">
        <v>3546</v>
      </c>
      <c r="D7092" s="176">
        <v>-19.444444000000001</v>
      </c>
      <c r="E7092" s="176">
        <v>146.41111100000001</v>
      </c>
      <c r="F7092" s="176" t="str">
        <f>RIGHT(Airports[[#This Row],[ICAO]],3)</f>
        <v>PUK</v>
      </c>
    </row>
    <row r="7093" spans="2:7" x14ac:dyDescent="0.25">
      <c r="B7093" s="176" t="s">
        <v>3547</v>
      </c>
      <c r="C7093" s="176" t="s">
        <v>3548</v>
      </c>
      <c r="D7093" s="176">
        <v>-22.066666999999999</v>
      </c>
      <c r="E7093" s="176">
        <v>123.166389</v>
      </c>
      <c r="F7093" s="176" t="str">
        <f>RIGHT(Airports[[#This Row],[ICAO]],3)</f>
        <v>PUN</v>
      </c>
    </row>
    <row r="7094" spans="2:7" x14ac:dyDescent="0.25">
      <c r="B7094" s="176" t="s">
        <v>3549</v>
      </c>
      <c r="C7094" s="176" t="s">
        <v>3550</v>
      </c>
      <c r="D7094" s="176">
        <v>-26.645833</v>
      </c>
      <c r="E7094" s="176">
        <v>142.595</v>
      </c>
      <c r="F7094" s="176" t="str">
        <f>RIGHT(Airports[[#This Row],[ICAO]],3)</f>
        <v>PVD</v>
      </c>
    </row>
    <row r="7095" spans="2:7" x14ac:dyDescent="0.25">
      <c r="B7095" s="176" t="s">
        <v>3551</v>
      </c>
      <c r="C7095" s="176" t="s">
        <v>3552</v>
      </c>
      <c r="D7095" s="176">
        <v>-16</v>
      </c>
      <c r="E7095" s="176">
        <v>144.06638899999999</v>
      </c>
      <c r="F7095" s="176" t="str">
        <f>RIGHT(Airports[[#This Row],[ICAO]],3)</f>
        <v>PVI</v>
      </c>
    </row>
    <row r="7096" spans="2:7" x14ac:dyDescent="0.25">
      <c r="B7096" s="176" t="s">
        <v>3553</v>
      </c>
      <c r="C7096" s="176" t="s">
        <v>3554</v>
      </c>
      <c r="D7096" s="176">
        <v>-21.213332999999999</v>
      </c>
      <c r="E7096" s="176">
        <v>149.026667</v>
      </c>
      <c r="F7096" s="176" t="str">
        <f>RIGHT(Airports[[#This Row],[ICAO]],3)</f>
        <v>PVP</v>
      </c>
    </row>
    <row r="7097" spans="2:7" x14ac:dyDescent="0.25">
      <c r="B7097" s="176" t="s">
        <v>3555</v>
      </c>
      <c r="C7097" s="176" t="s">
        <v>3556</v>
      </c>
      <c r="D7097" s="176">
        <v>-34.186667</v>
      </c>
      <c r="E7097" s="176">
        <v>138.16305600000001</v>
      </c>
      <c r="F7097" s="176" t="str">
        <f>RIGHT(Airports[[#This Row],[ICAO]],3)</f>
        <v>PWF</v>
      </c>
    </row>
    <row r="7098" spans="2:7" x14ac:dyDescent="0.25">
      <c r="B7098" s="176" t="s">
        <v>3557</v>
      </c>
      <c r="C7098" s="176" t="s">
        <v>3558</v>
      </c>
      <c r="D7098" s="176">
        <v>-27.733332999999998</v>
      </c>
      <c r="E7098" s="176">
        <v>151.63333299999999</v>
      </c>
      <c r="F7098" s="176" t="str">
        <f>RIGHT(Airports[[#This Row],[ICAO]],3)</f>
        <v>PWH</v>
      </c>
    </row>
    <row r="7099" spans="2:7" x14ac:dyDescent="0.25">
      <c r="B7099" s="176" t="s">
        <v>3559</v>
      </c>
      <c r="C7099" s="176" t="s">
        <v>3560</v>
      </c>
      <c r="D7099" s="176">
        <v>-31.144166999999999</v>
      </c>
      <c r="E7099" s="176">
        <v>136.81694400000001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100" spans="2:7" x14ac:dyDescent="0.25">
      <c r="B7100" s="176" t="s">
        <v>3561</v>
      </c>
      <c r="C7100" s="176" t="s">
        <v>3562</v>
      </c>
      <c r="D7100" s="176">
        <v>-10.450386999999999</v>
      </c>
      <c r="E7100" s="176">
        <v>105.69110000000001</v>
      </c>
      <c r="F7100" s="176" t="str">
        <f>RIGHT(Airports[[#This Row],[ICAO]],3)</f>
        <v>PXM</v>
      </c>
    </row>
    <row r="7101" spans="2:7" x14ac:dyDescent="0.25">
      <c r="B7101" s="176" t="s">
        <v>3563</v>
      </c>
      <c r="C7101" s="176" t="s">
        <v>3564</v>
      </c>
      <c r="D7101" s="176">
        <v>-21.211666999999998</v>
      </c>
      <c r="E7101" s="176">
        <v>149.07666699999999</v>
      </c>
      <c r="F7101" s="176" t="str">
        <f>RIGHT(Airports[[#This Row],[ICAO]],3)</f>
        <v>PYA</v>
      </c>
    </row>
    <row r="7102" spans="2:7" x14ac:dyDescent="0.25">
      <c r="B7102" s="176" t="s">
        <v>3565</v>
      </c>
      <c r="C7102" s="176" t="s">
        <v>3566</v>
      </c>
      <c r="D7102" s="176">
        <v>-36.061388999999998</v>
      </c>
      <c r="E7102" s="176">
        <v>144.126667</v>
      </c>
      <c r="F7102" s="176" t="str">
        <f>RIGHT(Airports[[#This Row],[ICAO]],3)</f>
        <v>PYD</v>
      </c>
    </row>
    <row r="7103" spans="2:7" x14ac:dyDescent="0.25">
      <c r="B7103" s="176" t="s">
        <v>3567</v>
      </c>
      <c r="C7103" s="176" t="s">
        <v>3568</v>
      </c>
      <c r="D7103" s="176">
        <v>-29.262222000000001</v>
      </c>
      <c r="E7103" s="176">
        <v>117.669444</v>
      </c>
      <c r="F7103" s="176" t="str">
        <f>RIGHT(Airports[[#This Row],[ICAO]],3)</f>
        <v>PYF</v>
      </c>
    </row>
    <row r="7104" spans="2:7" x14ac:dyDescent="0.25">
      <c r="B7104" s="176" t="s">
        <v>3569</v>
      </c>
      <c r="C7104" s="176" t="s">
        <v>3570</v>
      </c>
      <c r="D7104" s="176">
        <v>-21.539166999999999</v>
      </c>
      <c r="E7104" s="176">
        <v>114.115278</v>
      </c>
      <c r="F7104" s="176" t="str">
        <f>RIGHT(Airports[[#This Row],[ICAO]],3)</f>
        <v>PYV</v>
      </c>
    </row>
    <row r="7105" spans="2:7" x14ac:dyDescent="0.25">
      <c r="B7105" s="176" t="s">
        <v>3571</v>
      </c>
      <c r="C7105" s="176" t="s">
        <v>3572</v>
      </c>
      <c r="D7105" s="176">
        <v>-30.899722000000001</v>
      </c>
      <c r="E7105" s="176">
        <v>147.833056</v>
      </c>
      <c r="F7105" s="176" t="str">
        <f>RIGHT(Airports[[#This Row],[ICAO]],3)</f>
        <v>QBE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3573</v>
      </c>
      <c r="C7106" s="176" t="s">
        <v>3574</v>
      </c>
      <c r="D7106" s="176">
        <v>-35.853889000000002</v>
      </c>
      <c r="E7106" s="176">
        <v>143.51416699999999</v>
      </c>
      <c r="F7106" s="176" t="str">
        <f>RIGHT(Airports[[#This Row],[ICAO]],3)</f>
        <v>QBK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3575</v>
      </c>
      <c r="C7107" s="176" t="s">
        <v>3576</v>
      </c>
      <c r="D7107" s="176">
        <v>-38.266388999999997</v>
      </c>
      <c r="E7107" s="176">
        <v>144.66666699999999</v>
      </c>
      <c r="F7107" s="176" t="str">
        <f>RIGHT(Airports[[#This Row],[ICAO]],3)</f>
        <v>QCF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3577</v>
      </c>
      <c r="C7108" s="176" t="s">
        <v>3578</v>
      </c>
      <c r="D7108" s="176">
        <v>-23.766667000000002</v>
      </c>
      <c r="E7108" s="176">
        <v>151.193611</v>
      </c>
      <c r="F7108" s="176" t="str">
        <f>RIGHT(Airports[[#This Row],[ICAO]],3)</f>
        <v>QCI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3579</v>
      </c>
      <c r="C7109" s="176" t="s">
        <v>3580</v>
      </c>
      <c r="D7109" s="176">
        <v>-32.006667</v>
      </c>
      <c r="E7109" s="176">
        <v>117.41500000000001</v>
      </c>
      <c r="F7109" s="176" t="str">
        <f>RIGHT(Airports[[#This Row],[ICAO]],3)</f>
        <v>QDG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3581</v>
      </c>
      <c r="C7110" s="176" t="s">
        <v>3582</v>
      </c>
      <c r="D7110" s="176">
        <v>-31.498611</v>
      </c>
      <c r="E7110" s="176">
        <v>150.518056</v>
      </c>
      <c r="F7110" s="176" t="str">
        <f>RIGHT(Airports[[#This Row],[ICAO]],3)</f>
        <v>QDI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3583</v>
      </c>
      <c r="C7111" s="176" t="s">
        <v>3584</v>
      </c>
      <c r="D7111" s="176">
        <v>-26.609176000000001</v>
      </c>
      <c r="E7111" s="176">
        <v>144.25374600000001</v>
      </c>
      <c r="F7111" s="176" t="str">
        <f>RIGHT(Airports[[#This Row],[ICAO]],3)</f>
        <v>QLP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3585</v>
      </c>
      <c r="C7112" s="176" t="s">
        <v>3586</v>
      </c>
      <c r="D7112" s="176">
        <v>-42.075555999999999</v>
      </c>
      <c r="E7112" s="176">
        <v>145.530833</v>
      </c>
      <c r="F7112" s="176" t="str">
        <f>RIGHT(Airports[[#This Row],[ICAO]],3)</f>
        <v>QNS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3587</v>
      </c>
      <c r="C7113" s="176" t="s">
        <v>3588</v>
      </c>
      <c r="D7113" s="176">
        <v>-32.32</v>
      </c>
      <c r="E7113" s="176">
        <v>138.10166699999999</v>
      </c>
      <c r="F7113" s="176" t="str">
        <f>RIGHT(Airports[[#This Row],[ICAO]],3)</f>
        <v>QRN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3589</v>
      </c>
      <c r="C7114" s="176" t="s">
        <v>3590</v>
      </c>
      <c r="D7114" s="176">
        <v>-32.403055999999999</v>
      </c>
      <c r="E7114" s="176">
        <v>151.016111</v>
      </c>
      <c r="F7114" s="176" t="str">
        <f>RIGHT(Airports[[#This Row],[ICAO]],3)</f>
        <v>RAC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3591</v>
      </c>
      <c r="C7115" s="176" t="s">
        <v>3592</v>
      </c>
      <c r="D7115" s="176">
        <v>-11.63</v>
      </c>
      <c r="E7115" s="176">
        <v>130.301389</v>
      </c>
      <c r="F7115" s="176" t="str">
        <f>RIGHT(Airports[[#This Row],[ICAO]],3)</f>
        <v>RAK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3593</v>
      </c>
      <c r="C7116" s="176" t="s">
        <v>3594</v>
      </c>
      <c r="D7116" s="176">
        <v>-26.133333</v>
      </c>
      <c r="E7116" s="176">
        <v>143.02527799999999</v>
      </c>
      <c r="F7116" s="176" t="str">
        <f>RIGHT(Airports[[#This Row],[ICAO]],3)</f>
        <v>RAM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3595</v>
      </c>
      <c r="C7117" s="176" t="s">
        <v>3596</v>
      </c>
      <c r="D7117" s="176">
        <v>-16.920832999999998</v>
      </c>
      <c r="E7117" s="176">
        <v>145.77888899999999</v>
      </c>
      <c r="F7117" s="176" t="str">
        <f>RIGHT(Airports[[#This Row],[ICAO]],3)</f>
        <v>RAP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3597</v>
      </c>
      <c r="C7118" s="176" t="s">
        <v>3598</v>
      </c>
      <c r="D7118" s="176">
        <v>-29.305555999999999</v>
      </c>
      <c r="E7118" s="176">
        <v>149.697778</v>
      </c>
      <c r="F7118" s="176" t="str">
        <f>RIGHT(Airports[[#This Row],[ICAO]],3)</f>
        <v>RAR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3599</v>
      </c>
      <c r="C7119" s="176" t="s">
        <v>3600</v>
      </c>
      <c r="D7119" s="176">
        <v>-28.72</v>
      </c>
      <c r="E7119" s="176">
        <v>113.783889</v>
      </c>
      <c r="F7119" s="176" t="str">
        <f>RIGHT(Airports[[#This Row],[ICAO]],3)</f>
        <v>RAT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3601</v>
      </c>
      <c r="C7120" s="176" t="s">
        <v>3602</v>
      </c>
      <c r="D7120" s="176">
        <v>-31.016667000000002</v>
      </c>
      <c r="E7120" s="176">
        <v>125.325</v>
      </c>
      <c r="F7120" s="176" t="str">
        <f>RIGHT(Airports[[#This Row],[ICAO]],3)</f>
        <v>RAW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3603</v>
      </c>
      <c r="C7121" s="176" t="s">
        <v>3604</v>
      </c>
      <c r="D7121" s="176">
        <v>-33.869999999999997</v>
      </c>
      <c r="E7121" s="176">
        <v>151.26305600000001</v>
      </c>
      <c r="F7121" s="176" t="str">
        <f>RIGHT(Airports[[#This Row],[ICAO]],3)</f>
        <v>RAY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3605</v>
      </c>
      <c r="C7122" s="176" t="s">
        <v>3606</v>
      </c>
      <c r="D7122" s="176">
        <v>-25.855</v>
      </c>
      <c r="E7122" s="176">
        <v>153.070278</v>
      </c>
      <c r="F7122" s="176" t="str">
        <f>RIGHT(Airports[[#This Row],[ICAO]],3)</f>
        <v>RBB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3607</v>
      </c>
      <c r="C7123" s="176" t="s">
        <v>3608</v>
      </c>
      <c r="D7123" s="176">
        <v>-27.45</v>
      </c>
      <c r="E7123" s="176">
        <v>153.02777800000001</v>
      </c>
      <c r="F7123" s="176" t="str">
        <f>RIGHT(Airports[[#This Row],[ICAO]],3)</f>
        <v>RBC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3609</v>
      </c>
      <c r="C7124" s="176" t="s">
        <v>3610</v>
      </c>
      <c r="D7124" s="176">
        <v>-37.176389</v>
      </c>
      <c r="E7124" s="176">
        <v>139.80444399999999</v>
      </c>
      <c r="F7124" s="176" t="str">
        <f>RIGHT(Airports[[#This Row],[ICAO]],3)</f>
        <v>RBE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3611</v>
      </c>
      <c r="C7125" s="176" t="s">
        <v>3612</v>
      </c>
      <c r="D7125" s="176">
        <v>-27.446943999999998</v>
      </c>
      <c r="E7125" s="176">
        <v>153.028333</v>
      </c>
      <c r="F7125" s="176" t="str">
        <f>RIGHT(Airports[[#This Row],[ICAO]],3)</f>
        <v>RBH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3613</v>
      </c>
      <c r="C7126" s="176" t="s">
        <v>3614</v>
      </c>
      <c r="D7126" s="176">
        <v>-12.425000000000001</v>
      </c>
      <c r="E7126" s="176">
        <v>130.973333</v>
      </c>
      <c r="F7126" s="176" t="str">
        <f>RIGHT(Airports[[#This Row],[ICAO]],3)</f>
        <v>RBK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3615</v>
      </c>
      <c r="C7127" s="176" t="s">
        <v>3616</v>
      </c>
      <c r="D7127" s="176">
        <v>-17.183056000000001</v>
      </c>
      <c r="E7127" s="176">
        <v>137.766389</v>
      </c>
      <c r="F7127" s="176" t="str">
        <f>RIGHT(Airports[[#This Row],[ICAO]],3)</f>
        <v>RBM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3617</v>
      </c>
      <c r="C7128" s="176" t="s">
        <v>3618</v>
      </c>
      <c r="D7128" s="176">
        <v>-16.718333000000001</v>
      </c>
      <c r="E7128" s="176">
        <v>136.94499999999999</v>
      </c>
      <c r="F7128" s="176" t="str">
        <f>RIGHT(Airports[[#This Row],[ICAO]],3)</f>
        <v>RBR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3619</v>
      </c>
      <c r="C7129" s="176" t="s">
        <v>3620</v>
      </c>
      <c r="D7129" s="176">
        <v>-20.216667000000001</v>
      </c>
      <c r="E7129" s="176">
        <v>130</v>
      </c>
      <c r="F7129" s="176" t="str">
        <f>RIGHT(Airports[[#This Row],[ICAO]],3)</f>
        <v>RBT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3621</v>
      </c>
      <c r="C7130" s="176" t="s">
        <v>3622</v>
      </c>
      <c r="D7130" s="176">
        <v>-13.643333</v>
      </c>
      <c r="E7130" s="176">
        <v>142.641111</v>
      </c>
      <c r="F7130" s="176" t="str">
        <f>RIGHT(Airports[[#This Row],[ICAO]],3)</f>
        <v>RBY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3623</v>
      </c>
      <c r="C7131" s="176" t="s">
        <v>3624</v>
      </c>
      <c r="D7131" s="176">
        <v>-27.578889</v>
      </c>
      <c r="E7131" s="176">
        <v>153.130833</v>
      </c>
      <c r="F7131" s="176" t="str">
        <f>RIGHT(Airports[[#This Row],[ICAO]],3)</f>
        <v>RCD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3625</v>
      </c>
      <c r="C7132" s="176" t="s">
        <v>3626</v>
      </c>
      <c r="D7132" s="176">
        <v>-27.579671999999999</v>
      </c>
      <c r="E7132" s="176">
        <v>152.856559</v>
      </c>
      <c r="F7132" s="176" t="str">
        <f>RIGHT(Airports[[#This Row],[ICAO]],3)</f>
        <v>RDF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3627</v>
      </c>
      <c r="C7133" s="176" t="s">
        <v>3628</v>
      </c>
      <c r="D7133" s="176">
        <v>-21.966667000000001</v>
      </c>
      <c r="E7133" s="176">
        <v>119.016667</v>
      </c>
      <c r="F7133" s="176" t="str">
        <f>RIGHT(Airports[[#This Row],[ICAO]],3)</f>
        <v>RDM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3629</v>
      </c>
      <c r="C7134" s="176" t="s">
        <v>3630</v>
      </c>
      <c r="D7134" s="176">
        <v>-17.129166999999999</v>
      </c>
      <c r="E7134" s="176">
        <v>144.39611099999999</v>
      </c>
      <c r="F7134" s="176" t="str">
        <f>RIGHT(Airports[[#This Row],[ICAO]],3)</f>
        <v>RDN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3631</v>
      </c>
      <c r="C7135" s="176" t="s">
        <v>3632</v>
      </c>
      <c r="D7135" s="176">
        <v>-20.024999999999999</v>
      </c>
      <c r="E7135" s="176">
        <v>116.31</v>
      </c>
      <c r="F7135" s="176" t="str">
        <f>RIGHT(Airports[[#This Row],[ICAO]],3)</f>
        <v>RDP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3633</v>
      </c>
      <c r="C7136" s="176" t="s">
        <v>3634</v>
      </c>
      <c r="D7136" s="176">
        <v>-20.575278000000001</v>
      </c>
      <c r="E7136" s="176">
        <v>143.300556</v>
      </c>
      <c r="F7136" s="176" t="str">
        <f>RIGHT(Airports[[#This Row],[ICAO]],3)</f>
        <v>RDS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3635</v>
      </c>
      <c r="C7137" s="176" t="s">
        <v>3636</v>
      </c>
      <c r="D7137" s="176">
        <v>-27.131388999999999</v>
      </c>
      <c r="E7137" s="176">
        <v>118.27972200000001</v>
      </c>
      <c r="F7137" s="176" t="str">
        <f>RIGHT(Airports[[#This Row],[ICAO]],3)</f>
        <v>RDY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3637</v>
      </c>
      <c r="C7138" s="176" t="s">
        <v>3638</v>
      </c>
      <c r="D7138" s="176">
        <v>-27.206666999999999</v>
      </c>
      <c r="E7138" s="176">
        <v>153.067778</v>
      </c>
      <c r="F7138" s="176" t="str">
        <f>RIGHT(Airports[[#This Row],[ICAO]],3)</f>
        <v>RED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3639</v>
      </c>
      <c r="C7139" s="176" t="s">
        <v>3640</v>
      </c>
      <c r="D7139" s="176">
        <v>-32.558332999999998</v>
      </c>
      <c r="E7139" s="176">
        <v>151.95833300000001</v>
      </c>
      <c r="F7139" s="176" t="str">
        <f>RIGHT(Airports[[#This Row],[ICAO]],3)</f>
        <v>REM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3641</v>
      </c>
      <c r="C7140" s="176" t="s">
        <v>3642</v>
      </c>
      <c r="D7140" s="176">
        <v>-34.196399999999997</v>
      </c>
      <c r="E7140" s="176">
        <v>140.67399599999999</v>
      </c>
      <c r="F7140" s="176" t="str">
        <f>RIGHT(Airports[[#This Row],[ICAO]],3)</f>
        <v>REN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3643</v>
      </c>
      <c r="C7141" s="176" t="s">
        <v>3644</v>
      </c>
      <c r="D7141" s="176">
        <v>-25.216667000000001</v>
      </c>
      <c r="E7141" s="176">
        <v>143.30000000000001</v>
      </c>
      <c r="F7141" s="176" t="str">
        <f>RIGHT(Airports[[#This Row],[ICAO]],3)</f>
        <v>RES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3645</v>
      </c>
      <c r="C7142" s="176" t="s">
        <v>3646</v>
      </c>
      <c r="D7142" s="176">
        <v>-11.272778000000001</v>
      </c>
      <c r="E7142" s="176">
        <v>132.385278</v>
      </c>
      <c r="F7142" s="176" t="str">
        <f>RIGHT(Airports[[#This Row],[ICAO]],3)</f>
        <v>RFB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3647</v>
      </c>
      <c r="C7143" s="176" t="s">
        <v>3648</v>
      </c>
      <c r="D7143" s="176">
        <v>-22.763332999999999</v>
      </c>
      <c r="E7143" s="176">
        <v>144.01166699999999</v>
      </c>
      <c r="F7143" s="176" t="str">
        <f>RIGHT(Airports[[#This Row],[ICAO]],3)</f>
        <v>RFD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3649</v>
      </c>
      <c r="C7144" s="176" t="s">
        <v>3650</v>
      </c>
      <c r="D7144" s="176">
        <v>-37.791666999999997</v>
      </c>
      <c r="E7144" s="176">
        <v>144.94972200000001</v>
      </c>
      <c r="F7144" s="176" t="str">
        <f>RIGHT(Airports[[#This Row],[ICAO]],3)</f>
        <v>RHO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3651</v>
      </c>
      <c r="C7145" s="176" t="s">
        <v>3652</v>
      </c>
      <c r="D7145" s="176">
        <v>-12.008611</v>
      </c>
      <c r="E7145" s="176">
        <v>136.46444399999999</v>
      </c>
      <c r="F7145" s="176" t="str">
        <f>RIGHT(Airports[[#This Row],[ICAO]],3)</f>
        <v>RIA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3653</v>
      </c>
      <c r="C7146" s="176" t="s">
        <v>3654</v>
      </c>
      <c r="D7146" s="176">
        <v>-37.479999999999997</v>
      </c>
      <c r="E7146" s="176">
        <v>144.718333</v>
      </c>
      <c r="F7146" s="176" t="str">
        <f>RIGHT(Airports[[#This Row],[ICAO]],3)</f>
        <v>RID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3655</v>
      </c>
      <c r="C7147" s="176" t="s">
        <v>3656</v>
      </c>
      <c r="D7147" s="176">
        <v>-31.177778</v>
      </c>
      <c r="E7147" s="176">
        <v>147.89833300000001</v>
      </c>
      <c r="F7147" s="176" t="str">
        <f>RIGHT(Airports[[#This Row],[ICAO]],3)</f>
        <v>RIM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3657</v>
      </c>
      <c r="C7148" s="176" t="s">
        <v>3658</v>
      </c>
      <c r="D7148" s="176">
        <v>-13.1</v>
      </c>
      <c r="E7148" s="176">
        <v>131.35</v>
      </c>
      <c r="F7148" s="176" t="str">
        <f>RIGHT(Airports[[#This Row],[ICAO]],3)</f>
        <v>RIN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3659</v>
      </c>
      <c r="C7149" s="176" t="s">
        <v>3660</v>
      </c>
      <c r="D7149" s="176">
        <v>-27.549721999999999</v>
      </c>
      <c r="E7149" s="176">
        <v>152.391389</v>
      </c>
      <c r="F7149" s="176" t="str">
        <f>RIGHT(Airports[[#This Row],[ICAO]],3)</f>
        <v>RIO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3661</v>
      </c>
      <c r="C7150" s="176" t="s">
        <v>3662</v>
      </c>
      <c r="D7150" s="176">
        <v>-42.910556</v>
      </c>
      <c r="E7150" s="176">
        <v>147.45750000000001</v>
      </c>
      <c r="F7150" s="176" t="str">
        <f>RIGHT(Airports[[#This Row],[ICAO]],3)</f>
        <v>RKB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3663</v>
      </c>
      <c r="C7151" s="176" t="s">
        <v>3664</v>
      </c>
      <c r="D7151" s="176">
        <v>-18.95</v>
      </c>
      <c r="E7151" s="176">
        <v>135.19972200000001</v>
      </c>
      <c r="F7151" s="176" t="str">
        <f>RIGHT(Airports[[#This Row],[ICAO]],3)</f>
        <v>RKD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3665</v>
      </c>
      <c r="C7152" s="176" t="s">
        <v>3666</v>
      </c>
      <c r="D7152" s="176">
        <v>-31.671666999999999</v>
      </c>
      <c r="E7152" s="176">
        <v>138.63583299999999</v>
      </c>
      <c r="F7152" s="176" t="str">
        <f>RIGHT(Airports[[#This Row],[ICAO]],3)</f>
        <v>RKP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3667</v>
      </c>
      <c r="C7153" s="176" t="s">
        <v>3668</v>
      </c>
      <c r="D7153" s="176">
        <v>-19.869721999999999</v>
      </c>
      <c r="E7153" s="176">
        <v>138.104444</v>
      </c>
      <c r="F7153" s="176" t="str">
        <f>RIGHT(Airports[[#This Row],[ICAO]],3)</f>
        <v>RKS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3669</v>
      </c>
      <c r="C7154" s="176" t="s">
        <v>3670</v>
      </c>
      <c r="D7154" s="176">
        <v>-22.883056</v>
      </c>
      <c r="E7154" s="176">
        <v>117.44972199999999</v>
      </c>
      <c r="F7154" s="176" t="str">
        <f>RIGHT(Airports[[#This Row],[ICAO]],3)</f>
        <v>RLE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3671</v>
      </c>
      <c r="C7155" s="176" t="s">
        <v>3672</v>
      </c>
      <c r="D7155" s="176">
        <v>-19.033055999999998</v>
      </c>
      <c r="E7155" s="176">
        <v>138.73333299999999</v>
      </c>
      <c r="F7155" s="176" t="str">
        <f>RIGHT(Airports[[#This Row],[ICAO]],3)</f>
        <v>RLH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3673</v>
      </c>
      <c r="C7156" s="176" t="s">
        <v>3674</v>
      </c>
      <c r="D7156" s="176">
        <v>-24.461666999999998</v>
      </c>
      <c r="E7156" s="176">
        <v>148.62722199999999</v>
      </c>
      <c r="F7156" s="176" t="str">
        <f>RIGHT(Airports[[#This Row],[ICAO]],3)</f>
        <v>RLL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3675</v>
      </c>
      <c r="C7157" s="176" t="s">
        <v>3676</v>
      </c>
      <c r="D7157" s="176">
        <v>-35.024999999999999</v>
      </c>
      <c r="E7157" s="176">
        <v>139.183333</v>
      </c>
      <c r="F7157" s="176" t="str">
        <f>RIGHT(Airports[[#This Row],[ICAO]],3)</f>
        <v>RLO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3677</v>
      </c>
      <c r="C7158" s="176" t="s">
        <v>13349</v>
      </c>
      <c r="D7158" s="176">
        <v>-20.701900482177734</v>
      </c>
      <c r="E7158" s="176">
        <v>143.11500549316406</v>
      </c>
      <c r="F7158" s="176" t="str">
        <f>RIGHT(Airports[[#This Row],[ICAO]],3)</f>
        <v>RMD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3679</v>
      </c>
      <c r="C7159" s="176" t="s">
        <v>3680</v>
      </c>
      <c r="D7159" s="176">
        <v>-37.799166999999997</v>
      </c>
      <c r="E7159" s="176">
        <v>144.95611099999999</v>
      </c>
      <c r="F7159" s="176" t="str">
        <f>RIGHT(Airports[[#This Row],[ICAO]],3)</f>
        <v>RMH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3681</v>
      </c>
      <c r="C7160" s="176" t="s">
        <v>3682</v>
      </c>
      <c r="D7160" s="176">
        <v>-12.356399536132813</v>
      </c>
      <c r="E7160" s="176">
        <v>134.89799499511719</v>
      </c>
      <c r="F7160" s="176" t="str">
        <f>RIGHT(Airports[[#This Row],[ICAO]],3)</f>
        <v>RNG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3683</v>
      </c>
      <c r="C7161" s="176" t="s">
        <v>3684</v>
      </c>
      <c r="D7161" s="176">
        <v>-23.828610999999999</v>
      </c>
      <c r="E7161" s="176">
        <v>134.96166700000001</v>
      </c>
      <c r="F7161" s="176" t="str">
        <f>RIGHT(Airports[[#This Row],[ICAO]],3)</f>
        <v>RNW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3685</v>
      </c>
      <c r="C7162" s="176" t="s">
        <v>3686</v>
      </c>
      <c r="D7162" s="176">
        <v>-18.848610999999998</v>
      </c>
      <c r="E7162" s="176">
        <v>143.71111099999999</v>
      </c>
      <c r="F7162" s="176" t="str">
        <f>RIGHT(Airports[[#This Row],[ICAO]],3)</f>
        <v>ROB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3687</v>
      </c>
      <c r="C7163" s="176" t="s">
        <v>3688</v>
      </c>
      <c r="D7163" s="176">
        <v>-32.448889000000001</v>
      </c>
      <c r="E7163" s="176">
        <v>151.022222</v>
      </c>
      <c r="F7163" s="176" t="str">
        <f>RIGHT(Airports[[#This Row],[ICAO]],3)</f>
        <v>ROC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3689</v>
      </c>
      <c r="C7164" s="176" t="s">
        <v>3690</v>
      </c>
      <c r="D7164" s="176">
        <v>-20.761389000000001</v>
      </c>
      <c r="E7164" s="176">
        <v>117.156111</v>
      </c>
      <c r="F7164" s="176" t="str">
        <f>RIGHT(Airports[[#This Row],[ICAO]],3)</f>
        <v>ROE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3691</v>
      </c>
      <c r="C7165" s="176" t="s">
        <v>3692</v>
      </c>
      <c r="D7165" s="176">
        <v>-34.650556000000002</v>
      </c>
      <c r="E7165" s="176">
        <v>142.78277800000001</v>
      </c>
      <c r="F7165" s="176" t="str">
        <f>RIGHT(Airports[[#This Row],[ICAO]],3)</f>
        <v>ROI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3693</v>
      </c>
      <c r="C7166" s="176" t="s">
        <v>3694</v>
      </c>
      <c r="D7166" s="176">
        <v>-24.445277999999998</v>
      </c>
      <c r="E7166" s="176">
        <v>148.41805600000001</v>
      </c>
      <c r="F7166" s="176" t="str">
        <f>RIGHT(Airports[[#This Row],[ICAO]],3)</f>
        <v>ROL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3695</v>
      </c>
      <c r="C7167" s="176" t="s">
        <v>3696</v>
      </c>
      <c r="D7167" s="176">
        <v>-26.545000076300003</v>
      </c>
      <c r="E7167" s="176">
        <v>148.77499389600001</v>
      </c>
      <c r="F7167" s="176" t="str">
        <f>RIGHT(Airports[[#This Row],[ICAO]],3)</f>
        <v>ROM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3697</v>
      </c>
      <c r="C7168" s="176" t="s">
        <v>3698</v>
      </c>
      <c r="D7168" s="176">
        <v>-27.218056000000001</v>
      </c>
      <c r="E7168" s="176">
        <v>151.69666699999999</v>
      </c>
      <c r="F7168" s="176" t="str">
        <f>RIGHT(Airports[[#This Row],[ICAO]],3)</f>
        <v>ROP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3699</v>
      </c>
      <c r="C7169" s="176" t="s">
        <v>3700</v>
      </c>
      <c r="D7169" s="176">
        <v>-20.333333</v>
      </c>
      <c r="E7169" s="176">
        <v>140.16666699999999</v>
      </c>
      <c r="F7169" s="176" t="str">
        <f>RIGHT(Airports[[#This Row],[ICAO]],3)</f>
        <v>ROS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3701</v>
      </c>
      <c r="C7170" s="176" t="s">
        <v>3702</v>
      </c>
      <c r="D7170" s="176">
        <v>-29.291388999999999</v>
      </c>
      <c r="E7170" s="176">
        <v>116.86666700000001</v>
      </c>
      <c r="F7170" s="176" t="str">
        <f>RIGHT(Airports[[#This Row],[ICAO]],3)</f>
        <v>ROT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3703</v>
      </c>
      <c r="C7171" s="176" t="s">
        <v>3704</v>
      </c>
      <c r="D7171" s="176">
        <v>-23.598056</v>
      </c>
      <c r="E7171" s="176">
        <v>134.519722</v>
      </c>
      <c r="F7171" s="176" t="str">
        <f>RIGHT(Airports[[#This Row],[ICAO]],3)</f>
        <v>ROV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3705</v>
      </c>
      <c r="C7172" s="176" t="s">
        <v>3706</v>
      </c>
      <c r="D7172" s="176">
        <v>-22.5</v>
      </c>
      <c r="E7172" s="176">
        <v>138.833056</v>
      </c>
      <c r="F7172" s="176" t="str">
        <f>RIGHT(Airports[[#This Row],[ICAO]],3)</f>
        <v>ROX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3707</v>
      </c>
      <c r="C7173" s="176" t="s">
        <v>3708</v>
      </c>
      <c r="D7173" s="176">
        <v>-33.889443999999997</v>
      </c>
      <c r="E7173" s="176">
        <v>151.18388899999999</v>
      </c>
      <c r="F7173" s="176" t="str">
        <f>RIGHT(Airports[[#This Row],[ICAO]],3)</f>
        <v>RPA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3709</v>
      </c>
      <c r="C7174" s="176" t="s">
        <v>3710</v>
      </c>
      <c r="D7174" s="176">
        <v>-12.683332999999999</v>
      </c>
      <c r="E7174" s="176">
        <v>130.58333300000001</v>
      </c>
      <c r="F7174" s="176" t="str">
        <f>RIGHT(Airports[[#This Row],[ICAO]],3)</f>
        <v>RPT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3711</v>
      </c>
      <c r="C7175" s="176" t="s">
        <v>3712</v>
      </c>
      <c r="D7175" s="176">
        <v>-14.737500000000001</v>
      </c>
      <c r="E7175" s="176">
        <v>134.518056</v>
      </c>
      <c r="F7175" s="176" t="str">
        <f>RIGHT(Airports[[#This Row],[ICAO]],3)</f>
        <v>RRB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3713</v>
      </c>
      <c r="C7176" s="176" t="s">
        <v>3714</v>
      </c>
      <c r="D7176" s="176">
        <v>-23.108332999999998</v>
      </c>
      <c r="E7176" s="176">
        <v>119.333333</v>
      </c>
      <c r="F7176" s="176" t="str">
        <f>RIGHT(Airports[[#This Row],[ICAO]],3)</f>
        <v>RRG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3715</v>
      </c>
      <c r="C7177" s="176" t="s">
        <v>3716</v>
      </c>
      <c r="D7177" s="176">
        <v>-12.341111</v>
      </c>
      <c r="E7177" s="176">
        <v>136.00111100000001</v>
      </c>
      <c r="F7177" s="176" t="str">
        <f>RIGHT(Airports[[#This Row],[ICAO]],3)</f>
        <v>RRR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3717</v>
      </c>
      <c r="C7178" s="176" t="s">
        <v>3718</v>
      </c>
      <c r="D7178" s="176">
        <v>-25.833333</v>
      </c>
      <c r="E7178" s="176">
        <v>139.65</v>
      </c>
      <c r="F7178" s="176" t="str">
        <f>RIGHT(Airports[[#This Row],[ICAO]],3)</f>
        <v>RSB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3719</v>
      </c>
      <c r="C7179" s="176" t="s">
        <v>3720</v>
      </c>
      <c r="D7179" s="176">
        <v>-18.788333000000002</v>
      </c>
      <c r="E7179" s="176">
        <v>128.62444400000001</v>
      </c>
      <c r="F7179" s="176" t="str">
        <f>RIGHT(Airports[[#This Row],[ICAO]],3)</f>
        <v>RSK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3721</v>
      </c>
      <c r="C7180" s="176" t="s">
        <v>3722</v>
      </c>
      <c r="D7180" s="176">
        <v>-28.306388999999999</v>
      </c>
      <c r="E7180" s="176">
        <v>151.97416699999999</v>
      </c>
      <c r="F7180" s="176" t="str">
        <f>RIGHT(Airports[[#This Row],[ICAO]],3)</f>
        <v>RSS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3723</v>
      </c>
      <c r="C7181" s="176" t="s">
        <v>3724</v>
      </c>
      <c r="D7181" s="176">
        <v>-41.331389000000001</v>
      </c>
      <c r="E7181" s="176">
        <v>147.05027799999999</v>
      </c>
      <c r="F7181" s="176" t="str">
        <f>RIGHT(Airports[[#This Row],[ICAO]],3)</f>
        <v>RST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3725</v>
      </c>
      <c r="C7182" s="176" t="s">
        <v>3726</v>
      </c>
      <c r="D7182" s="176">
        <v>-27.149722000000001</v>
      </c>
      <c r="E7182" s="176">
        <v>145.91166699999999</v>
      </c>
      <c r="F7182" s="176" t="str">
        <f>RIGHT(Airports[[#This Row],[ICAO]],3)</f>
        <v>RSV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3727</v>
      </c>
      <c r="C7183" s="176" t="s">
        <v>3728</v>
      </c>
      <c r="D7183" s="176">
        <v>-36.583055999999999</v>
      </c>
      <c r="E7183" s="176">
        <v>145.016389</v>
      </c>
      <c r="F7183" s="176" t="str">
        <f>RIGHT(Airports[[#This Row],[ICAO]],3)</f>
        <v>RSW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3729</v>
      </c>
      <c r="C7184" s="176" t="s">
        <v>3730</v>
      </c>
      <c r="D7184" s="176">
        <v>-37.391666999999998</v>
      </c>
      <c r="E7184" s="176">
        <v>144.73833300000001</v>
      </c>
      <c r="F7184" s="176" t="str">
        <f>RIGHT(Airports[[#This Row],[ICAO]],3)</f>
        <v>RSY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3731</v>
      </c>
      <c r="C7185" s="176" t="s">
        <v>3732</v>
      </c>
      <c r="D7185" s="176">
        <v>-37.883333</v>
      </c>
      <c r="E7185" s="176">
        <v>144.443333</v>
      </c>
      <c r="F7185" s="176" t="str">
        <f>RIGHT(Airports[[#This Row],[ICAO]],3)</f>
        <v>RTH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3733</v>
      </c>
      <c r="C7186" s="176" t="s">
        <v>3734</v>
      </c>
      <c r="D7186" s="176">
        <v>-32.006667</v>
      </c>
      <c r="E7186" s="176">
        <v>115.539722</v>
      </c>
      <c r="F7186" s="176" t="str">
        <f>RIGHT(Airports[[#This Row],[ICAO]],3)</f>
        <v>RTI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3735</v>
      </c>
      <c r="C7187" s="176" t="s">
        <v>3736</v>
      </c>
      <c r="D7187" s="176">
        <v>-15.643333</v>
      </c>
      <c r="E7187" s="176">
        <v>141.843333</v>
      </c>
      <c r="F7187" s="176" t="str">
        <f>RIGHT(Airports[[#This Row],[ICAO]],3)</f>
        <v>RTP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3737</v>
      </c>
      <c r="C7188" s="176" t="s">
        <v>3738</v>
      </c>
      <c r="D7188" s="176">
        <v>-12.917778</v>
      </c>
      <c r="E7188" s="176">
        <v>136.25277800000001</v>
      </c>
      <c r="F7188" s="176" t="str">
        <f>RIGHT(Airports[[#This Row],[ICAO]],3)</f>
        <v>RUL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3739</v>
      </c>
      <c r="C7189" s="176" t="s">
        <v>3740</v>
      </c>
      <c r="D7189" s="176">
        <v>-12.194444000000001</v>
      </c>
      <c r="E7189" s="176">
        <v>136.291944</v>
      </c>
      <c r="F7189" s="176" t="str">
        <f>RIGHT(Airports[[#This Row],[ICAO]],3)</f>
        <v>RUR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3741</v>
      </c>
      <c r="C7190" s="176" t="s">
        <v>3742</v>
      </c>
      <c r="D7190" s="176">
        <v>-17.899999999999999</v>
      </c>
      <c r="E7190" s="176">
        <v>130.216667</v>
      </c>
      <c r="F7190" s="176" t="str">
        <f>RIGHT(Airports[[#This Row],[ICAO]],3)</f>
        <v>RVE</v>
      </c>
      <c r="G7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1" spans="2:7" x14ac:dyDescent="0.25">
      <c r="B7191" s="176" t="s">
        <v>3743</v>
      </c>
      <c r="C7191" s="176" t="s">
        <v>3744</v>
      </c>
      <c r="D7191" s="176">
        <v>-34.849443999999998</v>
      </c>
      <c r="E7191" s="176">
        <v>147.78027800000001</v>
      </c>
      <c r="F7191" s="176" t="str">
        <f>RIGHT(Airports[[#This Row],[ICAO]],3)</f>
        <v>RVL</v>
      </c>
      <c r="G7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2" spans="2:7" x14ac:dyDescent="0.25">
      <c r="B7192" s="176" t="s">
        <v>3745</v>
      </c>
      <c r="C7192" s="176" t="s">
        <v>3746</v>
      </c>
      <c r="D7192" s="176">
        <v>-20.100000000000001</v>
      </c>
      <c r="E7192" s="176">
        <v>146.9</v>
      </c>
      <c r="F7192" s="176" t="str">
        <f>RIGHT(Airports[[#This Row],[ICAO]],3)</f>
        <v>RVW</v>
      </c>
      <c r="G7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3" spans="2:7" x14ac:dyDescent="0.25">
      <c r="B7193" s="176" t="s">
        <v>3747</v>
      </c>
      <c r="C7193" s="176" t="s">
        <v>3748</v>
      </c>
      <c r="D7193" s="176">
        <v>-31.033055999999998</v>
      </c>
      <c r="E7193" s="176">
        <v>125.24166700000001</v>
      </c>
      <c r="F7193" s="176" t="str">
        <f>RIGHT(Airports[[#This Row],[ICAO]],3)</f>
        <v>RWA</v>
      </c>
      <c r="G7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4" spans="2:7" x14ac:dyDescent="0.25">
      <c r="B7194" s="176" t="s">
        <v>3749</v>
      </c>
      <c r="C7194" s="176" t="s">
        <v>3750</v>
      </c>
      <c r="D7194" s="176">
        <v>-34.566667000000002</v>
      </c>
      <c r="E7194" s="176">
        <v>138.94999999999999</v>
      </c>
      <c r="F7194" s="176" t="str">
        <f>RIGHT(Airports[[#This Row],[ICAO]],3)</f>
        <v>RWF</v>
      </c>
      <c r="G7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5" spans="2:7" x14ac:dyDescent="0.25">
      <c r="B7195" s="176" t="s">
        <v>3751</v>
      </c>
      <c r="C7195" s="176" t="s">
        <v>3752</v>
      </c>
      <c r="D7195" s="176">
        <v>-34.627499999999998</v>
      </c>
      <c r="E7195" s="176">
        <v>144.26666700000001</v>
      </c>
      <c r="F7195" s="176" t="str">
        <f>RIGHT(Airports[[#This Row],[ICAO]],3)</f>
        <v>RWH</v>
      </c>
      <c r="G7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6" spans="2:7" x14ac:dyDescent="0.25">
      <c r="B7196" s="176" t="s">
        <v>3753</v>
      </c>
      <c r="C7196" s="176" t="s">
        <v>3754</v>
      </c>
      <c r="D7196" s="176">
        <v>-33.932499999999997</v>
      </c>
      <c r="E7196" s="176">
        <v>151.23861099999999</v>
      </c>
      <c r="F7196" s="176" t="str">
        <f>RIGHT(Airports[[#This Row],[ICAO]],3)</f>
        <v>RWK</v>
      </c>
      <c r="G7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7" spans="2:7" x14ac:dyDescent="0.25">
      <c r="B7197" s="176" t="s">
        <v>3755</v>
      </c>
      <c r="C7197" s="176" t="s">
        <v>3756</v>
      </c>
      <c r="D7197" s="176">
        <v>-30.716667000000001</v>
      </c>
      <c r="E7197" s="176">
        <v>136.736389</v>
      </c>
      <c r="F7197" s="176" t="str">
        <f>RIGHT(Airports[[#This Row],[ICAO]],3)</f>
        <v>RXB</v>
      </c>
      <c r="G7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8" spans="2:7" x14ac:dyDescent="0.25">
      <c r="B7198" s="176" t="s">
        <v>3757</v>
      </c>
      <c r="C7198" s="176" t="s">
        <v>3758</v>
      </c>
      <c r="D7198" s="176">
        <v>-28.414444</v>
      </c>
      <c r="E7198" s="176">
        <v>150.53111100000001</v>
      </c>
      <c r="F7198" s="176" t="str">
        <f>RIGHT(Airports[[#This Row],[ICAO]],3)</f>
        <v>RXN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9" spans="2:7" x14ac:dyDescent="0.25">
      <c r="B7199" s="176" t="s">
        <v>3759</v>
      </c>
      <c r="C7199" s="176" t="s">
        <v>3760</v>
      </c>
      <c r="D7199" s="176">
        <v>-43.541389000000002</v>
      </c>
      <c r="E7199" s="176">
        <v>146.89500000000001</v>
      </c>
      <c r="F7199" s="176" t="str">
        <f>RIGHT(Airports[[#This Row],[ICAO]],3)</f>
        <v>RYA</v>
      </c>
      <c r="G7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0" spans="2:7" x14ac:dyDescent="0.25">
      <c r="B7200" s="176" t="s">
        <v>3761</v>
      </c>
      <c r="C7200" s="176" t="s">
        <v>3762</v>
      </c>
      <c r="D7200" s="176">
        <v>-22.616667</v>
      </c>
      <c r="E7200" s="176">
        <v>119.94972199999999</v>
      </c>
      <c r="F7200" s="176" t="str">
        <f>RIGHT(Airports[[#This Row],[ICAO]],3)</f>
        <v>RYH</v>
      </c>
      <c r="G7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1" spans="2:7" x14ac:dyDescent="0.25">
      <c r="B7201" s="176" t="s">
        <v>3763</v>
      </c>
      <c r="C7201" s="176" t="s">
        <v>3764</v>
      </c>
      <c r="D7201" s="176">
        <v>-31.653055999999999</v>
      </c>
      <c r="E7201" s="176">
        <v>138.609722</v>
      </c>
      <c r="F7201" s="176" t="str">
        <f>RIGHT(Airports[[#This Row],[ICAO]],3)</f>
        <v>RYK</v>
      </c>
      <c r="G7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2" spans="2:7" x14ac:dyDescent="0.25">
      <c r="B7202" s="176" t="s">
        <v>3765</v>
      </c>
      <c r="C7202" s="176" t="s">
        <v>3766</v>
      </c>
      <c r="D7202" s="176">
        <v>-32.770833000000003</v>
      </c>
      <c r="E7202" s="176">
        <v>149.99333300000001</v>
      </c>
      <c r="F7202" s="176" t="str">
        <f>RIGHT(Airports[[#This Row],[ICAO]],3)</f>
        <v>RYL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3" spans="2:7" x14ac:dyDescent="0.25">
      <c r="B7203" s="176" t="s">
        <v>3767</v>
      </c>
      <c r="C7203" s="176" t="s">
        <v>3768</v>
      </c>
      <c r="D7203" s="176">
        <v>-34.862777999999999</v>
      </c>
      <c r="E7203" s="176">
        <v>148.93388899999999</v>
      </c>
      <c r="F7203" s="176" t="str">
        <f>RIGHT(Airports[[#This Row],[ICAO]],3)</f>
        <v>RYP</v>
      </c>
      <c r="G7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4" spans="2:7" x14ac:dyDescent="0.25">
      <c r="B7204" s="176" t="s">
        <v>3769</v>
      </c>
      <c r="C7204" s="176" t="s">
        <v>3770</v>
      </c>
      <c r="D7204" s="176">
        <v>-36.541666999999997</v>
      </c>
      <c r="E7204" s="176">
        <v>144.24111099999999</v>
      </c>
      <c r="F7204" s="176" t="str">
        <f>RIGHT(Airports[[#This Row],[ICAO]],3)</f>
        <v>RYW</v>
      </c>
      <c r="G7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5" spans="2:7" x14ac:dyDescent="0.25">
      <c r="B7205" s="176" t="s">
        <v>3771</v>
      </c>
      <c r="C7205" s="176" t="s">
        <v>3772</v>
      </c>
      <c r="D7205" s="176">
        <v>-19.466667000000001</v>
      </c>
      <c r="E7205" s="176">
        <v>141.80000000000001</v>
      </c>
      <c r="F7205" s="176" t="str">
        <f>RIGHT(Airports[[#This Row],[ICAO]],3)</f>
        <v>SAD</v>
      </c>
    </row>
    <row r="7206" spans="2:7" x14ac:dyDescent="0.25">
      <c r="B7206" s="176" t="s">
        <v>3773</v>
      </c>
      <c r="C7206" s="176" t="s">
        <v>16734</v>
      </c>
      <c r="D7206" s="176">
        <v>-30.973333</v>
      </c>
      <c r="E7206" s="176">
        <v>150.18305599999999</v>
      </c>
      <c r="F7206" s="176" t="str">
        <f>RIGHT(Airports[[#This Row],[ICAO]],3)</f>
        <v>SAF</v>
      </c>
    </row>
    <row r="7207" spans="2:7" x14ac:dyDescent="0.25">
      <c r="B7207" s="176" t="s">
        <v>3775</v>
      </c>
      <c r="C7207" s="176" t="s">
        <v>3776</v>
      </c>
      <c r="D7207" s="176">
        <v>-24.055278000000001</v>
      </c>
      <c r="E7207" s="176">
        <v>139.071944</v>
      </c>
      <c r="F7207" s="176" t="str">
        <f>RIGHT(Airports[[#This Row],[ICAO]],3)</f>
        <v>SAG</v>
      </c>
    </row>
    <row r="7208" spans="2:7" x14ac:dyDescent="0.25">
      <c r="B7208" s="176" t="s">
        <v>3777</v>
      </c>
      <c r="C7208" s="176" t="s">
        <v>3778</v>
      </c>
      <c r="D7208" s="176">
        <v>-27.239443999999999</v>
      </c>
      <c r="E7208" s="176">
        <v>151.68444400000001</v>
      </c>
      <c r="F7208" s="176" t="str">
        <f>RIGHT(Airports[[#This Row],[ICAO]],3)</f>
        <v>SAM</v>
      </c>
    </row>
    <row r="7209" spans="2:7" x14ac:dyDescent="0.25">
      <c r="B7209" s="176" t="s">
        <v>3779</v>
      </c>
      <c r="C7209" s="176" t="s">
        <v>3780</v>
      </c>
      <c r="D7209" s="176">
        <v>-27.975000000000001</v>
      </c>
      <c r="E7209" s="176">
        <v>119.291389</v>
      </c>
      <c r="F7209" s="176" t="str">
        <f>RIGHT(Airports[[#This Row],[ICAO]],3)</f>
        <v>SAN</v>
      </c>
    </row>
    <row r="7210" spans="2:7" x14ac:dyDescent="0.25">
      <c r="B7210" s="176" t="s">
        <v>3781</v>
      </c>
      <c r="C7210" s="176" t="s">
        <v>3782</v>
      </c>
      <c r="D7210" s="176">
        <v>-27.043056</v>
      </c>
      <c r="E7210" s="176">
        <v>135.24194399999999</v>
      </c>
    </row>
    <row r="7211" spans="2:7" x14ac:dyDescent="0.25">
      <c r="B7211" s="176" t="s">
        <v>3783</v>
      </c>
      <c r="C7211" s="176" t="s">
        <v>3784</v>
      </c>
      <c r="D7211" s="176">
        <v>-15.127222</v>
      </c>
      <c r="E7211" s="176">
        <v>135.00888900000001</v>
      </c>
      <c r="F7211" s="176" t="str">
        <f>RIGHT(Airports[[#This Row],[ICAO]],3)</f>
        <v>SAW</v>
      </c>
    </row>
    <row r="7212" spans="2:7" x14ac:dyDescent="0.25">
      <c r="B7212" s="176" t="s">
        <v>3785</v>
      </c>
      <c r="C7212" s="176" t="s">
        <v>3786</v>
      </c>
      <c r="D7212" s="176">
        <v>-37.53</v>
      </c>
      <c r="E7212" s="176">
        <v>144.748333</v>
      </c>
      <c r="F7212" s="176" t="str">
        <f>RIGHT(Airports[[#This Row],[ICAO]],3)</f>
        <v>SBE</v>
      </c>
    </row>
    <row r="7213" spans="2:7" x14ac:dyDescent="0.25">
      <c r="B7213" s="176" t="s">
        <v>3787</v>
      </c>
      <c r="C7213" s="176" t="s">
        <v>16750</v>
      </c>
      <c r="D7213" s="176">
        <v>-33.923617999999998</v>
      </c>
      <c r="E7213" s="176">
        <v>150.990792</v>
      </c>
      <c r="G7213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214" spans="2:7" x14ac:dyDescent="0.25">
      <c r="B7214" s="176" t="s">
        <v>3789</v>
      </c>
      <c r="C7214" s="176" t="s">
        <v>3790</v>
      </c>
      <c r="D7214" s="176">
        <v>-21.576111000000001</v>
      </c>
      <c r="E7214" s="176">
        <v>139.70416700000001</v>
      </c>
      <c r="F7214" s="176" t="str">
        <f>RIGHT(Airports[[#This Row],[ICAO]],3)</f>
        <v>SBO</v>
      </c>
    </row>
    <row r="7215" spans="2:7" x14ac:dyDescent="0.25">
      <c r="B7215" s="176" t="s">
        <v>3791</v>
      </c>
      <c r="C7215" s="176" t="s">
        <v>3792</v>
      </c>
      <c r="D7215" s="176">
        <v>-20.43</v>
      </c>
      <c r="E7215" s="176">
        <v>116.714167</v>
      </c>
      <c r="F7215" s="176" t="str">
        <f>RIGHT(Airports[[#This Row],[ICAO]],3)</f>
        <v>SBY</v>
      </c>
    </row>
    <row r="7216" spans="2:7" x14ac:dyDescent="0.25">
      <c r="B7216" s="176" t="s">
        <v>3793</v>
      </c>
      <c r="C7216" s="176" t="s">
        <v>3794</v>
      </c>
      <c r="D7216" s="176">
        <v>-33.204999999999998</v>
      </c>
      <c r="E7216" s="176">
        <v>141.166944</v>
      </c>
      <c r="F7216" s="176" t="str">
        <f>RIGHT(Airports[[#This Row],[ICAO]],3)</f>
        <v>SCA</v>
      </c>
    </row>
    <row r="7217" spans="2:7" x14ac:dyDescent="0.25">
      <c r="B7217" s="176" t="s">
        <v>3795</v>
      </c>
      <c r="C7217" s="176" t="s">
        <v>3796</v>
      </c>
      <c r="D7217" s="176">
        <v>-35.306899999999999</v>
      </c>
      <c r="E7217" s="176">
        <v>149.195007</v>
      </c>
      <c r="G7217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18" spans="2:7" x14ac:dyDescent="0.25">
      <c r="B7218" s="176" t="s">
        <v>3797</v>
      </c>
      <c r="C7218" s="176" t="s">
        <v>3798</v>
      </c>
      <c r="D7218" s="176">
        <v>-35.091943999999998</v>
      </c>
      <c r="E7218" s="176">
        <v>138.66138900000001</v>
      </c>
      <c r="F7218" s="176" t="str">
        <f>RIGHT(Airports[[#This Row],[ICAO]],3)</f>
        <v>SCC</v>
      </c>
    </row>
    <row r="7219" spans="2:7" x14ac:dyDescent="0.25">
      <c r="B7219" s="176" t="s">
        <v>3799</v>
      </c>
      <c r="C7219" s="176" t="s">
        <v>3800</v>
      </c>
      <c r="D7219" s="176">
        <v>-30.173611000000001</v>
      </c>
      <c r="E7219" s="176">
        <v>122.322222</v>
      </c>
      <c r="F7219" s="176" t="str">
        <f>RIGHT(Airports[[#This Row],[ICAO]],3)</f>
        <v>SCD</v>
      </c>
    </row>
    <row r="7220" spans="2:7" x14ac:dyDescent="0.25">
      <c r="B7220" s="176" t="s">
        <v>3801</v>
      </c>
      <c r="C7220" s="176" t="s">
        <v>3802</v>
      </c>
      <c r="D7220" s="176">
        <v>-20.766943999999999</v>
      </c>
      <c r="E7220" s="176">
        <v>149.953611</v>
      </c>
      <c r="F7220" s="176" t="str">
        <f>RIGHT(Airports[[#This Row],[ICAO]],3)</f>
        <v>SCF</v>
      </c>
    </row>
    <row r="7221" spans="2:7" x14ac:dyDescent="0.25">
      <c r="B7221" s="176" t="s">
        <v>3803</v>
      </c>
      <c r="C7221" s="176" t="s">
        <v>3804</v>
      </c>
      <c r="D7221" s="176">
        <v>-36.137500000000003</v>
      </c>
      <c r="E7221" s="176">
        <v>139.643889</v>
      </c>
      <c r="F7221" s="176" t="str">
        <f>RIGHT(Airports[[#This Row],[ICAO]],3)</f>
        <v>SCK</v>
      </c>
    </row>
    <row r="7222" spans="2:7" x14ac:dyDescent="0.25">
      <c r="B7222" s="176" t="s">
        <v>3805</v>
      </c>
      <c r="C7222" s="176" t="s">
        <v>3806</v>
      </c>
      <c r="D7222" s="176">
        <v>-34.038338000000003</v>
      </c>
      <c r="E7222" s="176">
        <v>150.68640600000001</v>
      </c>
      <c r="G7222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23" spans="2:7" x14ac:dyDescent="0.25">
      <c r="B7223" s="176" t="s">
        <v>3807</v>
      </c>
      <c r="C7223" s="176" t="s">
        <v>3808</v>
      </c>
      <c r="D7223" s="176">
        <v>-32.037222</v>
      </c>
      <c r="E7223" s="176">
        <v>150.832222</v>
      </c>
      <c r="F7223" s="176" t="str">
        <f>RIGHT(Airports[[#This Row],[ICAO]],3)</f>
        <v>SCO</v>
      </c>
    </row>
    <row r="7224" spans="2:7" x14ac:dyDescent="0.25">
      <c r="B7224" s="176" t="s">
        <v>3809</v>
      </c>
      <c r="C7224" s="176" t="s">
        <v>3810</v>
      </c>
      <c r="D7224" s="176">
        <v>-37.908889000000002</v>
      </c>
      <c r="E7224" s="176">
        <v>145.223333</v>
      </c>
      <c r="F7224" s="176" t="str">
        <f>RIGHT(Airports[[#This Row],[ICAO]],3)</f>
        <v>SCP</v>
      </c>
    </row>
    <row r="7225" spans="2:7" x14ac:dyDescent="0.25">
      <c r="B7225" s="176" t="s">
        <v>3811</v>
      </c>
      <c r="C7225" s="176" t="s">
        <v>3812</v>
      </c>
      <c r="D7225" s="176">
        <v>-31.240278</v>
      </c>
      <c r="E7225" s="176">
        <v>119.359722</v>
      </c>
      <c r="F7225" s="176" t="str">
        <f>RIGHT(Airports[[#This Row],[ICAO]],3)</f>
        <v>SCR</v>
      </c>
    </row>
    <row r="7226" spans="2:7" x14ac:dyDescent="0.25">
      <c r="B7226" s="176" t="s">
        <v>3813</v>
      </c>
      <c r="C7226" s="176" t="s">
        <v>3814</v>
      </c>
      <c r="D7226" s="176">
        <v>-12.713056</v>
      </c>
      <c r="E7226" s="176">
        <v>142.361389</v>
      </c>
      <c r="F7226" s="176" t="str">
        <f>RIGHT(Airports[[#This Row],[ICAO]],3)</f>
        <v>SDL</v>
      </c>
    </row>
    <row r="7227" spans="2:7" x14ac:dyDescent="0.25">
      <c r="B7227" s="176" t="s">
        <v>3815</v>
      </c>
      <c r="C7227" s="176" t="s">
        <v>16420</v>
      </c>
      <c r="D7227" s="176">
        <v>-32.2167015076</v>
      </c>
      <c r="E7227" s="176">
        <v>148.57499694800001</v>
      </c>
      <c r="G7227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28" spans="2:7" x14ac:dyDescent="0.25">
      <c r="B7228" s="176" t="s">
        <v>3817</v>
      </c>
      <c r="C7228" s="176" t="s">
        <v>3818</v>
      </c>
      <c r="D7228" s="176">
        <v>-34.567222000000001</v>
      </c>
      <c r="E7228" s="176">
        <v>139.33500000000001</v>
      </c>
    </row>
    <row r="7229" spans="2:7" x14ac:dyDescent="0.25">
      <c r="B7229" s="176" t="s">
        <v>3819</v>
      </c>
      <c r="C7229" s="176" t="s">
        <v>3820</v>
      </c>
      <c r="D7229" s="176">
        <v>-28.666388999999999</v>
      </c>
      <c r="E7229" s="176">
        <v>120.966667</v>
      </c>
      <c r="F7229" s="176" t="str">
        <f>RIGHT(Airports[[#This Row],[ICAO]],3)</f>
        <v>SED</v>
      </c>
    </row>
    <row r="7230" spans="2:7" x14ac:dyDescent="0.25">
      <c r="B7230" s="176" t="s">
        <v>3821</v>
      </c>
      <c r="C7230" s="176" t="s">
        <v>3822</v>
      </c>
      <c r="D7230" s="176">
        <v>-26.283055999999998</v>
      </c>
      <c r="E7230" s="176">
        <v>148.46638899999999</v>
      </c>
      <c r="F7230" s="176" t="str">
        <f>RIGHT(Airports[[#This Row],[ICAO]],3)</f>
        <v>SEK</v>
      </c>
    </row>
    <row r="7231" spans="2:7" x14ac:dyDescent="0.25">
      <c r="B7231" s="176" t="s">
        <v>3823</v>
      </c>
      <c r="C7231" s="176" t="s">
        <v>3824</v>
      </c>
      <c r="D7231" s="176">
        <v>-32.395000000000003</v>
      </c>
      <c r="E7231" s="176">
        <v>115.873333</v>
      </c>
      <c r="F7231" s="176" t="str">
        <f>RIGHT(Airports[[#This Row],[ICAO]],3)</f>
        <v>SEN</v>
      </c>
    </row>
    <row r="7232" spans="2:7" x14ac:dyDescent="0.25">
      <c r="B7232" s="176" t="s">
        <v>3825</v>
      </c>
      <c r="C7232" s="176" t="s">
        <v>3826</v>
      </c>
      <c r="D7232" s="176">
        <v>-34.341667000000001</v>
      </c>
      <c r="E7232" s="176">
        <v>139.308333</v>
      </c>
      <c r="F7232" s="176" t="str">
        <f>RIGHT(Airports[[#This Row],[ICAO]],3)</f>
        <v>SFG</v>
      </c>
    </row>
    <row r="7233" spans="2:6" x14ac:dyDescent="0.25">
      <c r="B7233" s="176" t="s">
        <v>3827</v>
      </c>
      <c r="C7233" s="176" t="s">
        <v>3828</v>
      </c>
      <c r="D7233" s="176">
        <v>-19.766389</v>
      </c>
      <c r="E7233" s="176">
        <v>121.133056</v>
      </c>
      <c r="F7233" s="176" t="str">
        <f>RIGHT(Airports[[#This Row],[ICAO]],3)</f>
        <v>SFI</v>
      </c>
    </row>
    <row r="7234" spans="2:6" x14ac:dyDescent="0.25">
      <c r="B7234" s="176" t="s">
        <v>3829</v>
      </c>
      <c r="C7234" s="176" t="s">
        <v>3830</v>
      </c>
      <c r="D7234" s="176">
        <v>-42.982222</v>
      </c>
      <c r="E7234" s="176">
        <v>147.20944399999999</v>
      </c>
      <c r="F7234" s="176" t="str">
        <f>RIGHT(Airports[[#This Row],[ICAO]],3)</f>
        <v>SFY</v>
      </c>
    </row>
    <row r="7235" spans="2:6" x14ac:dyDescent="0.25">
      <c r="B7235" s="176" t="s">
        <v>3831</v>
      </c>
      <c r="C7235" s="176" t="s">
        <v>3832</v>
      </c>
      <c r="D7235" s="176">
        <v>-14.795</v>
      </c>
      <c r="E7235" s="176">
        <v>142.43305599999999</v>
      </c>
      <c r="F7235" s="176" t="str">
        <f>RIGHT(Airports[[#This Row],[ICAO]],3)</f>
        <v>SGD</v>
      </c>
    </row>
    <row r="7236" spans="2:6" x14ac:dyDescent="0.25">
      <c r="B7236" s="176" t="s">
        <v>3833</v>
      </c>
      <c r="C7236" s="176" t="s">
        <v>14692</v>
      </c>
      <c r="D7236" s="176">
        <v>-28.049699783325195</v>
      </c>
      <c r="E7236" s="176">
        <v>148.59500122070313</v>
      </c>
      <c r="F7236" s="176" t="str">
        <f>RIGHT(Airports[[#This Row],[ICAO]],3)</f>
        <v>SGE</v>
      </c>
    </row>
    <row r="7237" spans="2:6" x14ac:dyDescent="0.25">
      <c r="B7237" s="176" t="s">
        <v>3835</v>
      </c>
      <c r="C7237" s="176" t="s">
        <v>3836</v>
      </c>
      <c r="D7237" s="176">
        <v>-29.086666999999998</v>
      </c>
      <c r="E7237" s="176">
        <v>149.37972199999999</v>
      </c>
      <c r="F7237" s="176" t="str">
        <f>RIGHT(Airports[[#This Row],[ICAO]],3)</f>
        <v>SGL</v>
      </c>
    </row>
    <row r="7238" spans="2:6" x14ac:dyDescent="0.25">
      <c r="B7238" s="176" t="s">
        <v>3837</v>
      </c>
      <c r="C7238" s="176" t="s">
        <v>3832</v>
      </c>
      <c r="D7238" s="176">
        <v>-42.769444</v>
      </c>
      <c r="E7238" s="176">
        <v>146.046111</v>
      </c>
      <c r="F7238" s="176" t="str">
        <f>RIGHT(Airports[[#This Row],[ICAO]],3)</f>
        <v>SGN</v>
      </c>
    </row>
    <row r="7239" spans="2:6" x14ac:dyDescent="0.25">
      <c r="B7239" s="176" t="s">
        <v>3838</v>
      </c>
      <c r="C7239" s="176" t="s">
        <v>3839</v>
      </c>
      <c r="D7239" s="176">
        <v>-29.708888999999999</v>
      </c>
      <c r="E7239" s="176">
        <v>152.92833300000001</v>
      </c>
      <c r="F7239" s="176" t="str">
        <f>RIGHT(Airports[[#This Row],[ICAO]],3)</f>
        <v>SGR</v>
      </c>
    </row>
    <row r="7240" spans="2:6" x14ac:dyDescent="0.25">
      <c r="B7240" s="176" t="s">
        <v>3840</v>
      </c>
      <c r="C7240" s="176" t="s">
        <v>3841</v>
      </c>
      <c r="D7240" s="176">
        <v>-32.616667</v>
      </c>
      <c r="E7240" s="176">
        <v>151.19999999999999</v>
      </c>
      <c r="F7240" s="176" t="str">
        <f>RIGHT(Airports[[#This Row],[ICAO]],3)</f>
        <v>SGT</v>
      </c>
    </row>
    <row r="7241" spans="2:6" x14ac:dyDescent="0.25">
      <c r="B7241" s="176" t="s">
        <v>3842</v>
      </c>
      <c r="C7241" s="176" t="s">
        <v>3843</v>
      </c>
      <c r="D7241" s="176">
        <v>-25.674721999999999</v>
      </c>
      <c r="E7241" s="176">
        <v>142.09</v>
      </c>
      <c r="F7241" s="176" t="str">
        <f>RIGHT(Airports[[#This Row],[ICAO]],3)</f>
        <v>SGW</v>
      </c>
    </row>
    <row r="7242" spans="2:6" x14ac:dyDescent="0.25">
      <c r="B7242" s="176" t="s">
        <v>3844</v>
      </c>
      <c r="C7242" s="176" t="s">
        <v>3845</v>
      </c>
      <c r="D7242" s="176">
        <v>-12.483333</v>
      </c>
      <c r="E7242" s="176">
        <v>131.71638899999999</v>
      </c>
      <c r="F7242" s="176" t="str">
        <f>RIGHT(Airports[[#This Row],[ICAO]],3)</f>
        <v>SHA</v>
      </c>
    </row>
    <row r="7243" spans="2:6" x14ac:dyDescent="0.25">
      <c r="B7243" s="176" t="s">
        <v>3846</v>
      </c>
      <c r="C7243" s="176" t="s">
        <v>3847</v>
      </c>
      <c r="D7243" s="176">
        <v>-41.384999999999998</v>
      </c>
      <c r="E7243" s="176">
        <v>146.32583299999999</v>
      </c>
      <c r="F7243" s="176" t="str">
        <f>RIGHT(Airports[[#This Row],[ICAO]],3)</f>
        <v>SHD</v>
      </c>
    </row>
    <row r="7244" spans="2:6" x14ac:dyDescent="0.25">
      <c r="B7244" s="176" t="s">
        <v>3848</v>
      </c>
      <c r="C7244" s="176" t="s">
        <v>3849</v>
      </c>
      <c r="D7244" s="176">
        <v>-25.897293999999999</v>
      </c>
      <c r="E7244" s="176">
        <v>113.575802</v>
      </c>
      <c r="F7244" s="176" t="str">
        <f>RIGHT(Airports[[#This Row],[ICAO]],3)</f>
        <v>SHK</v>
      </c>
    </row>
    <row r="7245" spans="2:6" x14ac:dyDescent="0.25">
      <c r="B7245" s="176" t="s">
        <v>3850</v>
      </c>
      <c r="C7245" s="176" t="s">
        <v>16421</v>
      </c>
      <c r="D7245" s="176">
        <v>-34.561100000000003</v>
      </c>
      <c r="E7245" s="176">
        <v>150.78900100000001</v>
      </c>
      <c r="F7245" s="176" t="str">
        <f>RIGHT(Airports[[#This Row],[ICAO]],3)</f>
        <v>SHL</v>
      </c>
    </row>
    <row r="7246" spans="2:6" x14ac:dyDescent="0.25">
      <c r="B7246" s="176" t="s">
        <v>3852</v>
      </c>
      <c r="C7246" s="176" t="s">
        <v>3853</v>
      </c>
      <c r="D7246" s="176">
        <v>-34.743056000000003</v>
      </c>
      <c r="E7246" s="176">
        <v>116.493056</v>
      </c>
      <c r="F7246" s="176" t="str">
        <f>RIGHT(Airports[[#This Row],[ICAO]],3)</f>
        <v>SHN</v>
      </c>
    </row>
    <row r="7247" spans="2:6" x14ac:dyDescent="0.25">
      <c r="B7247" s="176" t="s">
        <v>3854</v>
      </c>
      <c r="C7247" s="176" t="s">
        <v>3855</v>
      </c>
      <c r="D7247" s="176">
        <v>-20.278333</v>
      </c>
      <c r="E7247" s="176">
        <v>148.75555600000001</v>
      </c>
      <c r="F7247" s="176" t="str">
        <f>RIGHT(Airports[[#This Row],[ICAO]],3)</f>
        <v>SHR</v>
      </c>
    </row>
    <row r="7248" spans="2:6" x14ac:dyDescent="0.25">
      <c r="B7248" s="176" t="s">
        <v>3856</v>
      </c>
      <c r="C7248" s="176" t="s">
        <v>3857</v>
      </c>
      <c r="D7248" s="176">
        <v>-35.299722000000003</v>
      </c>
      <c r="E7248" s="176">
        <v>136.94972200000001</v>
      </c>
      <c r="F7248" s="176" t="str">
        <f>RIGHT(Airports[[#This Row],[ICAO]],3)</f>
        <v>SHS</v>
      </c>
    </row>
    <row r="7249" spans="2:7" x14ac:dyDescent="0.25">
      <c r="B7249" s="176" t="s">
        <v>3858</v>
      </c>
      <c r="C7249" s="176" t="s">
        <v>3859</v>
      </c>
      <c r="D7249" s="176">
        <v>-36.428341000000003</v>
      </c>
      <c r="E7249" s="176">
        <v>145.39147299999999</v>
      </c>
      <c r="F7249" s="176" t="str">
        <f>RIGHT(Airports[[#This Row],[ICAO]],3)</f>
        <v>SHT</v>
      </c>
    </row>
    <row r="7250" spans="2:7" x14ac:dyDescent="0.25">
      <c r="B7250" s="176" t="s">
        <v>3860</v>
      </c>
      <c r="C7250" s="176" t="s">
        <v>3861</v>
      </c>
      <c r="D7250" s="176">
        <v>-33.994999999999997</v>
      </c>
      <c r="E7250" s="176">
        <v>150.95249999999999</v>
      </c>
      <c r="G7250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51" spans="2:7" x14ac:dyDescent="0.25">
      <c r="B7251" s="176" t="s">
        <v>3862</v>
      </c>
      <c r="C7251" s="176" t="s">
        <v>3863</v>
      </c>
      <c r="D7251" s="176">
        <v>-32.557499999999997</v>
      </c>
      <c r="E7251" s="176">
        <v>136.70916700000001</v>
      </c>
      <c r="F7251" s="176" t="str">
        <f>RIGHT(Airports[[#This Row],[ICAO]],3)</f>
        <v>SIA</v>
      </c>
    </row>
    <row r="7252" spans="2:7" x14ac:dyDescent="0.25">
      <c r="B7252" s="176" t="s">
        <v>3864</v>
      </c>
      <c r="C7252" s="176" t="s">
        <v>3865</v>
      </c>
      <c r="D7252" s="176">
        <v>-21.5</v>
      </c>
      <c r="E7252" s="176">
        <v>144.98333299999999</v>
      </c>
      <c r="F7252" s="176" t="str">
        <f>RIGHT(Airports[[#This Row],[ICAO]],3)</f>
        <v>SIE</v>
      </c>
    </row>
    <row r="7253" spans="2:7" x14ac:dyDescent="0.25">
      <c r="B7253" s="176" t="s">
        <v>3866</v>
      </c>
      <c r="C7253" s="176" t="s">
        <v>3867</v>
      </c>
      <c r="D7253" s="176">
        <v>-9.3783300000000001</v>
      </c>
      <c r="E7253" s="176">
        <v>142.625</v>
      </c>
      <c r="F7253" s="176" t="str">
        <f>RIGHT(Airports[[#This Row],[ICAO]],3)</f>
        <v>SII</v>
      </c>
    </row>
    <row r="7254" spans="2:7" x14ac:dyDescent="0.25">
      <c r="B7254" s="176" t="s">
        <v>3868</v>
      </c>
      <c r="C7254" s="176" t="s">
        <v>3869</v>
      </c>
      <c r="D7254" s="176">
        <v>-19.586666999999998</v>
      </c>
      <c r="E7254" s="176">
        <v>146.78055599999999</v>
      </c>
      <c r="F7254" s="176" t="str">
        <f>RIGHT(Airports[[#This Row],[ICAO]],3)</f>
        <v>SKF</v>
      </c>
    </row>
    <row r="7255" spans="2:7" x14ac:dyDescent="0.25">
      <c r="B7255" s="176" t="s">
        <v>3870</v>
      </c>
      <c r="C7255" s="176" t="s">
        <v>3871</v>
      </c>
      <c r="D7255" s="176">
        <v>-12.225277999999999</v>
      </c>
      <c r="E7255" s="176">
        <v>136.703611</v>
      </c>
      <c r="F7255" s="176" t="str">
        <f>RIGHT(Airports[[#This Row],[ICAO]],3)</f>
        <v>SKI</v>
      </c>
    </row>
    <row r="7256" spans="2:7" x14ac:dyDescent="0.25">
      <c r="B7256" s="176" t="s">
        <v>3872</v>
      </c>
      <c r="C7256" s="176" t="s">
        <v>3873</v>
      </c>
      <c r="D7256" s="176">
        <v>-11.868888999999999</v>
      </c>
      <c r="E7256" s="176">
        <v>142.016111</v>
      </c>
      <c r="F7256" s="176" t="str">
        <f>RIGHT(Airports[[#This Row],[ICAO]],3)</f>
        <v>SKR</v>
      </c>
    </row>
    <row r="7257" spans="2:7" x14ac:dyDescent="0.25">
      <c r="B7257" s="176" t="s">
        <v>3874</v>
      </c>
      <c r="C7257" s="176" t="s">
        <v>3875</v>
      </c>
      <c r="D7257" s="176">
        <v>-20.206389000000001</v>
      </c>
      <c r="E7257" s="176">
        <v>142.42666700000001</v>
      </c>
      <c r="F7257" s="176" t="str">
        <f>RIGHT(Airports[[#This Row],[ICAO]],3)</f>
        <v>SLD</v>
      </c>
    </row>
    <row r="7258" spans="2:7" x14ac:dyDescent="0.25">
      <c r="B7258" s="176" t="s">
        <v>3876</v>
      </c>
      <c r="C7258" s="176" t="s">
        <v>3877</v>
      </c>
      <c r="D7258" s="176">
        <v>-38.169167000000002</v>
      </c>
      <c r="E7258" s="176">
        <v>144.688333</v>
      </c>
      <c r="F7258" s="176" t="str">
        <f>RIGHT(Airports[[#This Row],[ICAO]],3)</f>
        <v>SLE</v>
      </c>
    </row>
    <row r="7259" spans="2:7" x14ac:dyDescent="0.25">
      <c r="B7259" s="176" t="s">
        <v>3878</v>
      </c>
      <c r="C7259" s="176" t="s">
        <v>3879</v>
      </c>
      <c r="D7259" s="176">
        <v>-17.066666999999999</v>
      </c>
      <c r="E7259" s="176">
        <v>125.238333</v>
      </c>
      <c r="F7259" s="176" t="str">
        <f>RIGHT(Airports[[#This Row],[ICAO]],3)</f>
        <v>SLG</v>
      </c>
    </row>
    <row r="7260" spans="2:7" x14ac:dyDescent="0.25">
      <c r="B7260" s="176" t="s">
        <v>3880</v>
      </c>
      <c r="C7260" s="176" t="s">
        <v>3881</v>
      </c>
      <c r="D7260" s="176">
        <v>-35.531666999999999</v>
      </c>
      <c r="E7260" s="176">
        <v>142.890556</v>
      </c>
      <c r="F7260" s="176" t="str">
        <f>RIGHT(Airports[[#This Row],[ICAO]],3)</f>
        <v>SLK</v>
      </c>
    </row>
    <row r="7261" spans="2:7" x14ac:dyDescent="0.25">
      <c r="B7261" s="176" t="s">
        <v>3882</v>
      </c>
      <c r="C7261" s="176" t="s">
        <v>3883</v>
      </c>
      <c r="D7261" s="176">
        <v>-15.898332999999999</v>
      </c>
      <c r="E7261" s="176">
        <v>143.38333299999999</v>
      </c>
      <c r="F7261" s="176" t="str">
        <f>RIGHT(Airports[[#This Row],[ICAO]],3)</f>
        <v>SLN</v>
      </c>
    </row>
    <row r="7262" spans="2:7" x14ac:dyDescent="0.25">
      <c r="B7262" s="176" t="s">
        <v>3884</v>
      </c>
      <c r="C7262" s="176" t="s">
        <v>3885</v>
      </c>
      <c r="D7262" s="176">
        <v>-41.430629000000003</v>
      </c>
      <c r="E7262" s="176">
        <v>147.12776400000001</v>
      </c>
      <c r="F7262" s="176" t="str">
        <f>RIGHT(Airports[[#This Row],[ICAO]],3)</f>
        <v>SLO</v>
      </c>
    </row>
    <row r="7263" spans="2:7" x14ac:dyDescent="0.25">
      <c r="B7263" s="176" t="s">
        <v>3886</v>
      </c>
      <c r="C7263" s="176" t="s">
        <v>3887</v>
      </c>
      <c r="D7263" s="176">
        <v>-38.116388999999998</v>
      </c>
      <c r="E7263" s="176">
        <v>147.07472200000001</v>
      </c>
      <c r="F7263" s="176" t="str">
        <f>RIGHT(Airports[[#This Row],[ICAO]],3)</f>
        <v>SLT</v>
      </c>
    </row>
    <row r="7264" spans="2:7" x14ac:dyDescent="0.25">
      <c r="B7264" s="176" t="s">
        <v>3888</v>
      </c>
      <c r="C7264" s="176" t="s">
        <v>3889</v>
      </c>
      <c r="D7264" s="176">
        <v>-22.366667</v>
      </c>
      <c r="E7264" s="176">
        <v>149.46638899999999</v>
      </c>
      <c r="F7264" s="176" t="str">
        <f>RIGHT(Airports[[#This Row],[ICAO]],3)</f>
        <v>SLW</v>
      </c>
    </row>
    <row r="7265" spans="2:7" x14ac:dyDescent="0.25">
      <c r="B7265" s="176" t="s">
        <v>3890</v>
      </c>
      <c r="C7265" s="176" t="s">
        <v>3891</v>
      </c>
      <c r="D7265" s="176">
        <v>-33.367778000000001</v>
      </c>
      <c r="E7265" s="176">
        <v>151.299722</v>
      </c>
      <c r="F7265" s="176" t="str">
        <f>RIGHT(Airports[[#This Row],[ICAO]],3)</f>
        <v>SMB</v>
      </c>
    </row>
    <row r="7266" spans="2:7" x14ac:dyDescent="0.25">
      <c r="B7266" s="176" t="s">
        <v>3892</v>
      </c>
      <c r="C7266" s="176" t="s">
        <v>3893</v>
      </c>
      <c r="D7266" s="176">
        <v>-22.75</v>
      </c>
      <c r="E7266" s="176">
        <v>150.63333299999999</v>
      </c>
      <c r="F7266" s="176" t="str">
        <f>RIGHT(Airports[[#This Row],[ICAO]],3)</f>
        <v>SMH</v>
      </c>
    </row>
    <row r="7267" spans="2:7" x14ac:dyDescent="0.25">
      <c r="B7267" s="176" t="s">
        <v>3894</v>
      </c>
      <c r="C7267" s="176" t="s">
        <v>3895</v>
      </c>
      <c r="D7267" s="176">
        <v>-40.834999084472656</v>
      </c>
      <c r="E7267" s="176">
        <v>145.08399963378906</v>
      </c>
      <c r="F7267" s="176" t="str">
        <f>RIGHT(Airports[[#This Row],[ICAO]],3)</f>
        <v>SMI</v>
      </c>
    </row>
    <row r="7268" spans="2:7" x14ac:dyDescent="0.25">
      <c r="B7268" s="176" t="s">
        <v>3896</v>
      </c>
      <c r="C7268" s="176" t="s">
        <v>3897</v>
      </c>
      <c r="D7268" s="176">
        <v>-24.125</v>
      </c>
      <c r="E7268" s="176">
        <v>150.44138899999999</v>
      </c>
      <c r="F7268" s="176" t="str">
        <f>RIGHT(Airports[[#This Row],[ICAO]],3)</f>
        <v>SMK</v>
      </c>
    </row>
    <row r="7269" spans="2:7" x14ac:dyDescent="0.25">
      <c r="B7269" s="176" t="s">
        <v>3898</v>
      </c>
      <c r="C7269" s="176" t="s">
        <v>3899</v>
      </c>
      <c r="D7269" s="176">
        <v>-11.149722000000001</v>
      </c>
      <c r="E7269" s="176">
        <v>132.149722</v>
      </c>
      <c r="F7269" s="176" t="str">
        <f>RIGHT(Airports[[#This Row],[ICAO]],3)</f>
        <v>SMP</v>
      </c>
    </row>
    <row r="7270" spans="2:7" x14ac:dyDescent="0.25">
      <c r="B7270" s="176" t="s">
        <v>3900</v>
      </c>
      <c r="C7270" s="176" t="s">
        <v>3901</v>
      </c>
      <c r="D7270" s="176">
        <v>-17.860833</v>
      </c>
      <c r="E7270" s="176">
        <v>142.566667</v>
      </c>
      <c r="F7270" s="176" t="str">
        <f>RIGHT(Airports[[#This Row],[ICAO]],3)</f>
        <v>SMR</v>
      </c>
    </row>
    <row r="7271" spans="2:7" x14ac:dyDescent="0.25">
      <c r="B7271" s="176" t="s">
        <v>3902</v>
      </c>
      <c r="C7271" s="176" t="s">
        <v>3903</v>
      </c>
      <c r="D7271" s="176">
        <v>-14.883056</v>
      </c>
      <c r="E7271" s="176">
        <v>142.801389</v>
      </c>
      <c r="F7271" s="176" t="str">
        <f>RIGHT(Airports[[#This Row],[ICAO]],3)</f>
        <v>SMY</v>
      </c>
    </row>
    <row r="7272" spans="2:7" x14ac:dyDescent="0.25">
      <c r="B7272" s="176" t="s">
        <v>3904</v>
      </c>
      <c r="C7272" s="176" t="s">
        <v>3905</v>
      </c>
      <c r="D7272" s="176">
        <v>-28.338889000000002</v>
      </c>
      <c r="E7272" s="176">
        <v>120.852778</v>
      </c>
      <c r="F7272" s="176" t="str">
        <f>RIGHT(Airports[[#This Row],[ICAO]],3)</f>
        <v>SNC</v>
      </c>
    </row>
    <row r="7273" spans="2:7" x14ac:dyDescent="0.25">
      <c r="B7273" s="176" t="s">
        <v>3906</v>
      </c>
      <c r="C7273" s="176" t="s">
        <v>3907</v>
      </c>
      <c r="D7273" s="176">
        <v>-29.041758999999999</v>
      </c>
      <c r="E7273" s="176">
        <v>167.93947399999999</v>
      </c>
      <c r="G7273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74" spans="2:7" x14ac:dyDescent="0.25">
      <c r="B7274" s="176" t="s">
        <v>3908</v>
      </c>
      <c r="C7274" s="176" t="s">
        <v>3909</v>
      </c>
      <c r="D7274" s="176">
        <v>-11.417674</v>
      </c>
      <c r="E7274" s="176">
        <v>130.648481</v>
      </c>
      <c r="F7274" s="176" t="str">
        <f>RIGHT(Airports[[#This Row],[ICAO]],3)</f>
        <v>SNK</v>
      </c>
    </row>
    <row r="7275" spans="2:7" x14ac:dyDescent="0.25">
      <c r="B7275" s="176" t="s">
        <v>3910</v>
      </c>
      <c r="C7275" s="176" t="s">
        <v>11471</v>
      </c>
      <c r="D7275" s="176">
        <v>-34.946599999999997</v>
      </c>
      <c r="E7275" s="176">
        <v>150.542451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76" spans="2:7" x14ac:dyDescent="0.25">
      <c r="B7276" s="176" t="s">
        <v>3912</v>
      </c>
      <c r="C7276" s="176" t="s">
        <v>3913</v>
      </c>
      <c r="D7276" s="176">
        <v>-35.763055999999999</v>
      </c>
      <c r="E7276" s="176">
        <v>146.909167</v>
      </c>
      <c r="F7276" s="176" t="str">
        <f>RIGHT(Airports[[#This Row],[ICAO]],3)</f>
        <v>SNY</v>
      </c>
    </row>
    <row r="7277" spans="2:7" x14ac:dyDescent="0.25">
      <c r="B7277" s="176" t="s">
        <v>3914</v>
      </c>
      <c r="C7277" s="176" t="s">
        <v>3915</v>
      </c>
      <c r="D7277" s="176">
        <v>-32.196666999999998</v>
      </c>
      <c r="E7277" s="176">
        <v>122.83972199999999</v>
      </c>
      <c r="F7277" s="176" t="str">
        <f>RIGHT(Airports[[#This Row],[ICAO]],3)</f>
        <v>SOH</v>
      </c>
    </row>
    <row r="7278" spans="2:7" x14ac:dyDescent="0.25">
      <c r="B7278" s="176" t="s">
        <v>3916</v>
      </c>
      <c r="C7278" s="176" t="s">
        <v>3917</v>
      </c>
      <c r="D7278" s="176">
        <v>-22.254722000000001</v>
      </c>
      <c r="E7278" s="176">
        <v>117.84944400000001</v>
      </c>
      <c r="F7278" s="176" t="str">
        <f>RIGHT(Airports[[#This Row],[ICAO]],3)</f>
        <v>SOL</v>
      </c>
    </row>
    <row r="7279" spans="2:7" x14ac:dyDescent="0.25">
      <c r="B7279" s="176" t="s">
        <v>3918</v>
      </c>
      <c r="C7279" s="176" t="s">
        <v>3919</v>
      </c>
      <c r="D7279" s="176">
        <v>-14.516389</v>
      </c>
      <c r="E7279" s="176">
        <v>142.033333</v>
      </c>
      <c r="F7279" s="176" t="str">
        <f>RIGHT(Airports[[#This Row],[ICAO]],3)</f>
        <v>SOW</v>
      </c>
    </row>
    <row r="7280" spans="2:7" x14ac:dyDescent="0.25">
      <c r="B7280" s="176" t="s">
        <v>3920</v>
      </c>
      <c r="C7280" s="176" t="s">
        <v>3921</v>
      </c>
      <c r="D7280" s="176">
        <v>-28.620277999999999</v>
      </c>
      <c r="E7280" s="176">
        <v>151.990556</v>
      </c>
      <c r="F7280" s="176" t="str">
        <f>RIGHT(Airports[[#This Row],[ICAO]],3)</f>
        <v>SPE</v>
      </c>
    </row>
    <row r="7281" spans="2:7" x14ac:dyDescent="0.25">
      <c r="B7281" s="176" t="s">
        <v>3922</v>
      </c>
      <c r="C7281" s="176" t="s">
        <v>3923</v>
      </c>
      <c r="D7281" s="176">
        <v>-17.983332999999998</v>
      </c>
      <c r="E7281" s="176">
        <v>144.433333</v>
      </c>
      <c r="F7281" s="176" t="str">
        <f>RIGHT(Airports[[#This Row],[ICAO]],3)</f>
        <v>SPF</v>
      </c>
    </row>
    <row r="7282" spans="2:7" x14ac:dyDescent="0.25">
      <c r="B7282" s="176" t="s">
        <v>3924</v>
      </c>
      <c r="C7282" s="176" t="s">
        <v>3925</v>
      </c>
      <c r="D7282" s="176">
        <v>-24.130278000000001</v>
      </c>
      <c r="E7282" s="176">
        <v>148.08666700000001</v>
      </c>
      <c r="F7282" s="176" t="str">
        <f>RIGHT(Airports[[#This Row],[ICAO]],3)</f>
        <v>SPI</v>
      </c>
    </row>
    <row r="7283" spans="2:7" x14ac:dyDescent="0.25">
      <c r="B7283" s="176" t="s">
        <v>3926</v>
      </c>
      <c r="C7283" s="176" t="s">
        <v>3927</v>
      </c>
      <c r="D7283" s="176">
        <v>-18.621666999999999</v>
      </c>
      <c r="E7283" s="176">
        <v>144.568333</v>
      </c>
      <c r="F7283" s="176" t="str">
        <f>RIGHT(Airports[[#This Row],[ICAO]],3)</f>
        <v>SPK</v>
      </c>
    </row>
    <row r="7284" spans="2:7" x14ac:dyDescent="0.25">
      <c r="B7284" s="176" t="s">
        <v>3928</v>
      </c>
      <c r="C7284" s="176" t="s">
        <v>3929</v>
      </c>
      <c r="D7284" s="176">
        <v>-27.921666999999999</v>
      </c>
      <c r="E7284" s="176">
        <v>153.37138899999999</v>
      </c>
      <c r="F7284" s="176" t="str">
        <f>RIGHT(Airports[[#This Row],[ICAO]],3)</f>
        <v>SPT</v>
      </c>
    </row>
    <row r="7285" spans="2:7" x14ac:dyDescent="0.25">
      <c r="B7285" s="176" t="s">
        <v>3930</v>
      </c>
      <c r="C7285" s="176" t="s">
        <v>3931</v>
      </c>
      <c r="D7285" s="176">
        <v>-23.549721999999999</v>
      </c>
      <c r="E7285" s="176">
        <v>140.69972200000001</v>
      </c>
      <c r="F7285" s="176" t="str">
        <f>RIGHT(Airports[[#This Row],[ICAO]],3)</f>
        <v>SPV</v>
      </c>
    </row>
    <row r="7286" spans="2:7" x14ac:dyDescent="0.25">
      <c r="B7286" s="176" t="s">
        <v>3932</v>
      </c>
      <c r="C7286" s="176" t="s">
        <v>3933</v>
      </c>
      <c r="D7286" s="176">
        <v>-34.658332999999999</v>
      </c>
      <c r="E7286" s="176">
        <v>136.34</v>
      </c>
      <c r="F7286" s="176" t="str">
        <f>RIGHT(Airports[[#This Row],[ICAO]],3)</f>
        <v>SPY</v>
      </c>
    </row>
    <row r="7287" spans="2:7" x14ac:dyDescent="0.25">
      <c r="B7287" s="176" t="s">
        <v>3934</v>
      </c>
      <c r="C7287" s="176" t="s">
        <v>3935</v>
      </c>
      <c r="D7287" s="176">
        <v>-28.086071</v>
      </c>
      <c r="E7287" s="176">
        <v>152.84163699999999</v>
      </c>
      <c r="F7287" s="176" t="str">
        <f>RIGHT(Airports[[#This Row],[ICAO]],3)</f>
        <v>SRA</v>
      </c>
    </row>
    <row r="7288" spans="2:7" x14ac:dyDescent="0.25">
      <c r="B7288" s="176" t="s">
        <v>3936</v>
      </c>
      <c r="C7288" s="176" t="s">
        <v>3937</v>
      </c>
      <c r="D7288" s="176">
        <v>-29.098333</v>
      </c>
      <c r="E7288" s="176">
        <v>122.45527800000001</v>
      </c>
      <c r="F7288" s="176" t="str">
        <f>RIGHT(Airports[[#This Row],[ICAO]],3)</f>
        <v>SRD</v>
      </c>
    </row>
    <row r="7289" spans="2:7" x14ac:dyDescent="0.25">
      <c r="B7289" s="176" t="s">
        <v>3938</v>
      </c>
      <c r="C7289" s="176" t="s">
        <v>3939</v>
      </c>
      <c r="D7289" s="176">
        <v>-34.259721999999996</v>
      </c>
      <c r="E7289" s="176">
        <v>142.058333</v>
      </c>
      <c r="F7289" s="176" t="str">
        <f>RIGHT(Airports[[#This Row],[ICAO]],3)</f>
        <v>SRG</v>
      </c>
    </row>
    <row r="7290" spans="2:7" x14ac:dyDescent="0.25">
      <c r="B7290" s="176" t="s">
        <v>3940</v>
      </c>
      <c r="C7290" s="176" t="s">
        <v>11472</v>
      </c>
      <c r="D7290" s="176">
        <v>-33.604652000000002</v>
      </c>
      <c r="E7290" s="176">
        <v>150.783051</v>
      </c>
      <c r="G7290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91" spans="2:7" x14ac:dyDescent="0.25">
      <c r="B7291" s="176" t="s">
        <v>3942</v>
      </c>
      <c r="C7291" s="176" t="s">
        <v>3943</v>
      </c>
      <c r="D7291" s="176">
        <v>-20.899722000000001</v>
      </c>
      <c r="E7291" s="176">
        <v>117.65</v>
      </c>
      <c r="F7291" s="176" t="str">
        <f>RIGHT(Airports[[#This Row],[ICAO]],3)</f>
        <v>SRK</v>
      </c>
    </row>
    <row r="7292" spans="2:7" x14ac:dyDescent="0.25">
      <c r="B7292" s="176" t="s">
        <v>3944</v>
      </c>
      <c r="C7292" s="176" t="s">
        <v>3945</v>
      </c>
      <c r="D7292" s="176">
        <v>-42.155555999999997</v>
      </c>
      <c r="E7292" s="176">
        <v>145.29138900000001</v>
      </c>
      <c r="F7292" s="176" t="str">
        <f>RIGHT(Airports[[#This Row],[ICAO]],3)</f>
        <v>SRN</v>
      </c>
    </row>
    <row r="7293" spans="2:7" x14ac:dyDescent="0.25">
      <c r="B7293" s="176" t="s">
        <v>3946</v>
      </c>
      <c r="C7293" s="176" t="s">
        <v>3947</v>
      </c>
      <c r="D7293" s="176">
        <v>-27.159444000000001</v>
      </c>
      <c r="E7293" s="176">
        <v>149.076111</v>
      </c>
      <c r="F7293" s="176" t="str">
        <f>RIGHT(Airports[[#This Row],[ICAO]],3)</f>
        <v>SRT</v>
      </c>
    </row>
    <row r="7294" spans="2:7" x14ac:dyDescent="0.25">
      <c r="B7294" s="176" t="s">
        <v>3948</v>
      </c>
      <c r="C7294" s="176" t="s">
        <v>3949</v>
      </c>
      <c r="D7294" s="176">
        <v>-16.848610999999998</v>
      </c>
      <c r="E7294" s="176">
        <v>145.71444399999999</v>
      </c>
      <c r="F7294" s="176" t="str">
        <f>RIGHT(Airports[[#This Row],[ICAO]],3)</f>
        <v>SSP</v>
      </c>
    </row>
    <row r="7295" spans="2:7" x14ac:dyDescent="0.25">
      <c r="B7295" s="176" t="s">
        <v>3950</v>
      </c>
      <c r="C7295" s="176" t="s">
        <v>16422</v>
      </c>
      <c r="D7295" s="176">
        <v>-33.946097999999999</v>
      </c>
      <c r="E7295" s="176">
        <v>151.17700199999999</v>
      </c>
      <c r="G7295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96" spans="2:7" x14ac:dyDescent="0.25">
      <c r="B7296" s="176" t="s">
        <v>3952</v>
      </c>
      <c r="C7296" s="176" t="s">
        <v>3953</v>
      </c>
      <c r="D7296" s="176">
        <v>-36.636667000000003</v>
      </c>
      <c r="E7296" s="176">
        <v>143.185833</v>
      </c>
      <c r="F7296" s="176" t="str">
        <f>RIGHT(Airports[[#This Row],[ICAO]],3)</f>
        <v>STA</v>
      </c>
    </row>
    <row r="7297" spans="2:7" x14ac:dyDescent="0.25">
      <c r="B7297" s="176" t="s">
        <v>3954</v>
      </c>
      <c r="C7297" s="176" t="s">
        <v>3955</v>
      </c>
      <c r="D7297" s="176">
        <v>-14.477499999999999</v>
      </c>
      <c r="E7297" s="176">
        <v>142.82472200000001</v>
      </c>
      <c r="F7297" s="176" t="str">
        <f>RIGHT(Airports[[#This Row],[ICAO]],3)</f>
        <v>STB</v>
      </c>
    </row>
    <row r="7298" spans="2:7" x14ac:dyDescent="0.25">
      <c r="B7298" s="176" t="s">
        <v>3956</v>
      </c>
      <c r="C7298" s="176" t="s">
        <v>3957</v>
      </c>
      <c r="D7298" s="176">
        <v>-29.716667000000001</v>
      </c>
      <c r="E7298" s="176">
        <v>137.063333</v>
      </c>
      <c r="F7298" s="176" t="str">
        <f>RIGHT(Airports[[#This Row],[ICAO]],3)</f>
        <v>STC</v>
      </c>
    </row>
    <row r="7299" spans="2:7" x14ac:dyDescent="0.25">
      <c r="B7299" s="176" t="s">
        <v>3958</v>
      </c>
      <c r="C7299" s="176" t="s">
        <v>3959</v>
      </c>
      <c r="D7299" s="176">
        <v>-19.341667000000001</v>
      </c>
      <c r="E7299" s="176">
        <v>146.16666699999999</v>
      </c>
      <c r="F7299" s="176" t="str">
        <f>RIGHT(Airports[[#This Row],[ICAO]],3)</f>
        <v>STD</v>
      </c>
    </row>
    <row r="7300" spans="2:7" x14ac:dyDescent="0.25">
      <c r="B7300" s="176" t="s">
        <v>3960</v>
      </c>
      <c r="C7300" s="176" t="s">
        <v>3961</v>
      </c>
      <c r="D7300" s="176">
        <v>-16.871385</v>
      </c>
      <c r="E7300" s="176">
        <v>145.737154</v>
      </c>
      <c r="F7300" s="176" t="str">
        <f>RIGHT(Airports[[#This Row],[ICAO]],3)</f>
        <v>STF</v>
      </c>
    </row>
    <row r="7301" spans="2:7" x14ac:dyDescent="0.25">
      <c r="B7301" s="176" t="s">
        <v>3962</v>
      </c>
      <c r="C7301" s="176" t="s">
        <v>3963</v>
      </c>
      <c r="D7301" s="176">
        <v>-20.290278000000001</v>
      </c>
      <c r="E7301" s="176">
        <v>116.275278</v>
      </c>
      <c r="F7301" s="176" t="str">
        <f>RIGHT(Airports[[#This Row],[ICAO]],3)</f>
        <v>STG</v>
      </c>
    </row>
    <row r="7302" spans="2:7" x14ac:dyDescent="0.25">
      <c r="B7302" s="176" t="s">
        <v>3964</v>
      </c>
      <c r="C7302" s="176" t="s">
        <v>3965</v>
      </c>
      <c r="D7302" s="176">
        <v>-41.336666999999998</v>
      </c>
      <c r="E7302" s="176">
        <v>148.28194400000001</v>
      </c>
      <c r="F7302" s="176" t="str">
        <f>RIGHT(Airports[[#This Row],[ICAO]],3)</f>
        <v>STH</v>
      </c>
    </row>
    <row r="7303" spans="2:7" x14ac:dyDescent="0.25">
      <c r="B7303" s="176" t="s">
        <v>3966</v>
      </c>
      <c r="C7303" s="176" t="s">
        <v>3967</v>
      </c>
      <c r="D7303" s="176">
        <v>-9.5</v>
      </c>
      <c r="E7303" s="176">
        <v>143.55000000000001</v>
      </c>
      <c r="F7303" s="176" t="str">
        <f>RIGHT(Airports[[#This Row],[ICAO]],3)</f>
        <v>STI</v>
      </c>
    </row>
    <row r="7304" spans="2:7" x14ac:dyDescent="0.25">
      <c r="B7304" s="176" t="s">
        <v>3968</v>
      </c>
      <c r="C7304" s="176" t="s">
        <v>3969</v>
      </c>
      <c r="D7304" s="176">
        <v>-17.186388999999998</v>
      </c>
      <c r="E7304" s="176">
        <v>141.71166700000001</v>
      </c>
      <c r="F7304" s="176" t="str">
        <f>RIGHT(Airports[[#This Row],[ICAO]],3)</f>
        <v>STL</v>
      </c>
    </row>
    <row r="7305" spans="2:7" x14ac:dyDescent="0.25">
      <c r="B7305" s="176" t="s">
        <v>3970</v>
      </c>
      <c r="C7305" s="176" t="s">
        <v>3971</v>
      </c>
      <c r="D7305" s="176">
        <v>-40.811110999999997</v>
      </c>
      <c r="E7305" s="176">
        <v>145.25888900000001</v>
      </c>
      <c r="F7305" s="176" t="str">
        <f>RIGHT(Airports[[#This Row],[ICAO]],3)</f>
        <v>STN</v>
      </c>
    </row>
    <row r="7306" spans="2:7" x14ac:dyDescent="0.25">
      <c r="B7306" s="176" t="s">
        <v>3972</v>
      </c>
      <c r="C7306" s="176" t="s">
        <v>3973</v>
      </c>
      <c r="D7306" s="176">
        <v>-24.356389</v>
      </c>
      <c r="E7306" s="176">
        <v>143.29138900000001</v>
      </c>
      <c r="F7306" s="176" t="str">
        <f>RIGHT(Airports[[#This Row],[ICAO]],3)</f>
        <v>STO</v>
      </c>
    </row>
    <row r="7307" spans="2:7" x14ac:dyDescent="0.25">
      <c r="B7307" s="176" t="s">
        <v>3974</v>
      </c>
      <c r="C7307" s="176" t="s">
        <v>3975</v>
      </c>
      <c r="D7307" s="176">
        <v>-31.757221999999999</v>
      </c>
      <c r="E7307" s="176">
        <v>140.3425</v>
      </c>
      <c r="F7307" s="176" t="str">
        <f>RIGHT(Airports[[#This Row],[ICAO]],3)</f>
        <v>STR</v>
      </c>
    </row>
    <row r="7308" spans="2:7" x14ac:dyDescent="0.25">
      <c r="B7308" s="176" t="s">
        <v>3976</v>
      </c>
      <c r="C7308" s="176" t="s">
        <v>3977</v>
      </c>
      <c r="D7308" s="176">
        <v>-24.116667</v>
      </c>
      <c r="E7308" s="176">
        <v>134.390556</v>
      </c>
      <c r="F7308" s="176" t="str">
        <f>RIGHT(Airports[[#This Row],[ICAO]],3)</f>
        <v>STT</v>
      </c>
    </row>
    <row r="7309" spans="2:7" x14ac:dyDescent="0.25">
      <c r="B7309" s="176" t="s">
        <v>3978</v>
      </c>
      <c r="C7309" s="176" t="s">
        <v>3979</v>
      </c>
      <c r="D7309" s="176">
        <v>-31.077898000000001</v>
      </c>
      <c r="E7309" s="176">
        <v>150.845484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310" spans="2:7" x14ac:dyDescent="0.25">
      <c r="B7310" s="176" t="s">
        <v>3980</v>
      </c>
      <c r="C7310" s="176" t="s">
        <v>3981</v>
      </c>
      <c r="D7310" s="176">
        <v>-19.266389</v>
      </c>
      <c r="E7310" s="176">
        <v>129.94972200000001</v>
      </c>
      <c r="F7310" s="176" t="str">
        <f>RIGHT(Airports[[#This Row],[ICAO]],3)</f>
        <v>SUJ</v>
      </c>
    </row>
    <row r="7311" spans="2:7" x14ac:dyDescent="0.25">
      <c r="B7311" s="176" t="s">
        <v>3982</v>
      </c>
      <c r="C7311" s="176" t="s">
        <v>3983</v>
      </c>
      <c r="D7311" s="176">
        <v>-35.267778</v>
      </c>
      <c r="E7311" s="176">
        <v>138.91999999999999</v>
      </c>
      <c r="F7311" s="176" t="str">
        <f>RIGHT(Airports[[#This Row],[ICAO]],3)</f>
        <v>SUM</v>
      </c>
    </row>
    <row r="7312" spans="2:7" x14ac:dyDescent="0.25">
      <c r="B7312" s="176" t="s">
        <v>3984</v>
      </c>
      <c r="C7312" s="176" t="s">
        <v>3985</v>
      </c>
      <c r="D7312" s="176">
        <v>-21.35</v>
      </c>
      <c r="E7312" s="176">
        <v>147.98333299999999</v>
      </c>
      <c r="F7312" s="176" t="str">
        <f>RIGHT(Airports[[#This Row],[ICAO]],3)</f>
        <v>SUT</v>
      </c>
    </row>
    <row r="7313" spans="2:7" x14ac:dyDescent="0.25">
      <c r="B7313" s="176" t="s">
        <v>3986</v>
      </c>
      <c r="C7313" s="176" t="s">
        <v>3987</v>
      </c>
      <c r="D7313" s="176">
        <v>-20.616667</v>
      </c>
      <c r="E7313" s="176">
        <v>143.083056</v>
      </c>
      <c r="F7313" s="176" t="str">
        <f>RIGHT(Airports[[#This Row],[ICAO]],3)</f>
        <v>SVH</v>
      </c>
    </row>
    <row r="7314" spans="2:7" x14ac:dyDescent="0.25">
      <c r="B7314" s="176" t="s">
        <v>3988</v>
      </c>
      <c r="C7314" s="176" t="s">
        <v>3989</v>
      </c>
      <c r="D7314" s="176">
        <v>-14.9</v>
      </c>
      <c r="E7314" s="176">
        <v>142.966667</v>
      </c>
      <c r="F7314" s="176" t="str">
        <f>RIGHT(Airports[[#This Row],[ICAO]],3)</f>
        <v>SVN</v>
      </c>
    </row>
    <row r="7315" spans="2:7" x14ac:dyDescent="0.25">
      <c r="B7315" s="176" t="s">
        <v>3990</v>
      </c>
      <c r="C7315" s="176" t="s">
        <v>3991</v>
      </c>
      <c r="D7315" s="176">
        <v>-13.966388999999999</v>
      </c>
      <c r="E7315" s="176">
        <v>143.55000000000001</v>
      </c>
      <c r="F7315" s="176" t="str">
        <f>RIGHT(Airports[[#This Row],[ICAO]],3)</f>
        <v>SVP</v>
      </c>
    </row>
    <row r="7316" spans="2:7" x14ac:dyDescent="0.25">
      <c r="B7316" s="176" t="s">
        <v>3992</v>
      </c>
      <c r="C7316" s="176" t="s">
        <v>3993</v>
      </c>
      <c r="D7316" s="176">
        <v>-29.049167000000001</v>
      </c>
      <c r="E7316" s="176">
        <v>153.30111099999999</v>
      </c>
      <c r="F7316" s="176" t="str">
        <f>RIGHT(Airports[[#This Row],[ICAO]],3)</f>
        <v>SWB</v>
      </c>
    </row>
    <row r="7317" spans="2:7" x14ac:dyDescent="0.25">
      <c r="B7317" s="176" t="s">
        <v>3994</v>
      </c>
      <c r="C7317" s="176" t="s">
        <v>3995</v>
      </c>
      <c r="D7317" s="176">
        <v>-27.959721999999999</v>
      </c>
      <c r="E7317" s="176">
        <v>153.423889</v>
      </c>
      <c r="F7317" s="176" t="str">
        <f>RIGHT(Airports[[#This Row],[ICAO]],3)</f>
        <v>SWD</v>
      </c>
    </row>
    <row r="7318" spans="2:7" x14ac:dyDescent="0.25">
      <c r="B7318" s="176" t="s">
        <v>3996</v>
      </c>
      <c r="C7318" s="176" t="s">
        <v>3997</v>
      </c>
      <c r="D7318" s="176">
        <v>-17.120833000000001</v>
      </c>
      <c r="E7318" s="176">
        <v>139.600278</v>
      </c>
      <c r="F7318" s="176" t="str">
        <f>RIGHT(Airports[[#This Row],[ICAO]],3)</f>
        <v>SWE</v>
      </c>
    </row>
    <row r="7319" spans="2:7" x14ac:dyDescent="0.25">
      <c r="B7319" s="176" t="s">
        <v>3998</v>
      </c>
      <c r="C7319" s="176" t="s">
        <v>3999</v>
      </c>
      <c r="D7319" s="176">
        <v>-35.163483999999997</v>
      </c>
      <c r="E7319" s="176">
        <v>147.46832000000001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20" spans="2:7" x14ac:dyDescent="0.25">
      <c r="B7320" s="176" t="s">
        <v>4000</v>
      </c>
      <c r="C7320" s="176" t="s">
        <v>4001</v>
      </c>
      <c r="D7320" s="176">
        <v>-35.375801086425781</v>
      </c>
      <c r="E7320" s="176">
        <v>143.53300476074219</v>
      </c>
      <c r="F7320" s="176" t="str">
        <f>RIGHT(Airports[[#This Row],[ICAO]],3)</f>
        <v>SWH</v>
      </c>
    </row>
    <row r="7321" spans="2:7" x14ac:dyDescent="0.25">
      <c r="B7321" s="176" t="s">
        <v>4002</v>
      </c>
      <c r="C7321" s="176" t="s">
        <v>4003</v>
      </c>
      <c r="D7321" s="176">
        <v>-30.924721999999999</v>
      </c>
      <c r="E7321" s="176">
        <v>153.0275</v>
      </c>
      <c r="F7321" s="176" t="str">
        <f>RIGHT(Airports[[#This Row],[ICAO]],3)</f>
        <v>SWK</v>
      </c>
    </row>
    <row r="7322" spans="2:7" x14ac:dyDescent="0.25">
      <c r="B7322" s="176" t="s">
        <v>4004</v>
      </c>
      <c r="C7322" s="176" t="s">
        <v>4005</v>
      </c>
      <c r="D7322" s="176">
        <v>-37.071701049804688</v>
      </c>
      <c r="E7322" s="176">
        <v>142.74099731445313</v>
      </c>
      <c r="F7322" s="176" t="str">
        <f>RIGHT(Airports[[#This Row],[ICAO]],3)</f>
        <v>SWL</v>
      </c>
    </row>
    <row r="7323" spans="2:7" x14ac:dyDescent="0.25">
      <c r="B7323" s="176" t="s">
        <v>4006</v>
      </c>
      <c r="C7323" s="176" t="s">
        <v>4001</v>
      </c>
      <c r="D7323" s="176">
        <v>-24.633056</v>
      </c>
      <c r="E7323" s="176">
        <v>145.96638899999999</v>
      </c>
      <c r="F7323" s="176" t="str">
        <f>RIGHT(Airports[[#This Row],[ICAO]],3)</f>
        <v>SWQ</v>
      </c>
    </row>
    <row r="7324" spans="2:7" x14ac:dyDescent="0.25">
      <c r="B7324" s="176" t="s">
        <v>10787</v>
      </c>
      <c r="C7324" s="176" t="s">
        <v>16753</v>
      </c>
      <c r="D7324" s="176">
        <v>-33.883460999999997</v>
      </c>
      <c r="E7324" s="176">
        <v>150.71298100000001</v>
      </c>
      <c r="F7324" s="176" t="str">
        <f>RIGHT(Airports[[#This Row],[ICAO]],3)</f>
        <v>SWS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25" spans="2:7" x14ac:dyDescent="0.25">
      <c r="B7325" s="176" t="s">
        <v>4007</v>
      </c>
      <c r="C7325" s="176" t="s">
        <v>4008</v>
      </c>
      <c r="D7325" s="176">
        <v>-20.010000000000002</v>
      </c>
      <c r="E7325" s="176">
        <v>142.48166699999999</v>
      </c>
      <c r="F7325" s="176" t="str">
        <f>RIGHT(Airports[[#This Row],[ICAO]],3)</f>
        <v>SXB</v>
      </c>
    </row>
    <row r="7326" spans="2:7" x14ac:dyDescent="0.25">
      <c r="B7326" s="176" t="s">
        <v>4009</v>
      </c>
      <c r="C7326" s="176" t="s">
        <v>4010</v>
      </c>
      <c r="D7326" s="176">
        <v>-35.315556000000001</v>
      </c>
      <c r="E7326" s="176">
        <v>138.995833</v>
      </c>
      <c r="F7326" s="176" t="str">
        <f>RIGHT(Airports[[#This Row],[ICAO]],3)</f>
        <v>SYN</v>
      </c>
    </row>
    <row r="7327" spans="2:7" x14ac:dyDescent="0.25">
      <c r="B7327" s="176" t="s">
        <v>4011</v>
      </c>
      <c r="C7327" s="176" t="s">
        <v>4012</v>
      </c>
      <c r="D7327" s="176">
        <v>-27.156666999999999</v>
      </c>
      <c r="E7327" s="176">
        <v>150.47666699999999</v>
      </c>
      <c r="F7327" s="176" t="str">
        <f>RIGHT(Airports[[#This Row],[ICAO]],3)</f>
        <v>TAA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4013</v>
      </c>
      <c r="C7328" s="176" t="s">
        <v>4014</v>
      </c>
      <c r="D7328" s="176">
        <v>-17.283055999999998</v>
      </c>
      <c r="E7328" s="176">
        <v>126.9</v>
      </c>
      <c r="F7328" s="176" t="str">
        <f>RIGHT(Airports[[#This Row],[ICAO]],3)</f>
        <v>TAB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4015</v>
      </c>
      <c r="C7329" s="176" t="s">
        <v>4016</v>
      </c>
      <c r="D7329" s="176">
        <v>-41.550832999999997</v>
      </c>
      <c r="E7329" s="176">
        <v>147.244167</v>
      </c>
      <c r="F7329" s="176" t="str">
        <f>RIGHT(Airports[[#This Row],[ICAO]],3)</f>
        <v>TAF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4017</v>
      </c>
      <c r="C7330" s="176" t="s">
        <v>4018</v>
      </c>
      <c r="D7330" s="176">
        <v>-34.252222000000003</v>
      </c>
      <c r="E7330" s="176">
        <v>150.57666699999999</v>
      </c>
      <c r="F7330" s="176" t="str">
        <f>RIGHT(Airports[[#This Row],[ICAO]],3)</f>
        <v>TAH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4019</v>
      </c>
      <c r="C7331" s="176" t="s">
        <v>4020</v>
      </c>
      <c r="D7331" s="176">
        <v>-25.801943999999999</v>
      </c>
      <c r="E7331" s="176">
        <v>149.89944399999999</v>
      </c>
      <c r="F7331" s="176" t="str">
        <f>RIGHT(Airports[[#This Row],[ICAO]],3)</f>
        <v>TAM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4021</v>
      </c>
      <c r="C7332" s="176" t="s">
        <v>4022</v>
      </c>
      <c r="D7332" s="176">
        <v>-20.583333</v>
      </c>
      <c r="E7332" s="176">
        <v>129.75</v>
      </c>
      <c r="F7332" s="176" t="str">
        <f>RIGHT(Airports[[#This Row],[ICAO]],3)</f>
        <v>TAN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4023</v>
      </c>
      <c r="C7333" s="176" t="s">
        <v>4024</v>
      </c>
      <c r="D7333" s="176">
        <v>-25.691666999999999</v>
      </c>
      <c r="E7333" s="176">
        <v>147.29333299999999</v>
      </c>
      <c r="F7333" s="176" t="str">
        <f>RIGHT(Airports[[#This Row],[ICAO]],3)</f>
        <v>TAP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4025</v>
      </c>
      <c r="C7334" s="176" t="s">
        <v>4026</v>
      </c>
      <c r="D7334" s="176">
        <v>-30.702777999999999</v>
      </c>
      <c r="E7334" s="176">
        <v>134.58277799999999</v>
      </c>
      <c r="F7334" s="176" t="str">
        <f>RIGHT(Airports[[#This Row],[ICAO]],3)</f>
        <v>TAR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4027</v>
      </c>
      <c r="C7335" s="176" t="s">
        <v>4028</v>
      </c>
      <c r="D7335" s="176">
        <v>-34.361111000000001</v>
      </c>
      <c r="E7335" s="176">
        <v>136.095</v>
      </c>
      <c r="F7335" s="176" t="str">
        <f>RIGHT(Airports[[#This Row],[ICAO]],3)</f>
        <v>TBB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4029</v>
      </c>
      <c r="C7336" s="176" t="s">
        <v>4030</v>
      </c>
      <c r="D7336" s="176">
        <v>-28.511389000000001</v>
      </c>
      <c r="E7336" s="176">
        <v>149.942778</v>
      </c>
      <c r="F7336" s="176" t="str">
        <f>RIGHT(Airports[[#This Row],[ICAO]],3)</f>
        <v>TBH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4031</v>
      </c>
      <c r="C7337" s="176" t="s">
        <v>4032</v>
      </c>
      <c r="D7337" s="176">
        <v>-12.206666999999999</v>
      </c>
      <c r="E7337" s="176">
        <v>134.00972200000001</v>
      </c>
      <c r="F7337" s="176" t="str">
        <f>RIGHT(Airports[[#This Row],[ICAO]],3)</f>
        <v>TBI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4033</v>
      </c>
      <c r="C7338" s="176" t="s">
        <v>4034</v>
      </c>
      <c r="D7338" s="176">
        <v>-35.762500000000003</v>
      </c>
      <c r="E7338" s="176">
        <v>147.886944</v>
      </c>
      <c r="F7338" s="176" t="str">
        <f>RIGHT(Airports[[#This Row],[ICAO]],3)</f>
        <v>TBM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4035</v>
      </c>
      <c r="C7339" s="176" t="s">
        <v>4036</v>
      </c>
      <c r="D7339" s="176">
        <v>-15.620556000000001</v>
      </c>
      <c r="E7339" s="176">
        <v>130.44555600000001</v>
      </c>
      <c r="F7339" s="176" t="str">
        <f>RIGHT(Airports[[#This Row],[ICAO]],3)</f>
        <v>TBR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4037</v>
      </c>
      <c r="C7340" s="176" t="s">
        <v>4038</v>
      </c>
      <c r="D7340" s="176">
        <v>-31.256667</v>
      </c>
      <c r="E7340" s="176">
        <v>149.12</v>
      </c>
      <c r="F7340" s="176" t="str">
        <f>RIGHT(Airports[[#This Row],[ICAO]],3)</f>
        <v>TBV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4039</v>
      </c>
      <c r="C7341" s="176" t="s">
        <v>4040</v>
      </c>
      <c r="D7341" s="176">
        <v>-16.350000000000001</v>
      </c>
      <c r="E7341" s="176">
        <v>123.916389</v>
      </c>
      <c r="F7341" s="176" t="str">
        <f>RIGHT(Airports[[#This Row],[ICAO]],3)</f>
        <v>TBY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4041</v>
      </c>
      <c r="C7342" s="176" t="s">
        <v>4042</v>
      </c>
      <c r="D7342" s="176">
        <v>-20.783055999999998</v>
      </c>
      <c r="E7342" s="176">
        <v>145</v>
      </c>
      <c r="F7342" s="176" t="str">
        <f>RIGHT(Airports[[#This Row],[ICAO]],3)</f>
        <v>TCK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4043</v>
      </c>
      <c r="C7343" s="176" t="s">
        <v>4044</v>
      </c>
      <c r="D7343" s="176">
        <v>-22.683333000000001</v>
      </c>
      <c r="E7343" s="176">
        <v>143.345</v>
      </c>
      <c r="F7343" s="176" t="str">
        <f>RIGHT(Airports[[#This Row],[ICAO]],3)</f>
        <v>TCU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4045</v>
      </c>
      <c r="C7344" s="176" t="s">
        <v>4046</v>
      </c>
      <c r="D7344" s="176">
        <v>-26.75</v>
      </c>
      <c r="E7344" s="176">
        <v>133.35</v>
      </c>
      <c r="F7344" s="176" t="str">
        <f>RIGHT(Airports[[#This Row],[ICAO]],3)</f>
        <v>TCY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4047</v>
      </c>
      <c r="C7345" s="176" t="s">
        <v>4048</v>
      </c>
      <c r="D7345" s="176">
        <v>-27.122222000000001</v>
      </c>
      <c r="E7345" s="176">
        <v>134.77194399999999</v>
      </c>
      <c r="F7345" s="176" t="str">
        <f>RIGHT(Airports[[#This Row],[ICAO]],3)</f>
        <v>TDM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4049</v>
      </c>
      <c r="C7346" s="176" t="s">
        <v>4050</v>
      </c>
      <c r="D7346" s="176">
        <v>-38.215555999999999</v>
      </c>
      <c r="E7346" s="176">
        <v>145.42361099999999</v>
      </c>
      <c r="F7346" s="176" t="str">
        <f>RIGHT(Airports[[#This Row],[ICAO]],3)</f>
        <v>TDN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4051</v>
      </c>
      <c r="C7347" s="176" t="s">
        <v>4052</v>
      </c>
      <c r="D7347" s="176">
        <v>-24.986388999999999</v>
      </c>
      <c r="E7347" s="176">
        <v>150.09305599999999</v>
      </c>
      <c r="F7347" s="176" t="str">
        <f>RIGHT(Airports[[#This Row],[ICAO]],3)</f>
        <v>TDR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4053</v>
      </c>
      <c r="C7348" s="176" t="s">
        <v>4054</v>
      </c>
      <c r="D7348" s="176">
        <v>-23.95</v>
      </c>
      <c r="E7348" s="176">
        <v>148.766389</v>
      </c>
      <c r="F7348" s="176" t="str">
        <f>RIGHT(Airports[[#This Row],[ICAO]],3)</f>
        <v>TEA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4055</v>
      </c>
      <c r="C7349" s="176" t="s">
        <v>4056</v>
      </c>
      <c r="D7349" s="176">
        <v>-21.835000000000001</v>
      </c>
      <c r="E7349" s="176">
        <v>140.88805600000001</v>
      </c>
      <c r="F7349" s="176" t="str">
        <f>RIGHT(Airports[[#This Row],[ICAO]],3)</f>
        <v>TEE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4057</v>
      </c>
      <c r="C7350" s="176" t="s">
        <v>4058</v>
      </c>
      <c r="D7350" s="176">
        <v>-21.715</v>
      </c>
      <c r="E7350" s="176">
        <v>122.228996</v>
      </c>
      <c r="F7350" s="176" t="str">
        <f>RIGHT(Airports[[#This Row],[ICAO]],3)</f>
        <v>TEF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4059</v>
      </c>
      <c r="C7351" s="176" t="s">
        <v>4060</v>
      </c>
      <c r="D7351" s="176">
        <v>-29.589444</v>
      </c>
      <c r="E7351" s="176">
        <v>149.41333299999999</v>
      </c>
      <c r="F7351" s="176" t="str">
        <f>RIGHT(Airports[[#This Row],[ICAO]],3)</f>
        <v>TEL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4061</v>
      </c>
      <c r="C7352" s="176" t="s">
        <v>4062</v>
      </c>
      <c r="D7352" s="176">
        <v>-34.421398000000003</v>
      </c>
      <c r="E7352" s="176">
        <v>147.51199299999999</v>
      </c>
      <c r="F7352" s="176" t="str">
        <f>RIGHT(Airports[[#This Row],[ICAO]],3)</f>
        <v>TEM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4063</v>
      </c>
      <c r="C7353" s="176" t="s">
        <v>4064</v>
      </c>
      <c r="D7353" s="176">
        <v>-20.556388999999999</v>
      </c>
      <c r="E7353" s="176">
        <v>117.243611</v>
      </c>
      <c r="F7353" s="176" t="str">
        <f>RIGHT(Airports[[#This Row],[ICAO]],3)</f>
        <v>TES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4065</v>
      </c>
      <c r="C7354" s="176" t="s">
        <v>4066</v>
      </c>
      <c r="D7354" s="176">
        <v>-28.833333</v>
      </c>
      <c r="E7354" s="176">
        <v>151.16</v>
      </c>
      <c r="F7354" s="176" t="str">
        <f>RIGHT(Airports[[#This Row],[ICAO]],3)</f>
        <v>TEX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4067</v>
      </c>
      <c r="C7355" s="176" t="s">
        <v>4068</v>
      </c>
      <c r="D7355" s="176">
        <v>-34.395277999999998</v>
      </c>
      <c r="E7355" s="176">
        <v>139.38333299999999</v>
      </c>
      <c r="F7355" s="176" t="str">
        <f>RIGHT(Airports[[#This Row],[ICAO]],3)</f>
        <v>TFA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4069</v>
      </c>
      <c r="C7356" s="176" t="s">
        <v>4070</v>
      </c>
      <c r="D7356" s="176">
        <v>-28.991111</v>
      </c>
      <c r="E7356" s="176">
        <v>151.929722</v>
      </c>
      <c r="F7356" s="176" t="str">
        <f>RIGHT(Airports[[#This Row],[ICAO]],3)</f>
        <v>TFD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4071</v>
      </c>
      <c r="C7357" s="176" t="s">
        <v>4072</v>
      </c>
      <c r="D7357" s="176">
        <v>-17.165555999999999</v>
      </c>
      <c r="E7357" s="176">
        <v>145.559167</v>
      </c>
      <c r="F7357" s="176" t="str">
        <f>RIGHT(Airports[[#This Row],[ICAO]],3)</f>
        <v>TFR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4073</v>
      </c>
      <c r="C7358" s="176" t="s">
        <v>4074</v>
      </c>
      <c r="D7358" s="176">
        <v>-27.129722000000001</v>
      </c>
      <c r="E7358" s="176">
        <v>153.363056</v>
      </c>
      <c r="F7358" s="176" t="str">
        <f>RIGHT(Airports[[#This Row],[ICAO]],3)</f>
        <v>TGA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4075</v>
      </c>
      <c r="C7359" s="176" t="s">
        <v>4076</v>
      </c>
      <c r="D7359" s="176">
        <v>-31.974722</v>
      </c>
      <c r="E7359" s="176">
        <v>148.003333</v>
      </c>
      <c r="F7359" s="176" t="str">
        <f>RIGHT(Airports[[#This Row],[ICAO]],3)</f>
        <v>TGI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4077</v>
      </c>
      <c r="C7360" s="176" t="s">
        <v>4078</v>
      </c>
      <c r="D7360" s="176">
        <v>-27.986367999999999</v>
      </c>
      <c r="E7360" s="176">
        <v>143.81206499999999</v>
      </c>
      <c r="F7360" s="176" t="str">
        <f>RIGHT(Airports[[#This Row],[ICAO]],3)</f>
        <v>TGM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4079</v>
      </c>
      <c r="C7361" s="176" t="s">
        <v>4080</v>
      </c>
      <c r="D7361" s="176">
        <v>-20.548333</v>
      </c>
      <c r="E7361" s="176">
        <v>130.35</v>
      </c>
      <c r="F7361" s="176" t="str">
        <f>RIGHT(Airports[[#This Row],[ICAO]],3)</f>
        <v>TGT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4081</v>
      </c>
      <c r="C7362" s="176" t="s">
        <v>4082</v>
      </c>
      <c r="D7362" s="176">
        <v>-22.466667000000001</v>
      </c>
      <c r="E7362" s="176">
        <v>144.44972200000001</v>
      </c>
      <c r="F7362" s="176" t="str">
        <f>RIGHT(Airports[[#This Row],[ICAO]],3)</f>
        <v>TGW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4083</v>
      </c>
      <c r="C7363" s="176" t="s">
        <v>4084</v>
      </c>
      <c r="D7363" s="176">
        <v>-39.208500000000001</v>
      </c>
      <c r="E7363" s="176">
        <v>142.87491700000001</v>
      </c>
      <c r="F7363" s="176" t="str">
        <f>RIGHT(Airports[[#This Row],[ICAO]],3)</f>
        <v>THA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4085</v>
      </c>
      <c r="C7364" s="176" t="s">
        <v>4086</v>
      </c>
      <c r="D7364" s="176">
        <v>-36.505555999999999</v>
      </c>
      <c r="E7364" s="176">
        <v>148.30277799999999</v>
      </c>
      <c r="F7364" s="176" t="str">
        <f>RIGHT(Airports[[#This Row],[ICAO]],3)</f>
        <v>THB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4087</v>
      </c>
      <c r="C7365" s="176" t="s">
        <v>4088</v>
      </c>
      <c r="D7365" s="176">
        <v>-14.788055999999999</v>
      </c>
      <c r="E7365" s="176">
        <v>126.49638899999999</v>
      </c>
      <c r="F7365" s="176" t="str">
        <f>RIGHT(Airports[[#This Row],[ICAO]],3)</f>
        <v>THD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4089</v>
      </c>
      <c r="C7366" s="176" t="s">
        <v>4090</v>
      </c>
      <c r="D7366" s="176">
        <v>-35</v>
      </c>
      <c r="E7366" s="176">
        <v>136.16666699999999</v>
      </c>
      <c r="F7366" s="176" t="str">
        <f>RIGHT(Airports[[#This Row],[ICAO]],3)</f>
        <v>THI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4091</v>
      </c>
      <c r="C7367" s="176" t="s">
        <v>4092</v>
      </c>
      <c r="D7367" s="176">
        <v>-40.451388999999999</v>
      </c>
      <c r="E7367" s="176">
        <v>144.91388900000001</v>
      </c>
      <c r="F7367" s="176" t="str">
        <f>RIGHT(Airports[[#This Row],[ICAO]],3)</f>
        <v>THM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4093</v>
      </c>
      <c r="C7368" s="176" t="s">
        <v>4094</v>
      </c>
      <c r="D7368" s="176">
        <v>-28.153888999999999</v>
      </c>
      <c r="E7368" s="176">
        <v>120.939167</v>
      </c>
      <c r="F7368" s="176" t="str">
        <f>RIGHT(Airports[[#This Row],[ICAO]],3)</f>
        <v>THN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4095</v>
      </c>
      <c r="C7369" s="176" t="s">
        <v>4096</v>
      </c>
      <c r="D7369" s="176">
        <v>-25.133056</v>
      </c>
      <c r="E7369" s="176">
        <v>119.11666700000001</v>
      </c>
      <c r="F7369" s="176" t="str">
        <f>RIGHT(Airports[[#This Row],[ICAO]],3)</f>
        <v>THR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4097</v>
      </c>
      <c r="C7370" s="176" t="s">
        <v>4098</v>
      </c>
      <c r="D7370" s="176">
        <v>-29.533055999999998</v>
      </c>
      <c r="E7370" s="176">
        <v>115.849722</v>
      </c>
      <c r="F7370" s="176" t="str">
        <f>RIGHT(Airports[[#This Row],[ICAO]],3)</f>
        <v>THS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4099</v>
      </c>
      <c r="C7371" s="176" t="s">
        <v>4100</v>
      </c>
      <c r="D7371" s="176">
        <v>-29.983056000000001</v>
      </c>
      <c r="E7371" s="176">
        <v>135.39666700000001</v>
      </c>
      <c r="F7371" s="176" t="str">
        <f>RIGHT(Airports[[#This Row],[ICAO]],3)</f>
        <v>THT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4101</v>
      </c>
      <c r="C7372" s="176" t="s">
        <v>4102</v>
      </c>
      <c r="D7372" s="176">
        <v>-21.466667000000001</v>
      </c>
      <c r="E7372" s="176">
        <v>115</v>
      </c>
      <c r="F7372" s="176" t="str">
        <f>RIGHT(Airports[[#This Row],[ICAO]],3)</f>
        <v>THV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4103</v>
      </c>
      <c r="C7373" s="176" t="s">
        <v>4104</v>
      </c>
      <c r="D7373" s="176">
        <v>-26.093333000000001</v>
      </c>
      <c r="E7373" s="176">
        <v>143.45249999999999</v>
      </c>
      <c r="F7373" s="176" t="str">
        <f>RIGHT(Airports[[#This Row],[ICAO]],3)</f>
        <v>THY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4105</v>
      </c>
      <c r="C7374" s="176" t="s">
        <v>4106</v>
      </c>
      <c r="D7374" s="176">
        <v>-29.451098999999999</v>
      </c>
      <c r="E7374" s="176">
        <v>142.057999</v>
      </c>
      <c r="F7374" s="176" t="str">
        <f>RIGHT(Airports[[#This Row],[ICAO]],3)</f>
        <v>TIB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4107</v>
      </c>
      <c r="C7375" s="176" t="s">
        <v>4108</v>
      </c>
      <c r="D7375" s="176">
        <v>-23.037222</v>
      </c>
      <c r="E7375" s="176">
        <v>148.34861100000001</v>
      </c>
      <c r="F7375" s="176" t="str">
        <f>RIGHT(Airports[[#This Row],[ICAO]],3)</f>
        <v>TIE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4109</v>
      </c>
      <c r="C7376" s="176" t="s">
        <v>4110</v>
      </c>
      <c r="D7376" s="176">
        <v>-28.633056</v>
      </c>
      <c r="E7376" s="176">
        <v>142.19972200000001</v>
      </c>
      <c r="F7376" s="176" t="str">
        <f>RIGHT(Airports[[#This Row],[ICAO]],3)</f>
        <v>TIH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4111</v>
      </c>
      <c r="C7377" s="176" t="s">
        <v>4112</v>
      </c>
      <c r="D7377" s="176">
        <v>-25.6</v>
      </c>
      <c r="E7377" s="176">
        <v>143.91666699999999</v>
      </c>
      <c r="F7377" s="176" t="str">
        <f>RIGHT(Airports[[#This Row],[ICAO]],3)</f>
        <v>TII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4113</v>
      </c>
      <c r="C7378" s="176" t="s">
        <v>4114</v>
      </c>
      <c r="D7378" s="176">
        <v>-22.131388999999999</v>
      </c>
      <c r="E7378" s="176">
        <v>133.41972200000001</v>
      </c>
      <c r="F7378" s="176" t="str">
        <f>RIGHT(Airports[[#This Row],[ICAO]],3)</f>
        <v>TIT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4115</v>
      </c>
      <c r="C7379" s="176" t="s">
        <v>4116</v>
      </c>
      <c r="D7379" s="176">
        <v>-27.666388999999999</v>
      </c>
      <c r="E7379" s="176">
        <v>140.083056</v>
      </c>
      <c r="F7379" s="176" t="str">
        <f>RIGHT(Airports[[#This Row],[ICAO]],3)</f>
        <v>TIW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4117</v>
      </c>
      <c r="C7380" s="176" t="s">
        <v>4118</v>
      </c>
      <c r="D7380" s="176">
        <v>-12.977221999999999</v>
      </c>
      <c r="E7380" s="176">
        <v>136.50305599999999</v>
      </c>
      <c r="F7380" s="176" t="str">
        <f>RIGHT(Airports[[#This Row],[ICAO]],3)</f>
        <v>TIY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4119</v>
      </c>
      <c r="C7381" s="176" t="s">
        <v>4120</v>
      </c>
      <c r="D7381" s="176">
        <v>-26.034721999999999</v>
      </c>
      <c r="E7381" s="176">
        <v>125.471389</v>
      </c>
      <c r="F7381" s="176" t="str">
        <f>RIGHT(Airports[[#This Row],[ICAO]],3)</f>
        <v>TJI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4121</v>
      </c>
      <c r="C7382" s="176" t="s">
        <v>4122</v>
      </c>
      <c r="D7382" s="176">
        <v>-29.358332999999998</v>
      </c>
      <c r="E7382" s="176">
        <v>127.128333</v>
      </c>
      <c r="F7382" s="176" t="str">
        <f>RIGHT(Airports[[#This Row],[ICAO]],3)</f>
        <v>TJU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4123</v>
      </c>
      <c r="C7383" s="176" t="s">
        <v>4124</v>
      </c>
      <c r="D7383" s="176">
        <v>-35.737499999999997</v>
      </c>
      <c r="E7383" s="176">
        <v>137.13222200000001</v>
      </c>
      <c r="F7383" s="176" t="str">
        <f>RIGHT(Airports[[#This Row],[ICAO]],3)</f>
        <v>TKL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4125</v>
      </c>
      <c r="C7384" s="176" t="s">
        <v>4126</v>
      </c>
      <c r="D7384" s="176">
        <v>-17.040555999999999</v>
      </c>
      <c r="E7384" s="176">
        <v>128.20944399999999</v>
      </c>
      <c r="F7384" s="176" t="str">
        <f>RIGHT(Airports[[#This Row],[ICAO]],3)</f>
        <v>TKY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4127</v>
      </c>
      <c r="C7385" s="176" t="s">
        <v>4128</v>
      </c>
      <c r="D7385" s="176">
        <v>-27.071110999999998</v>
      </c>
      <c r="E7385" s="176">
        <v>152.38305600000001</v>
      </c>
      <c r="F7385" s="176" t="str">
        <f>RIGHT(Airports[[#This Row],[ICAO]],3)</f>
        <v>TLH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4129</v>
      </c>
      <c r="C7386" s="176" t="s">
        <v>4130</v>
      </c>
      <c r="D7386" s="176">
        <v>-28.049721999999999</v>
      </c>
      <c r="E7386" s="176">
        <v>151.91666699999999</v>
      </c>
      <c r="F7386" s="176" t="str">
        <f>RIGHT(Airports[[#This Row],[ICAO]],3)</f>
        <v>TLI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4131</v>
      </c>
      <c r="C7387" s="176" t="s">
        <v>4132</v>
      </c>
      <c r="D7387" s="176">
        <v>-32.611944000000001</v>
      </c>
      <c r="E7387" s="176">
        <v>147.59638899999999</v>
      </c>
      <c r="F7387" s="176" t="str">
        <f>RIGHT(Airports[[#This Row],[ICAO]],3)</f>
        <v>TLL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4133</v>
      </c>
      <c r="C7388" s="176" t="s">
        <v>4134</v>
      </c>
      <c r="D7388" s="176">
        <v>-30.925556</v>
      </c>
      <c r="E7388" s="176">
        <v>144.41999999999999</v>
      </c>
      <c r="F7388" s="176" t="str">
        <f>RIGHT(Airports[[#This Row],[ICAO]],3)</f>
        <v>TLP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4135</v>
      </c>
      <c r="C7389" s="176" t="s">
        <v>4136</v>
      </c>
      <c r="D7389" s="176">
        <v>-22.633056</v>
      </c>
      <c r="E7389" s="176">
        <v>136.80000000000001</v>
      </c>
      <c r="F7389" s="176" t="str">
        <f>RIGHT(Airports[[#This Row],[ICAO]],3)</f>
        <v>TLT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4137</v>
      </c>
      <c r="C7390" s="176" t="s">
        <v>4138</v>
      </c>
      <c r="D7390" s="176">
        <v>-34.223610999999998</v>
      </c>
      <c r="E7390" s="176">
        <v>118.215833</v>
      </c>
      <c r="F7390" s="176" t="str">
        <f>RIGHT(Airports[[#This Row],[ICAO]],3)</f>
        <v>TLY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4139</v>
      </c>
      <c r="C7391" s="176" t="s">
        <v>4140</v>
      </c>
      <c r="D7391" s="176">
        <v>-24.649166999999998</v>
      </c>
      <c r="E7391" s="176">
        <v>149.62277800000001</v>
      </c>
      <c r="F7391" s="176" t="str">
        <f>RIGHT(Airports[[#This Row],[ICAO]],3)</f>
        <v>TMA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4141</v>
      </c>
      <c r="C7392" s="176" t="s">
        <v>4142</v>
      </c>
      <c r="D7392" s="176">
        <v>-24.838889000000002</v>
      </c>
      <c r="E7392" s="176">
        <v>146.29305600000001</v>
      </c>
      <c r="F7392" s="176" t="str">
        <f>RIGHT(Airports[[#This Row],[ICAO]],3)</f>
        <v>TMB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4143</v>
      </c>
      <c r="C7393" s="176" t="s">
        <v>4144</v>
      </c>
      <c r="D7393" s="176">
        <v>-23.399722000000001</v>
      </c>
      <c r="E7393" s="176">
        <v>143.833056</v>
      </c>
      <c r="F7393" s="176" t="str">
        <f>RIGHT(Airports[[#This Row],[ICAO]],3)</f>
        <v>TME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4145</v>
      </c>
      <c r="C7394" s="176" t="s">
        <v>4146</v>
      </c>
      <c r="D7394" s="176">
        <v>-19.966667000000001</v>
      </c>
      <c r="E7394" s="176">
        <v>129.72555600000001</v>
      </c>
      <c r="F7394" s="176" t="str">
        <f>RIGHT(Airports[[#This Row],[ICAO]],3)</f>
        <v>TMN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4147</v>
      </c>
      <c r="C7395" s="176" t="s">
        <v>4148</v>
      </c>
      <c r="D7395" s="176">
        <v>-21.811944</v>
      </c>
      <c r="E7395" s="176">
        <v>139.92333300000001</v>
      </c>
      <c r="F7395" s="176" t="str">
        <f>RIGHT(Airports[[#This Row],[ICAO]],3)</f>
        <v>TMO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4149</v>
      </c>
      <c r="C7396" s="176" t="s">
        <v>4150</v>
      </c>
      <c r="D7396" s="176">
        <v>-31.3125</v>
      </c>
      <c r="E7396" s="176">
        <v>149.83972199999999</v>
      </c>
      <c r="F7396" s="176" t="str">
        <f>RIGHT(Airports[[#This Row],[ICAO]],3)</f>
        <v>TMS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4151</v>
      </c>
      <c r="C7397" s="176" t="s">
        <v>4152</v>
      </c>
      <c r="D7397" s="176">
        <v>-35.268320000000003</v>
      </c>
      <c r="E7397" s="176">
        <v>148.24052599999999</v>
      </c>
      <c r="F7397" s="176" t="str">
        <f>RIGHT(Airports[[#This Row],[ICAO]],3)</f>
        <v>TMU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4153</v>
      </c>
      <c r="C7398" s="176" t="s">
        <v>4154</v>
      </c>
      <c r="D7398" s="176">
        <v>-22.256111000000001</v>
      </c>
      <c r="E7398" s="176">
        <v>137.958056</v>
      </c>
      <c r="F7398" s="176" t="str">
        <f>RIGHT(Airports[[#This Row],[ICAO]],3)</f>
        <v>TMY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4155</v>
      </c>
      <c r="C7399" s="176" t="s">
        <v>4156</v>
      </c>
      <c r="D7399" s="176">
        <v>-24.494862999999999</v>
      </c>
      <c r="E7399" s="176">
        <v>150.577967</v>
      </c>
      <c r="F7399" s="176" t="str">
        <f>RIGHT(Airports[[#This Row],[ICAO]],3)</f>
        <v>TNG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4157</v>
      </c>
      <c r="C7400" s="176" t="s">
        <v>4158</v>
      </c>
      <c r="D7400" s="176">
        <v>-19.6343994140625</v>
      </c>
      <c r="E7400" s="176">
        <v>134.18299865722656</v>
      </c>
      <c r="F7400" s="176" t="str">
        <f>RIGHT(Airports[[#This Row],[ICAO]],3)</f>
        <v>TNK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4159</v>
      </c>
      <c r="C7401" s="176" t="s">
        <v>4160</v>
      </c>
      <c r="D7401" s="176">
        <v>-16.45</v>
      </c>
      <c r="E7401" s="176">
        <v>134.649722</v>
      </c>
      <c r="F7401" s="176" t="str">
        <f>RIGHT(Airports[[#This Row],[ICAO]],3)</f>
        <v>TNR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4161</v>
      </c>
      <c r="C7402" s="176" t="s">
        <v>4162</v>
      </c>
      <c r="D7402" s="176">
        <v>-25.333333</v>
      </c>
      <c r="E7402" s="176">
        <v>146.06638899999999</v>
      </c>
      <c r="F7402" s="176" t="str">
        <f>RIGHT(Airports[[#This Row],[ICAO]],3)</f>
        <v>TNS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4163</v>
      </c>
      <c r="C7403" s="176" t="s">
        <v>4164</v>
      </c>
      <c r="D7403" s="176">
        <v>-28.408055999999998</v>
      </c>
      <c r="E7403" s="176">
        <v>140.80972199999999</v>
      </c>
      <c r="F7403" s="176" t="str">
        <f>RIGHT(Airports[[#This Row],[ICAO]],3)</f>
        <v>TOA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4165</v>
      </c>
      <c r="C7404" s="176" t="s">
        <v>4166</v>
      </c>
      <c r="D7404" s="176">
        <v>-19.933056000000001</v>
      </c>
      <c r="E7404" s="176">
        <v>145.583056</v>
      </c>
      <c r="F7404" s="176" t="str">
        <f>RIGHT(Airports[[#This Row],[ICAO]],3)</f>
        <v>TOB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4167</v>
      </c>
      <c r="C7405" s="176" t="s">
        <v>4168</v>
      </c>
      <c r="D7405" s="176">
        <v>-35.810833000000002</v>
      </c>
      <c r="E7405" s="176">
        <v>145.60416699999999</v>
      </c>
      <c r="F7405" s="176" t="str">
        <f>RIGHT(Airports[[#This Row],[ICAO]],3)</f>
        <v>TOC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4169</v>
      </c>
      <c r="C7406" s="176" t="s">
        <v>4170</v>
      </c>
      <c r="D7406" s="176">
        <v>-30.083611000000001</v>
      </c>
      <c r="E7406" s="176">
        <v>149.54333299999999</v>
      </c>
      <c r="F7406" s="176" t="str">
        <f>RIGHT(Airports[[#This Row],[ICAO]],3)</f>
        <v>TOG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4171</v>
      </c>
      <c r="C7407" s="176" t="s">
        <v>4172</v>
      </c>
      <c r="D7407" s="176">
        <v>-25.871389000000001</v>
      </c>
      <c r="E7407" s="176">
        <v>148.04333299999999</v>
      </c>
      <c r="F7407" s="176" t="str">
        <f>RIGHT(Airports[[#This Row],[ICAO]],3)</f>
        <v>TOL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4173</v>
      </c>
      <c r="C7408" s="176" t="s">
        <v>4174</v>
      </c>
      <c r="D7408" s="176">
        <v>-33.369999999999997</v>
      </c>
      <c r="E7408" s="176">
        <v>120.87388900000001</v>
      </c>
      <c r="F7408" s="176" t="str">
        <f>RIGHT(Airports[[#This Row],[ICAO]],3)</f>
        <v>TOO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4175</v>
      </c>
      <c r="C7409" s="176" t="s">
        <v>4176</v>
      </c>
      <c r="D7409" s="176">
        <v>-32.256110999999997</v>
      </c>
      <c r="E7409" s="176">
        <v>147.368889</v>
      </c>
      <c r="F7409" s="176" t="str">
        <f>RIGHT(Airports[[#This Row],[ICAO]],3)</f>
        <v>TOT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4177</v>
      </c>
      <c r="C7410" s="176" t="s">
        <v>4178</v>
      </c>
      <c r="D7410" s="176">
        <v>-13.730556</v>
      </c>
      <c r="E7410" s="176">
        <v>131.04222200000001</v>
      </c>
      <c r="F7410" s="176" t="str">
        <f>RIGHT(Airports[[#This Row],[ICAO]],3)</f>
        <v>TPA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4179</v>
      </c>
      <c r="C7411" s="176" t="s">
        <v>4180</v>
      </c>
      <c r="D7411" s="176">
        <v>-38.292777999999998</v>
      </c>
      <c r="E7411" s="176">
        <v>146.18972199999999</v>
      </c>
      <c r="F7411" s="176" t="str">
        <f>RIGHT(Airports[[#This Row],[ICAO]],3)</f>
        <v>TPD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4181</v>
      </c>
      <c r="C7412" s="176" t="s">
        <v>4182</v>
      </c>
      <c r="D7412" s="176">
        <v>-21.208333</v>
      </c>
      <c r="E7412" s="176">
        <v>148.97833299999999</v>
      </c>
      <c r="F7412" s="176" t="str">
        <f>RIGHT(Airports[[#This Row],[ICAO]],3)</f>
        <v>TPK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4183</v>
      </c>
      <c r="C7413" s="176" t="s">
        <v>4184</v>
      </c>
      <c r="D7413" s="176">
        <v>-34.346944000000001</v>
      </c>
      <c r="E7413" s="176">
        <v>144.068333</v>
      </c>
      <c r="F7413" s="176" t="str">
        <f>RIGHT(Airports[[#This Row],[ICAO]],3)</f>
        <v>TPL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4185</v>
      </c>
      <c r="C7414" s="176" t="s">
        <v>4186</v>
      </c>
      <c r="D7414" s="176">
        <v>-38.299999999999997</v>
      </c>
      <c r="E7414" s="176">
        <v>144.36500000000001</v>
      </c>
      <c r="F7414" s="176" t="str">
        <f>RIGHT(Airports[[#This Row],[ICAO]],3)</f>
        <v>TQY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4187</v>
      </c>
      <c r="C7415" s="176" t="s">
        <v>4188</v>
      </c>
      <c r="D7415" s="176">
        <v>-29.186667</v>
      </c>
      <c r="E7415" s="176">
        <v>124.55027800000001</v>
      </c>
      <c r="F7415" s="176" t="str">
        <f>RIGHT(Airports[[#This Row],[ICAO]],3)</f>
        <v>TRA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4189</v>
      </c>
      <c r="C7416" s="176" t="s">
        <v>4190</v>
      </c>
      <c r="D7416" s="176">
        <v>-24.083333</v>
      </c>
      <c r="E7416" s="176">
        <v>143.399722</v>
      </c>
      <c r="F7416" s="176" t="str">
        <f>RIGHT(Airports[[#This Row],[ICAO]],3)</f>
        <v>TRC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4191</v>
      </c>
      <c r="C7417" s="176" t="s">
        <v>4192</v>
      </c>
      <c r="D7417" s="176">
        <v>-31.888598999999999</v>
      </c>
      <c r="E7417" s="176">
        <v>152.51400799999999</v>
      </c>
      <c r="F7417" s="176" t="str">
        <f>RIGHT(Airports[[#This Row],[ICAO]],3)</f>
        <v>TRE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4193</v>
      </c>
      <c r="C7418" s="176" t="s">
        <v>4194</v>
      </c>
      <c r="D7418" s="176">
        <v>-40.633333</v>
      </c>
      <c r="E7418" s="176">
        <v>144.683333</v>
      </c>
      <c r="F7418" s="176" t="str">
        <f>RIGHT(Airports[[#This Row],[ICAO]],3)</f>
        <v>TRF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4195</v>
      </c>
      <c r="C7419" s="176" t="s">
        <v>4196</v>
      </c>
      <c r="D7419" s="176">
        <v>-30.209444000000001</v>
      </c>
      <c r="E7419" s="176">
        <v>135.231111</v>
      </c>
      <c r="F7419" s="176" t="str">
        <f>RIGHT(Airports[[#This Row],[ICAO]],3)</f>
        <v>TRG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4197</v>
      </c>
      <c r="C7420" s="176" t="s">
        <v>4198</v>
      </c>
      <c r="D7420" s="176">
        <v>-16.916388999999999</v>
      </c>
      <c r="E7420" s="176">
        <v>145.783333</v>
      </c>
      <c r="F7420" s="176" t="str">
        <f>RIGHT(Airports[[#This Row],[ICAO]],3)</f>
        <v>TRI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4199</v>
      </c>
      <c r="C7421" s="176" t="s">
        <v>4200</v>
      </c>
      <c r="D7421" s="176">
        <v>-23.616667</v>
      </c>
      <c r="E7421" s="176">
        <v>118.61666700000001</v>
      </c>
      <c r="F7421" s="176" t="str">
        <f>RIGHT(Airports[[#This Row],[ICAO]],3)</f>
        <v>TRK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4201</v>
      </c>
      <c r="C7422" s="176" t="s">
        <v>4202</v>
      </c>
      <c r="D7422" s="176">
        <v>-22.083333</v>
      </c>
      <c r="E7422" s="176">
        <v>144.016389</v>
      </c>
      <c r="F7422" s="176" t="str">
        <f>RIGHT(Airports[[#This Row],[ICAO]],3)</f>
        <v>TRN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4203</v>
      </c>
      <c r="C7423" s="176" t="s">
        <v>4204</v>
      </c>
      <c r="D7423" s="176">
        <v>-23.299721999999999</v>
      </c>
      <c r="E7423" s="176">
        <v>149.35</v>
      </c>
      <c r="F7423" s="176" t="str">
        <f>RIGHT(Airports[[#This Row],[ICAO]],3)</f>
        <v>TRO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4205</v>
      </c>
      <c r="C7424" s="176" t="s">
        <v>4206</v>
      </c>
      <c r="D7424" s="176">
        <v>-20.933610999999999</v>
      </c>
      <c r="E7424" s="176">
        <v>149.75194400000001</v>
      </c>
      <c r="F7424" s="176" t="str">
        <f>RIGHT(Airports[[#This Row],[ICAO]],3)</f>
        <v>TRS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4207</v>
      </c>
      <c r="C7425" s="176" t="s">
        <v>4208</v>
      </c>
      <c r="D7425" s="176">
        <v>-17.366667</v>
      </c>
      <c r="E7425" s="176">
        <v>143.75</v>
      </c>
      <c r="F7425" s="176" t="str">
        <f>RIGHT(Airports[[#This Row],[ICAO]],3)</f>
        <v>TRW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4209</v>
      </c>
      <c r="C7426" s="176" t="s">
        <v>4210</v>
      </c>
      <c r="D7426" s="176">
        <v>-14.089722</v>
      </c>
      <c r="E7426" s="176">
        <v>126.380833</v>
      </c>
      <c r="F7426" s="176" t="str">
        <f>RIGHT(Airports[[#This Row],[ICAO]],3)</f>
        <v>TST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4211</v>
      </c>
      <c r="C7427" s="176" t="s">
        <v>4114</v>
      </c>
      <c r="D7427" s="176">
        <v>-13.966388999999999</v>
      </c>
      <c r="E7427" s="176">
        <v>141.649722</v>
      </c>
      <c r="F7427" s="176" t="str">
        <f>RIGHT(Airports[[#This Row],[ICAO]],3)</f>
        <v>TTE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4212</v>
      </c>
      <c r="C7428" s="176" t="s">
        <v>4213</v>
      </c>
      <c r="D7428" s="176">
        <v>-13.751666999999999</v>
      </c>
      <c r="E7428" s="176">
        <v>126.14833299999999</v>
      </c>
      <c r="F7428" s="176" t="str">
        <f>RIGHT(Airports[[#This Row],[ICAO]],3)</f>
        <v>TTI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4214</v>
      </c>
      <c r="C7429" s="176" t="s">
        <v>4215</v>
      </c>
      <c r="D7429" s="176">
        <v>-22.953333000000001</v>
      </c>
      <c r="E7429" s="176">
        <v>149.42833300000001</v>
      </c>
      <c r="F7429" s="176" t="str">
        <f>RIGHT(Airports[[#This Row],[ICAO]],3)</f>
        <v>TTS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4216</v>
      </c>
      <c r="C7430" s="176" t="s">
        <v>4217</v>
      </c>
      <c r="D7430" s="176">
        <v>-35.458055999999999</v>
      </c>
      <c r="E7430" s="176">
        <v>144.28222199999999</v>
      </c>
      <c r="F7430" s="176" t="str">
        <f>RIGHT(Airports[[#This Row],[ICAO]],3)</f>
        <v>TUB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4218</v>
      </c>
      <c r="C7431" s="176" t="s">
        <v>4219</v>
      </c>
      <c r="D7431" s="176">
        <v>-10.583055999999999</v>
      </c>
      <c r="E7431" s="176">
        <v>142.21638899999999</v>
      </c>
      <c r="F7431" s="176" t="str">
        <f>RIGHT(Airports[[#This Row],[ICAO]],3)</f>
        <v>TUD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4220</v>
      </c>
      <c r="C7432" s="176" t="s">
        <v>4221</v>
      </c>
      <c r="D7432" s="176">
        <v>-32.938056000000003</v>
      </c>
      <c r="E7432" s="176">
        <v>147.71</v>
      </c>
      <c r="F7432" s="176" t="str">
        <f>RIGHT(Airports[[#This Row],[ICAO]],3)</f>
        <v>TUE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4222</v>
      </c>
      <c r="C7433" s="176" t="s">
        <v>4223</v>
      </c>
      <c r="D7433" s="176">
        <v>-24.495000000000001</v>
      </c>
      <c r="E7433" s="176">
        <v>149.21638899999999</v>
      </c>
      <c r="F7433" s="176" t="str">
        <f>RIGHT(Airports[[#This Row],[ICAO]],3)</f>
        <v>TUG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4224</v>
      </c>
      <c r="C7434" s="176" t="s">
        <v>4225</v>
      </c>
      <c r="D7434" s="176">
        <v>-23.984999999999999</v>
      </c>
      <c r="E7434" s="176">
        <v>146.276667</v>
      </c>
      <c r="F7434" s="176" t="str">
        <f>RIGHT(Airports[[#This Row],[ICAO]],3)</f>
        <v>TUM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4226</v>
      </c>
      <c r="C7435" s="176" t="s">
        <v>4227</v>
      </c>
      <c r="D7435" s="176">
        <v>-42.113332999999997</v>
      </c>
      <c r="E7435" s="176">
        <v>147.36500000000001</v>
      </c>
      <c r="F7435" s="176" t="str">
        <f>RIGHT(Airports[[#This Row],[ICAO]],3)</f>
        <v>TUN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4228</v>
      </c>
      <c r="C7436" s="176" t="s">
        <v>4229</v>
      </c>
      <c r="D7436" s="176">
        <v>-31.926666999999998</v>
      </c>
      <c r="E7436" s="176">
        <v>149.795278</v>
      </c>
      <c r="F7436" s="176" t="str">
        <f>RIGHT(Airports[[#This Row],[ICAO]],3)</f>
        <v>TUR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4230</v>
      </c>
      <c r="C7437" s="176" t="s">
        <v>4231</v>
      </c>
      <c r="D7437" s="176">
        <v>-17.936111</v>
      </c>
      <c r="E7437" s="176">
        <v>145.93777800000001</v>
      </c>
      <c r="F7437" s="176" t="str">
        <f>RIGHT(Airports[[#This Row],[ICAO]],3)</f>
        <v>TUY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4232</v>
      </c>
      <c r="C7438" s="176" t="s">
        <v>4233</v>
      </c>
      <c r="D7438" s="176">
        <v>-21.855556</v>
      </c>
      <c r="E7438" s="176">
        <v>149.03472199999999</v>
      </c>
      <c r="F7438" s="176" t="str">
        <f>RIGHT(Airports[[#This Row],[ICAO]],3)</f>
        <v>TWA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4234</v>
      </c>
      <c r="C7439" s="176" t="s">
        <v>4235</v>
      </c>
      <c r="D7439" s="176">
        <v>-27.541388999999999</v>
      </c>
      <c r="E7439" s="176">
        <v>151.91249999999999</v>
      </c>
      <c r="F7439" s="176" t="str">
        <f>RIGHT(Airports[[#This Row],[ICAO]],3)</f>
        <v>TWB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4236</v>
      </c>
      <c r="C7440" s="176" t="s">
        <v>4237</v>
      </c>
      <c r="D7440" s="176">
        <v>-28.5</v>
      </c>
      <c r="E7440" s="176">
        <v>149.44972200000001</v>
      </c>
      <c r="F7440" s="176" t="str">
        <f>RIGHT(Airports[[#This Row],[ICAO]],3)</f>
        <v>TWD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4238</v>
      </c>
      <c r="C7441" s="176" t="s">
        <v>4239</v>
      </c>
      <c r="D7441" s="176">
        <v>-22.836389</v>
      </c>
      <c r="E7441" s="176">
        <v>146.72305600000001</v>
      </c>
      <c r="F7441" s="176" t="str">
        <f>RIGHT(Airports[[#This Row],[ICAO]],3)</f>
        <v>TWE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4240</v>
      </c>
      <c r="C7442" s="176" t="s">
        <v>4241</v>
      </c>
      <c r="D7442" s="176">
        <v>-34.690832999999998</v>
      </c>
      <c r="E7442" s="176">
        <v>149.88805600000001</v>
      </c>
      <c r="F7442" s="176" t="str">
        <f>RIGHT(Airports[[#This Row],[ICAO]],3)</f>
        <v>TWG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4242</v>
      </c>
      <c r="C7443" s="176" t="s">
        <v>4243</v>
      </c>
      <c r="D7443" s="176">
        <v>-28.174721999999999</v>
      </c>
      <c r="E7443" s="176">
        <v>153.54333299999999</v>
      </c>
      <c r="F7443" s="176" t="str">
        <f>RIGHT(Airports[[#This Row],[ICAO]],3)</f>
        <v>TWH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4244</v>
      </c>
      <c r="C7444" s="176" t="s">
        <v>4245</v>
      </c>
      <c r="D7444" s="176">
        <v>-34.588056000000002</v>
      </c>
      <c r="E7444" s="176">
        <v>138.51472200000001</v>
      </c>
      <c r="F7444" s="176" t="str">
        <f>RIGHT(Airports[[#This Row],[ICAO]],3)</f>
        <v>TWL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4246</v>
      </c>
      <c r="C7445" s="176" t="s">
        <v>4247</v>
      </c>
      <c r="D7445" s="176">
        <v>-31.441666999999999</v>
      </c>
      <c r="E7445" s="176">
        <v>148.9</v>
      </c>
      <c r="F7445" s="176" t="str">
        <f>RIGHT(Airports[[#This Row],[ICAO]],3)</f>
        <v>TWN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4248</v>
      </c>
      <c r="C7446" s="176" t="s">
        <v>4249</v>
      </c>
      <c r="D7446" s="176">
        <v>-38.266666999999998</v>
      </c>
      <c r="E7446" s="176">
        <v>145.17500000000001</v>
      </c>
      <c r="F7446" s="176" t="str">
        <f>RIGHT(Airports[[#This Row],[ICAO]],3)</f>
        <v>TYA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4250</v>
      </c>
      <c r="C7447" s="176" t="s">
        <v>4251</v>
      </c>
      <c r="D7447" s="176">
        <v>-28.594722000000001</v>
      </c>
      <c r="E7447" s="176">
        <v>153.55111099999999</v>
      </c>
      <c r="F7447" s="176" t="str">
        <f>RIGHT(Airports[[#This Row],[ICAO]],3)</f>
        <v>TYH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4252</v>
      </c>
      <c r="C7448" s="176" t="s">
        <v>4253</v>
      </c>
      <c r="D7448" s="176">
        <v>-26.221944000000001</v>
      </c>
      <c r="E7448" s="176">
        <v>133.90388899999999</v>
      </c>
      <c r="F7448" s="176" t="str">
        <f>RIGHT(Airports[[#This Row],[ICAO]],3)</f>
        <v>TYN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4254</v>
      </c>
      <c r="C7449" s="176" t="s">
        <v>4255</v>
      </c>
      <c r="D7449" s="176">
        <v>-38.404443999999998</v>
      </c>
      <c r="E7449" s="176">
        <v>148.320278</v>
      </c>
      <c r="F7449" s="176" t="str">
        <f>RIGHT(Airports[[#This Row],[ICAO]],3)</f>
        <v>UAL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4256</v>
      </c>
      <c r="C7450" s="176" t="s">
        <v>4257</v>
      </c>
      <c r="D7450" s="176">
        <v>-20.100000000000001</v>
      </c>
      <c r="E7450" s="176">
        <v>127.599722</v>
      </c>
      <c r="F7450" s="176" t="str">
        <f>RIGHT(Airports[[#This Row],[ICAO]],3)</f>
        <v>UAN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4258</v>
      </c>
      <c r="C7451" s="176" t="s">
        <v>4259</v>
      </c>
      <c r="D7451" s="176">
        <v>-13.876944</v>
      </c>
      <c r="E7451" s="176">
        <v>136.796111</v>
      </c>
      <c r="F7451" s="176" t="str">
        <f>RIGHT(Airports[[#This Row],[ICAO]],3)</f>
        <v>UBK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4260</v>
      </c>
      <c r="C7452" s="176" t="s">
        <v>4261</v>
      </c>
      <c r="D7452" s="176">
        <v>-38.449722000000001</v>
      </c>
      <c r="E7452" s="176">
        <v>148.309167</v>
      </c>
      <c r="F7452" s="176" t="str">
        <f>RIGHT(Airports[[#This Row],[ICAO]],3)</f>
        <v>UBX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4262</v>
      </c>
      <c r="C7453" s="176" t="s">
        <v>4263</v>
      </c>
      <c r="D7453" s="176">
        <v>-17.673333</v>
      </c>
      <c r="E7453" s="176">
        <v>134.23777799999999</v>
      </c>
      <c r="F7453" s="176" t="str">
        <f>RIGHT(Airports[[#This Row],[ICAO]],3)</f>
        <v>UCH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4264</v>
      </c>
      <c r="C7454" s="176" t="s">
        <v>4265</v>
      </c>
      <c r="D7454" s="176">
        <v>-18.191666999999999</v>
      </c>
      <c r="E7454" s="176">
        <v>144.61333300000001</v>
      </c>
      <c r="F7454" s="176" t="str">
        <f>RIGHT(Airports[[#This Row],[ICAO]],3)</f>
        <v>UDA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4266</v>
      </c>
      <c r="C7455" s="176" t="s">
        <v>4267</v>
      </c>
      <c r="D7455" s="176">
        <v>-21.594443999999999</v>
      </c>
      <c r="E7455" s="176">
        <v>138.365556</v>
      </c>
      <c r="F7455" s="176" t="str">
        <f>RIGHT(Airports[[#This Row],[ICAO]],3)</f>
        <v>UDG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4268</v>
      </c>
      <c r="C7456" s="176" t="s">
        <v>4269</v>
      </c>
      <c r="D7456" s="176">
        <v>-19.624167</v>
      </c>
      <c r="E7456" s="176">
        <v>138.63833299999999</v>
      </c>
      <c r="F7456" s="176" t="str">
        <f>RIGHT(Airports[[#This Row],[ICAO]],3)</f>
        <v>UDL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4270</v>
      </c>
      <c r="C7457" s="176" t="s">
        <v>4271</v>
      </c>
      <c r="D7457" s="176">
        <v>-38.596666999999997</v>
      </c>
      <c r="E7457" s="176">
        <v>148.144722</v>
      </c>
      <c r="F7457" s="176" t="str">
        <f>RIGHT(Airports[[#This Row],[ICAO]],3)</f>
        <v>UFA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4272</v>
      </c>
      <c r="C7458" s="176" t="s">
        <v>4273</v>
      </c>
      <c r="D7458" s="176">
        <v>-38.596666999999997</v>
      </c>
      <c r="E7458" s="176">
        <v>148.144722</v>
      </c>
      <c r="F7458" s="176" t="str">
        <f>RIGHT(Airports[[#This Row],[ICAO]],3)</f>
        <v>UFB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4274</v>
      </c>
      <c r="C7459" s="176" t="s">
        <v>4275</v>
      </c>
      <c r="D7459" s="176">
        <v>-38.593333000000001</v>
      </c>
      <c r="E7459" s="176">
        <v>148.10555600000001</v>
      </c>
      <c r="F7459" s="176" t="str">
        <f>RIGHT(Airports[[#This Row],[ICAO]],3)</f>
        <v>UFW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4276</v>
      </c>
      <c r="C7460" s="176" t="s">
        <v>4277</v>
      </c>
      <c r="D7460" s="176">
        <v>-38.479444000000001</v>
      </c>
      <c r="E7460" s="176">
        <v>148.34277800000001</v>
      </c>
      <c r="F7460" s="176" t="str">
        <f>RIGHT(Airports[[#This Row],[ICAO]],3)</f>
        <v>UKL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4278</v>
      </c>
      <c r="C7461" s="176" t="s">
        <v>4279</v>
      </c>
      <c r="D7461" s="176">
        <v>-22.029444000000002</v>
      </c>
      <c r="E7461" s="176">
        <v>145.97416699999999</v>
      </c>
      <c r="F7461" s="176" t="str">
        <f>RIGHT(Airports[[#This Row],[ICAO]],3)</f>
        <v>ULC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4280</v>
      </c>
      <c r="C7462" s="176" t="s">
        <v>4281</v>
      </c>
      <c r="D7462" s="176">
        <v>-32.239167000000002</v>
      </c>
      <c r="E7462" s="176">
        <v>149.74555599999999</v>
      </c>
      <c r="F7462" s="176" t="str">
        <f>RIGHT(Airports[[#This Row],[ICAO]],3)</f>
        <v>ULN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4282</v>
      </c>
      <c r="C7463" s="176" t="s">
        <v>4283</v>
      </c>
      <c r="D7463" s="176">
        <v>-38.311388999999998</v>
      </c>
      <c r="E7463" s="176">
        <v>148.43944400000001</v>
      </c>
      <c r="F7463" s="176" t="str">
        <f>RIGHT(Airports[[#This Row],[ICAO]],3)</f>
        <v>ULX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4284</v>
      </c>
      <c r="C7464" s="176" t="s">
        <v>4285</v>
      </c>
      <c r="D7464" s="176">
        <v>-38.5</v>
      </c>
      <c r="E7464" s="176">
        <v>147.772222</v>
      </c>
      <c r="F7464" s="176" t="str">
        <f>RIGHT(Airports[[#This Row],[ICAO]],3)</f>
        <v>UMA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4286</v>
      </c>
      <c r="C7465" s="176" t="s">
        <v>4287</v>
      </c>
      <c r="D7465" s="176">
        <v>-25.746389000000001</v>
      </c>
      <c r="E7465" s="176">
        <v>133.70138900000001</v>
      </c>
      <c r="F7465" s="176" t="str">
        <f>RIGHT(Airports[[#This Row],[ICAO]],3)</f>
        <v>UMB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4288</v>
      </c>
      <c r="C7466" s="176" t="s">
        <v>4289</v>
      </c>
      <c r="D7466" s="176">
        <v>-26.486667000000001</v>
      </c>
      <c r="E7466" s="176">
        <v>132.04</v>
      </c>
      <c r="F7466" s="176" t="str">
        <f>RIGHT(Airports[[#This Row],[ICAO]],3)</f>
        <v>UMU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4290</v>
      </c>
      <c r="C7467" s="176" t="s">
        <v>4291</v>
      </c>
      <c r="D7467" s="176">
        <v>-38.17</v>
      </c>
      <c r="E7467" s="176">
        <v>148.419444</v>
      </c>
      <c r="F7467" s="176" t="str">
        <f>RIGHT(Airports[[#This Row],[ICAO]],3)</f>
        <v>UNA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4292</v>
      </c>
      <c r="C7468" s="176" t="s">
        <v>4293</v>
      </c>
      <c r="D7468" s="176">
        <v>-38.192500000000003</v>
      </c>
      <c r="E7468" s="176">
        <v>148.388611</v>
      </c>
      <c r="F7468" s="176" t="str">
        <f>RIGHT(Airports[[#This Row],[ICAO]],3)</f>
        <v>UNW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4294</v>
      </c>
      <c r="C7469" s="176" t="s">
        <v>4295</v>
      </c>
      <c r="D7469" s="176">
        <v>-24.511389000000001</v>
      </c>
      <c r="E7469" s="176">
        <v>139.617222</v>
      </c>
      <c r="F7469" s="176" t="str">
        <f>RIGHT(Airports[[#This Row],[ICAO]],3)</f>
        <v>UNY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4296</v>
      </c>
      <c r="C7470" s="176" t="s">
        <v>4297</v>
      </c>
      <c r="D7470" s="176">
        <v>-38.219721999999997</v>
      </c>
      <c r="E7470" s="176">
        <v>147.16888900000001</v>
      </c>
      <c r="F7470" s="176" t="str">
        <f>RIGHT(Airports[[#This Row],[ICAO]],3)</f>
        <v>UOF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4298</v>
      </c>
      <c r="C7471" s="176" t="s">
        <v>4299</v>
      </c>
      <c r="D7471" s="176">
        <v>-38.487222000000003</v>
      </c>
      <c r="E7471" s="176">
        <v>147.3775</v>
      </c>
      <c r="F7471" s="176" t="str">
        <f>RIGHT(Airports[[#This Row],[ICAO]],3)</f>
        <v>UPA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4300</v>
      </c>
      <c r="C7472" s="176" t="s">
        <v>4301</v>
      </c>
      <c r="D7472" s="176">
        <v>-16.683056000000001</v>
      </c>
      <c r="E7472" s="176">
        <v>145.93861100000001</v>
      </c>
      <c r="F7472" s="176" t="str">
        <f>RIGHT(Airports[[#This Row],[ICAO]],3)</f>
        <v>UPC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4302</v>
      </c>
      <c r="C7473" s="176" t="s">
        <v>4303</v>
      </c>
      <c r="D7473" s="176">
        <v>-38.569167</v>
      </c>
      <c r="E7473" s="176">
        <v>147.32249999999999</v>
      </c>
      <c r="F7473" s="176" t="str">
        <f>RIGHT(Airports[[#This Row],[ICAO]],3)</f>
        <v>UPE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4304</v>
      </c>
      <c r="C7474" s="176" t="s">
        <v>4305</v>
      </c>
      <c r="D7474" s="176">
        <v>-14.705278</v>
      </c>
      <c r="E7474" s="176">
        <v>134.56222199999999</v>
      </c>
      <c r="F7474" s="176" t="str">
        <f>RIGHT(Airports[[#This Row],[ICAO]],3)</f>
        <v>UPG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4306</v>
      </c>
      <c r="C7475" s="176" t="s">
        <v>4307</v>
      </c>
      <c r="D7475" s="176">
        <v>-38.230556</v>
      </c>
      <c r="E7475" s="176">
        <v>148.220833</v>
      </c>
      <c r="F7475" s="176" t="str">
        <f>RIGHT(Airports[[#This Row],[ICAO]],3)</f>
        <v>UPX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4308</v>
      </c>
      <c r="C7476" s="176" t="s">
        <v>4309</v>
      </c>
      <c r="D7476" s="176">
        <v>-38.517221999999997</v>
      </c>
      <c r="E7476" s="176">
        <v>147.83888899999999</v>
      </c>
      <c r="F7476" s="176" t="str">
        <f>RIGHT(Airports[[#This Row],[ICAO]],3)</f>
        <v>URB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4310</v>
      </c>
      <c r="C7477" s="176" t="s">
        <v>4311</v>
      </c>
      <c r="D7477" s="176">
        <v>-22.466667000000001</v>
      </c>
      <c r="E7477" s="176">
        <v>137.71638899999999</v>
      </c>
      <c r="F7477" s="176" t="str">
        <f>RIGHT(Airports[[#This Row],[ICAO]],3)</f>
        <v>URL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4312</v>
      </c>
      <c r="C7478" s="176" t="s">
        <v>4313</v>
      </c>
      <c r="D7478" s="176">
        <v>-33.676389</v>
      </c>
      <c r="E7478" s="176">
        <v>138.94138899999999</v>
      </c>
      <c r="F7478" s="176" t="str">
        <f>RIGHT(Airports[[#This Row],[ICAO]],3)</f>
        <v>URR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4314</v>
      </c>
      <c r="C7479" s="176" t="s">
        <v>4315</v>
      </c>
      <c r="D7479" s="176">
        <v>-26.133056</v>
      </c>
      <c r="E7479" s="176">
        <v>113.416389</v>
      </c>
      <c r="F7479" s="176" t="str">
        <f>RIGHT(Airports[[#This Row],[ICAO]],3)</f>
        <v>USL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4316</v>
      </c>
      <c r="C7480" s="176" t="s">
        <v>4317</v>
      </c>
      <c r="D7480" s="176">
        <v>-38.194167</v>
      </c>
      <c r="E7480" s="176">
        <v>148.02555599999999</v>
      </c>
      <c r="F7480" s="176" t="str">
        <f>RIGHT(Airports[[#This Row],[ICAO]],3)</f>
        <v>USN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4318</v>
      </c>
      <c r="C7481" s="176" t="s">
        <v>4319</v>
      </c>
      <c r="D7481" s="176">
        <v>-38.407499999999999</v>
      </c>
      <c r="E7481" s="176">
        <v>148.27805599999999</v>
      </c>
      <c r="F7481" s="176" t="str">
        <f>RIGHT(Airports[[#This Row],[ICAO]],3)</f>
        <v>USU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4320</v>
      </c>
      <c r="C7482" s="176" t="s">
        <v>4321</v>
      </c>
      <c r="D7482" s="176">
        <v>-38.296666999999999</v>
      </c>
      <c r="E7482" s="176">
        <v>147.67611099999999</v>
      </c>
      <c r="F7482" s="176" t="str">
        <f>RIGHT(Airports[[#This Row],[ICAO]],3)</f>
        <v>UTA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4322</v>
      </c>
      <c r="C7483" s="176" t="s">
        <v>4323</v>
      </c>
      <c r="D7483" s="176">
        <v>-22.055</v>
      </c>
      <c r="E7483" s="176">
        <v>134.78972200000001</v>
      </c>
      <c r="F7483" s="176" t="str">
        <f>RIGHT(Airports[[#This Row],[ICAO]],3)</f>
        <v>UTP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4324</v>
      </c>
      <c r="C7484" s="176" t="s">
        <v>4325</v>
      </c>
      <c r="D7484" s="176">
        <v>-22.233332999999998</v>
      </c>
      <c r="E7484" s="176">
        <v>134.58000000000001</v>
      </c>
      <c r="F7484" s="176" t="str">
        <f>RIGHT(Airports[[#This Row],[ICAO]],3)</f>
        <v>UTS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4326</v>
      </c>
      <c r="C7485" s="176" t="s">
        <v>4327</v>
      </c>
      <c r="D7485" s="176">
        <v>-38.24</v>
      </c>
      <c r="E7485" s="176">
        <v>147.87388899999999</v>
      </c>
      <c r="F7485" s="176" t="str">
        <f>RIGHT(Airports[[#This Row],[ICAO]],3)</f>
        <v>UWH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4328</v>
      </c>
      <c r="C7486" s="176" t="s">
        <v>4329</v>
      </c>
      <c r="D7486" s="176">
        <v>-34.387222000000001</v>
      </c>
      <c r="E7486" s="176">
        <v>139.14416700000001</v>
      </c>
      <c r="F7486" s="176" t="str">
        <f>RIGHT(Airports[[#This Row],[ICAO]],3)</f>
        <v>VAF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4330</v>
      </c>
      <c r="C7487" s="176" t="s">
        <v>4331</v>
      </c>
      <c r="D7487" s="176">
        <v>-41.43</v>
      </c>
      <c r="E7487" s="176">
        <v>146.26333299999999</v>
      </c>
      <c r="F7487" s="176" t="str">
        <f>RIGHT(Airports[[#This Row],[ICAO]],3)</f>
        <v>VAL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4332</v>
      </c>
      <c r="C7488" s="176" t="s">
        <v>4333</v>
      </c>
      <c r="D7488" s="176">
        <v>-13.995556000000001</v>
      </c>
      <c r="E7488" s="176">
        <v>126.141111</v>
      </c>
      <c r="F7488" s="176" t="str">
        <f>RIGHT(Airports[[#This Row],[ICAO]],3)</f>
        <v>VAN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4334</v>
      </c>
      <c r="C7489" s="176" t="s">
        <v>4335</v>
      </c>
      <c r="D7489" s="176">
        <v>-33.884999999999998</v>
      </c>
      <c r="E7489" s="176">
        <v>151.22388900000001</v>
      </c>
      <c r="F7489" s="176" t="str">
        <f>RIGHT(Airports[[#This Row],[ICAO]],3)</f>
        <v>VCB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4336</v>
      </c>
      <c r="C7490" s="176" t="s">
        <v>4337</v>
      </c>
      <c r="D7490" s="176">
        <v>-21.254722000000001</v>
      </c>
      <c r="E7490" s="176">
        <v>149.41999999999999</v>
      </c>
      <c r="F7490" s="176" t="str">
        <f>RIGHT(Airports[[#This Row],[ICAO]],3)</f>
        <v>VIE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4338</v>
      </c>
      <c r="C7491" s="176" t="s">
        <v>4339</v>
      </c>
      <c r="D7491" s="176">
        <v>-19.25</v>
      </c>
      <c r="E7491" s="176">
        <v>146.826111</v>
      </c>
      <c r="F7491" s="176" t="str">
        <f>RIGHT(Airports[[#This Row],[ICAO]],3)</f>
        <v>VIL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4340</v>
      </c>
      <c r="C7492" s="176" t="s">
        <v>4341</v>
      </c>
      <c r="D7492" s="176">
        <v>-30.583333</v>
      </c>
      <c r="E7492" s="176">
        <v>135.71638899999999</v>
      </c>
      <c r="F7492" s="176" t="str">
        <f>RIGHT(Airports[[#This Row],[ICAO]],3)</f>
        <v>VIV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4342</v>
      </c>
      <c r="C7493" s="176" t="s">
        <v>4343</v>
      </c>
      <c r="D7493" s="176">
        <v>-21.296111</v>
      </c>
      <c r="E7493" s="176">
        <v>149.359444</v>
      </c>
      <c r="F7493" s="176" t="str">
        <f>RIGHT(Airports[[#This Row],[ICAO]],3)</f>
        <v>VIW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4344</v>
      </c>
      <c r="C7494" s="176" t="s">
        <v>4345</v>
      </c>
      <c r="D7494" s="176">
        <v>-32.719721999999997</v>
      </c>
      <c r="E7494" s="176">
        <v>119.505833</v>
      </c>
      <c r="F7494" s="176" t="str">
        <f>RIGHT(Airports[[#This Row],[ICAO]],3)</f>
        <v>VLY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4346</v>
      </c>
      <c r="C7495" s="176" t="s">
        <v>4347</v>
      </c>
      <c r="D7495" s="176">
        <v>-10.5</v>
      </c>
      <c r="E7495" s="176">
        <v>141.91388900000001</v>
      </c>
      <c r="F7495" s="176" t="str">
        <f>RIGHT(Airports[[#This Row],[ICAO]],3)</f>
        <v>VND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4348</v>
      </c>
      <c r="C7496" s="176" t="s">
        <v>4349</v>
      </c>
      <c r="D7496" s="176">
        <v>-22.333333</v>
      </c>
      <c r="E7496" s="176">
        <v>130.86666700000001</v>
      </c>
      <c r="F7496" s="176" t="str">
        <f>RIGHT(Airports[[#This Row],[ICAO]],3)</f>
        <v>VNS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4350</v>
      </c>
      <c r="C7497" s="176" t="s">
        <v>4351</v>
      </c>
      <c r="D7497" s="176">
        <v>-35.991388999999998</v>
      </c>
      <c r="E7497" s="176">
        <v>137.19138899999999</v>
      </c>
      <c r="F7497" s="176" t="str">
        <f>RIGHT(Airports[[#This Row],[ICAO]],3)</f>
        <v>VOB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4352</v>
      </c>
      <c r="C7498" s="176" t="s">
        <v>4353</v>
      </c>
      <c r="D7498" s="176">
        <v>-37.814444000000002</v>
      </c>
      <c r="E7498" s="176">
        <v>144.951111</v>
      </c>
      <c r="F7498" s="176" t="str">
        <f>RIGHT(Airports[[#This Row],[ICAO]],3)</f>
        <v>VPC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4354</v>
      </c>
      <c r="C7499" s="176" t="s">
        <v>4355</v>
      </c>
      <c r="D7499" s="176">
        <v>-28.653333</v>
      </c>
      <c r="E7499" s="176">
        <v>153.575278</v>
      </c>
      <c r="F7499" s="176" t="str">
        <f>RIGHT(Airports[[#This Row],[ICAO]],3)</f>
        <v>VPK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4356</v>
      </c>
      <c r="C7500" s="176" t="s">
        <v>4357</v>
      </c>
      <c r="D7500" s="176">
        <v>-16.403611000000001</v>
      </c>
      <c r="E7500" s="176">
        <v>131.0025</v>
      </c>
      <c r="F7500" s="176" t="str">
        <f>RIGHT(Airports[[#This Row],[ICAO]],3)</f>
        <v>VRD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4358</v>
      </c>
      <c r="C7501" s="176" t="s">
        <v>4359</v>
      </c>
      <c r="D7501" s="176">
        <v>-16.962222000000001</v>
      </c>
      <c r="E7501" s="176">
        <v>141.95249999999999</v>
      </c>
      <c r="F7501" s="176" t="str">
        <f>RIGHT(Airports[[#This Row],[ICAO]],3)</f>
        <v>VRS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4360</v>
      </c>
      <c r="C7502" s="176" t="s">
        <v>4361</v>
      </c>
      <c r="D7502" s="176">
        <v>-11.148332999999999</v>
      </c>
      <c r="E7502" s="176">
        <v>131.984722</v>
      </c>
      <c r="F7502" s="176" t="str">
        <f>RIGHT(Airports[[#This Row],[ICAO]],3)</f>
        <v>VSH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4362</v>
      </c>
      <c r="C7503" s="176" t="s">
        <v>4363</v>
      </c>
      <c r="D7503" s="176">
        <v>-35.561943999999997</v>
      </c>
      <c r="E7503" s="176">
        <v>138.60638900000001</v>
      </c>
      <c r="F7503" s="176" t="str">
        <f>RIGHT(Airports[[#This Row],[ICAO]],3)</f>
        <v>VTH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4364</v>
      </c>
      <c r="C7504" s="176" t="s">
        <v>4365</v>
      </c>
      <c r="D7504" s="176">
        <v>-37.183610999999999</v>
      </c>
      <c r="E7504" s="176">
        <v>142.33944399999999</v>
      </c>
      <c r="F7504" s="176" t="str">
        <f>RIGHT(Airports[[#This Row],[ICAO]],3)</f>
        <v>VVA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4366</v>
      </c>
      <c r="C7505" s="176" t="s">
        <v>4367</v>
      </c>
      <c r="D7505" s="176">
        <v>-14.733333</v>
      </c>
      <c r="E7505" s="176">
        <v>143.583056</v>
      </c>
      <c r="F7505" s="176" t="str">
        <f>RIGHT(Airports[[#This Row],[ICAO]],3)</f>
        <v>VVL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4368</v>
      </c>
      <c r="C7506" s="176" t="s">
        <v>4369</v>
      </c>
      <c r="D7506" s="176">
        <v>-20.136666999999999</v>
      </c>
      <c r="E7506" s="176">
        <v>116.419444</v>
      </c>
      <c r="F7506" s="176" t="str">
        <f>RIGHT(Airports[[#This Row],[ICAO]],3)</f>
        <v>WAA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4370</v>
      </c>
      <c r="C7507" s="176" t="s">
        <v>4371</v>
      </c>
      <c r="D7507" s="176">
        <v>-24.75</v>
      </c>
      <c r="E7507" s="176">
        <v>117.36666700000001</v>
      </c>
      <c r="F7507" s="176" t="str">
        <f>RIGHT(Airports[[#This Row],[ICAO]],3)</f>
        <v>WAB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4372</v>
      </c>
      <c r="C7508" s="176" t="s">
        <v>4373</v>
      </c>
      <c r="D7508" s="176">
        <v>-20.649722000000001</v>
      </c>
      <c r="E7508" s="176">
        <v>134.21638899999999</v>
      </c>
      <c r="F7508" s="176" t="str">
        <f>RIGHT(Airports[[#This Row],[ICAO]],3)</f>
        <v>WAC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4374</v>
      </c>
      <c r="C7509" s="176" t="s">
        <v>4375</v>
      </c>
      <c r="D7509" s="176">
        <v>-29.711666999999998</v>
      </c>
      <c r="E7509" s="176">
        <v>144.171111</v>
      </c>
      <c r="F7509" s="176" t="str">
        <f>RIGHT(Airports[[#This Row],[ICAO]],3)</f>
        <v>WAG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4376</v>
      </c>
      <c r="C7510" s="176" t="s">
        <v>4377</v>
      </c>
      <c r="D7510" s="176">
        <v>-24.45</v>
      </c>
      <c r="E7510" s="176">
        <v>144.1</v>
      </c>
      <c r="F7510" s="176" t="str">
        <f>RIGHT(Airports[[#This Row],[ICAO]],3)</f>
        <v>WAH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4378</v>
      </c>
      <c r="C7511" s="176" t="s">
        <v>4379</v>
      </c>
      <c r="D7511" s="176">
        <v>-19.774722000000001</v>
      </c>
      <c r="E7511" s="176">
        <v>120.658056</v>
      </c>
      <c r="F7511" s="176" t="str">
        <f>RIGHT(Airports[[#This Row],[ICAO]],3)</f>
        <v>WAL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4380</v>
      </c>
      <c r="C7512" s="176" t="s">
        <v>4381</v>
      </c>
      <c r="D7512" s="176">
        <v>-34.039721999999998</v>
      </c>
      <c r="E7512" s="176">
        <v>151.163611</v>
      </c>
      <c r="F7512" s="176" t="str">
        <f>RIGHT(Airports[[#This Row],[ICAO]],3)</f>
        <v>WAN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4382</v>
      </c>
      <c r="C7513" s="176" t="s">
        <v>4383</v>
      </c>
      <c r="D7513" s="176">
        <v>-20.123888999999998</v>
      </c>
      <c r="E7513" s="176">
        <v>116.43388899999999</v>
      </c>
      <c r="F7513" s="176" t="str">
        <f>RIGHT(Airports[[#This Row],[ICAO]],3)</f>
        <v>WAO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4384</v>
      </c>
      <c r="C7514" s="176" t="s">
        <v>4385</v>
      </c>
      <c r="D7514" s="176">
        <v>-38.174722000000003</v>
      </c>
      <c r="E7514" s="176">
        <v>145.92500000000001</v>
      </c>
      <c r="F7514" s="176" t="str">
        <f>RIGHT(Airports[[#This Row],[ICAO]],3)</f>
        <v>WAR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4386</v>
      </c>
      <c r="C7515" s="176" t="s">
        <v>4387</v>
      </c>
      <c r="D7515" s="176">
        <v>-12.633056</v>
      </c>
      <c r="E7515" s="176">
        <v>143.05000000000001</v>
      </c>
      <c r="F7515" s="176" t="str">
        <f>RIGHT(Airports[[#This Row],[ICAO]],3)</f>
        <v>WAT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4388</v>
      </c>
      <c r="C7516" s="176" t="s">
        <v>4389</v>
      </c>
      <c r="D7516" s="176">
        <v>-17.393611</v>
      </c>
      <c r="E7516" s="176">
        <v>131.119167</v>
      </c>
      <c r="F7516" s="176" t="str">
        <f>RIGHT(Airports[[#This Row],[ICAO]],3)</f>
        <v>WAV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4390</v>
      </c>
      <c r="C7517" s="176" t="s">
        <v>4391</v>
      </c>
      <c r="D7517" s="176">
        <v>-25.293056</v>
      </c>
      <c r="E7517" s="176">
        <v>127.55</v>
      </c>
      <c r="F7517" s="176" t="str">
        <f>RIGHT(Airports[[#This Row],[ICAO]],3)</f>
        <v>WAX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4392</v>
      </c>
      <c r="C7518" s="176" t="s">
        <v>4393</v>
      </c>
      <c r="D7518" s="176">
        <v>-24.121389000000001</v>
      </c>
      <c r="E7518" s="176">
        <v>149.46</v>
      </c>
      <c r="F7518" s="176" t="str">
        <f>RIGHT(Airports[[#This Row],[ICAO]],3)</f>
        <v>WBA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4394</v>
      </c>
      <c r="C7519" s="176" t="s">
        <v>4395</v>
      </c>
      <c r="D7519" s="176">
        <v>-25.733332999999998</v>
      </c>
      <c r="E7519" s="176">
        <v>148.13305600000001</v>
      </c>
      <c r="F7519" s="176" t="str">
        <f>RIGHT(Airports[[#This Row],[ICAO]],3)</f>
        <v>WBB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4396</v>
      </c>
      <c r="C7520" s="176" t="s">
        <v>4397</v>
      </c>
      <c r="D7520" s="176">
        <v>-20.999167</v>
      </c>
      <c r="E7520" s="176">
        <v>134.396389</v>
      </c>
      <c r="F7520" s="176" t="str">
        <f>RIGHT(Airports[[#This Row],[ICAO]],3)</f>
        <v>WBI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4398</v>
      </c>
      <c r="C7521" s="176" t="s">
        <v>4399</v>
      </c>
      <c r="D7521" s="176">
        <v>-38.295278000000003</v>
      </c>
      <c r="E7521" s="176">
        <v>142.44666699999999</v>
      </c>
      <c r="F7521" s="176" t="str">
        <f>RIGHT(Airports[[#This Row],[ICAO]],3)</f>
        <v>WBL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4400</v>
      </c>
      <c r="C7522" s="176" t="s">
        <v>4401</v>
      </c>
      <c r="D7522" s="176">
        <v>-34.18</v>
      </c>
      <c r="E7522" s="176">
        <v>150.80888899999999</v>
      </c>
      <c r="F7522" s="176" t="str">
        <f>RIGHT(Airports[[#This Row],[ICAO]],3)</f>
        <v>WBN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4402</v>
      </c>
      <c r="C7523" s="176" t="s">
        <v>4403</v>
      </c>
      <c r="D7523" s="176">
        <v>-26.128333000000001</v>
      </c>
      <c r="E7523" s="176">
        <v>126.583333</v>
      </c>
      <c r="F7523" s="176" t="str">
        <f>RIGHT(Airports[[#This Row],[ICAO]],3)</f>
        <v>WBR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4404</v>
      </c>
      <c r="C7524" s="176" t="s">
        <v>4405</v>
      </c>
      <c r="D7524" s="176">
        <v>-10.20829963684082</v>
      </c>
      <c r="E7524" s="176">
        <v>142.82499694824219</v>
      </c>
      <c r="F7524" s="176" t="str">
        <f>RIGHT(Airports[[#This Row],[ICAO]],3)</f>
        <v>WBS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4406</v>
      </c>
      <c r="C7525" s="176" t="s">
        <v>4407</v>
      </c>
      <c r="D7525" s="176">
        <v>-22.933056000000001</v>
      </c>
      <c r="E7525" s="176">
        <v>144.433333</v>
      </c>
      <c r="F7525" s="176" t="str">
        <f>RIGHT(Airports[[#This Row],[ICAO]],3)</f>
        <v>WBY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4408</v>
      </c>
      <c r="C7526" s="176" t="s">
        <v>4409</v>
      </c>
      <c r="D7526" s="176">
        <v>-31.519444</v>
      </c>
      <c r="E7526" s="176">
        <v>143.381111</v>
      </c>
      <c r="F7526" s="176" t="str">
        <f>RIGHT(Airports[[#This Row],[ICAO]],3)</f>
        <v>WCA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4410</v>
      </c>
      <c r="C7527" s="176" t="s">
        <v>4411</v>
      </c>
      <c r="D7527" s="176">
        <v>-31.007221999999999</v>
      </c>
      <c r="E7527" s="176">
        <v>151.55527799999999</v>
      </c>
      <c r="F7527" s="176" t="str">
        <f>RIGHT(Airports[[#This Row],[ICAO]],3)</f>
        <v>WCH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4412</v>
      </c>
      <c r="C7528" s="176" t="s">
        <v>4413</v>
      </c>
      <c r="D7528" s="176">
        <v>-28.149443999999999</v>
      </c>
      <c r="E7528" s="176">
        <v>151.94305600000001</v>
      </c>
      <c r="F7528" s="176" t="str">
        <f>RIGHT(Airports[[#This Row],[ICAO]],3)</f>
        <v>WCK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4414</v>
      </c>
      <c r="C7529" s="176" t="s">
        <v>4415</v>
      </c>
      <c r="D7529" s="176">
        <v>-20.101389000000001</v>
      </c>
      <c r="E7529" s="176">
        <v>129.12611100000001</v>
      </c>
      <c r="F7529" s="176" t="str">
        <f>RIGHT(Airports[[#This Row],[ICAO]],3)</f>
        <v>WCM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4416</v>
      </c>
      <c r="C7530" s="176" t="s">
        <v>4417</v>
      </c>
      <c r="D7530" s="176">
        <v>-24.399722000000001</v>
      </c>
      <c r="E7530" s="176">
        <v>142.81638899999999</v>
      </c>
      <c r="F7530" s="176" t="str">
        <f>RIGHT(Airports[[#This Row],[ICAO]],3)</f>
        <v>WCN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4418</v>
      </c>
      <c r="C7531" s="176" t="s">
        <v>4419</v>
      </c>
      <c r="D7531" s="176">
        <v>-38.25</v>
      </c>
      <c r="E7531" s="176">
        <v>143.98333299999999</v>
      </c>
      <c r="F7531" s="176" t="str">
        <f>RIGHT(Airports[[#This Row],[ICAO]],3)</f>
        <v>WCS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4420</v>
      </c>
      <c r="C7532" s="176" t="s">
        <v>4421</v>
      </c>
      <c r="D7532" s="176">
        <v>-28.475000000000001</v>
      </c>
      <c r="E7532" s="176">
        <v>122.24166700000001</v>
      </c>
      <c r="F7532" s="176" t="str">
        <f>RIGHT(Airports[[#This Row],[ICAO]],3)</f>
        <v>WDA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4422</v>
      </c>
      <c r="C7533" s="176" t="s">
        <v>4423</v>
      </c>
      <c r="D7533" s="176">
        <v>-21.141389</v>
      </c>
      <c r="E7533" s="176">
        <v>118.691389</v>
      </c>
      <c r="F7533" s="176" t="str">
        <f>RIGHT(Airports[[#This Row],[ICAO]],3)</f>
        <v>WDC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4424</v>
      </c>
      <c r="C7534" s="176" t="s">
        <v>4425</v>
      </c>
      <c r="D7534" s="176">
        <v>-30.031943999999999</v>
      </c>
      <c r="E7534" s="176">
        <v>119.38722199999999</v>
      </c>
      <c r="F7534" s="176" t="str">
        <f>RIGHT(Airports[[#This Row],[ICAO]],3)</f>
        <v>WDG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4426</v>
      </c>
      <c r="C7535" s="176" t="s">
        <v>4427</v>
      </c>
      <c r="D7535" s="176">
        <v>-25.410640999999998</v>
      </c>
      <c r="E7535" s="176">
        <v>142.66842800000001</v>
      </c>
      <c r="F7535" s="176" t="str">
        <f>RIGHT(Airports[[#This Row],[ICAO]],3)</f>
        <v>WDH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4428</v>
      </c>
      <c r="C7536" s="176" t="s">
        <v>4429</v>
      </c>
      <c r="D7536" s="176">
        <v>-17.407222000000001</v>
      </c>
      <c r="E7536" s="176">
        <v>124.93388899999999</v>
      </c>
      <c r="F7536" s="176" t="str">
        <f>RIGHT(Airports[[#This Row],[ICAO]],3)</f>
        <v>WDJ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4430</v>
      </c>
      <c r="C7537" s="176" t="s">
        <v>4431</v>
      </c>
      <c r="D7537" s="176">
        <v>-18.574999999999999</v>
      </c>
      <c r="E7537" s="176">
        <v>140.89166700000001</v>
      </c>
      <c r="F7537" s="176" t="str">
        <f>RIGHT(Airports[[#This Row],[ICAO]],3)</f>
        <v>WDL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4432</v>
      </c>
      <c r="C7538" s="176" t="s">
        <v>4433</v>
      </c>
      <c r="D7538" s="176">
        <v>-34.950000000000003</v>
      </c>
      <c r="E7538" s="176">
        <v>138.899722</v>
      </c>
      <c r="F7538" s="176" t="str">
        <f>RIGHT(Airports[[#This Row],[ICAO]],3)</f>
        <v>WDS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4434</v>
      </c>
      <c r="C7539" s="176" t="s">
        <v>4435</v>
      </c>
      <c r="D7539" s="176">
        <v>-18.75</v>
      </c>
      <c r="E7539" s="176">
        <v>144.833056</v>
      </c>
      <c r="F7539" s="176" t="str">
        <f>RIGHT(Airports[[#This Row],[ICAO]],3)</f>
        <v>WDT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4436</v>
      </c>
      <c r="C7540" s="176" t="s">
        <v>4437</v>
      </c>
      <c r="D7540" s="176">
        <v>-19.666388999999999</v>
      </c>
      <c r="E7540" s="176">
        <v>144.899722</v>
      </c>
      <c r="F7540" s="176" t="str">
        <f>RIGHT(Airports[[#This Row],[ICAO]],3)</f>
        <v>WDV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4438</v>
      </c>
      <c r="C7541" s="176" t="s">
        <v>4439</v>
      </c>
      <c r="D7541" s="176">
        <v>-21.901111</v>
      </c>
      <c r="E7541" s="176">
        <v>148.375</v>
      </c>
      <c r="F7541" s="176" t="str">
        <f>RIGHT(Airports[[#This Row],[ICAO]],3)</f>
        <v>WEA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4440</v>
      </c>
      <c r="C7542" s="176" t="s">
        <v>4441</v>
      </c>
      <c r="D7542" s="176">
        <v>-25.546111</v>
      </c>
      <c r="E7542" s="176">
        <v>145.135278</v>
      </c>
      <c r="F7542" s="176" t="str">
        <f>RIGHT(Airports[[#This Row],[ICAO]],3)</f>
        <v>WEC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4442</v>
      </c>
      <c r="C7543" s="176" t="s">
        <v>4443</v>
      </c>
      <c r="D7543" s="176">
        <v>-27.081666999999999</v>
      </c>
      <c r="E7543" s="176">
        <v>116.15</v>
      </c>
      <c r="F7543" s="176" t="str">
        <f>RIGHT(Airports[[#This Row],[ICAO]],3)</f>
        <v>WEE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4444</v>
      </c>
      <c r="C7544" s="176" t="s">
        <v>4445</v>
      </c>
      <c r="D7544" s="176">
        <v>-12.638610999999999</v>
      </c>
      <c r="E7544" s="176">
        <v>141.86027799999999</v>
      </c>
      <c r="F7544" s="176" t="str">
        <f>RIGHT(Airports[[#This Row],[ICAO]],3)</f>
        <v>WEH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4446</v>
      </c>
      <c r="C7545" s="176" t="s">
        <v>4447</v>
      </c>
      <c r="D7545" s="176">
        <v>-32.462499999999999</v>
      </c>
      <c r="E7545" s="176">
        <v>148.990556</v>
      </c>
      <c r="F7545" s="176" t="str">
        <f>RIGHT(Airports[[#This Row],[ICAO]],3)</f>
        <v>WEL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4448</v>
      </c>
      <c r="C7546" s="176" t="s">
        <v>4449</v>
      </c>
      <c r="D7546" s="176">
        <v>-30.649722000000001</v>
      </c>
      <c r="E7546" s="176">
        <v>139.35</v>
      </c>
      <c r="F7546" s="176" t="str">
        <f>RIGHT(Airports[[#This Row],[ICAO]],3)</f>
        <v>WEO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4450</v>
      </c>
      <c r="C7547" s="176" t="s">
        <v>4451</v>
      </c>
      <c r="D7547" s="176">
        <v>-18.125</v>
      </c>
      <c r="E7547" s="176">
        <v>139.956389</v>
      </c>
      <c r="F7547" s="176" t="str">
        <f>RIGHT(Airports[[#This Row],[ICAO]],3)</f>
        <v>WER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4452</v>
      </c>
      <c r="C7548" s="176" t="s">
        <v>4453</v>
      </c>
      <c r="D7548" s="176">
        <v>-22.366667</v>
      </c>
      <c r="E7548" s="176">
        <v>124.766667</v>
      </c>
      <c r="F7548" s="176" t="str">
        <f>RIGHT(Airports[[#This Row],[ICAO]],3)</f>
        <v>WEX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4454</v>
      </c>
      <c r="C7549" s="176" t="s">
        <v>4455</v>
      </c>
      <c r="D7549" s="176">
        <v>-21.035833</v>
      </c>
      <c r="E7549" s="176">
        <v>118.64361100000001</v>
      </c>
      <c r="F7549" s="176" t="str">
        <f>RIGHT(Airports[[#This Row],[ICAO]],3)</f>
        <v>WGA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4456</v>
      </c>
      <c r="C7550" s="176" t="s">
        <v>4457</v>
      </c>
      <c r="D7550" s="176">
        <v>-23.766110999999999</v>
      </c>
      <c r="E7550" s="176">
        <v>114.55166699999999</v>
      </c>
      <c r="F7550" s="176" t="str">
        <f>RIGHT(Airports[[#This Row],[ICAO]],3)</f>
        <v>WGE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4458</v>
      </c>
      <c r="C7551" s="176" t="s">
        <v>4459</v>
      </c>
      <c r="D7551" s="176">
        <v>-35.150556000000002</v>
      </c>
      <c r="E7551" s="176">
        <v>136.46111099999999</v>
      </c>
      <c r="F7551" s="176" t="str">
        <f>RIGHT(Airports[[#This Row],[ICAO]],3)</f>
        <v>WGI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4460</v>
      </c>
      <c r="C7552" s="176" t="s">
        <v>4461</v>
      </c>
      <c r="D7552" s="176">
        <v>-31.867222000000002</v>
      </c>
      <c r="E7552" s="176">
        <v>116.939167</v>
      </c>
      <c r="F7552" s="176" t="str">
        <f>RIGHT(Airports[[#This Row],[ICAO]],3)</f>
        <v>WGM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4462</v>
      </c>
      <c r="C7553" s="176" t="s">
        <v>4463</v>
      </c>
      <c r="D7553" s="176">
        <v>-33.316389000000001</v>
      </c>
      <c r="E7553" s="176">
        <v>117.36027799999999</v>
      </c>
      <c r="F7553" s="176" t="str">
        <f>RIGHT(Airports[[#This Row],[ICAO]],3)</f>
        <v>WGN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4464</v>
      </c>
      <c r="C7554" s="176" t="s">
        <v>4465</v>
      </c>
      <c r="D7554" s="176">
        <v>-36.417914000000003</v>
      </c>
      <c r="E7554" s="176">
        <v>146.30689599999999</v>
      </c>
      <c r="F7554" s="176" t="str">
        <f>RIGHT(Airports[[#This Row],[ICAO]],3)</f>
        <v>WGT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4466</v>
      </c>
      <c r="C7555" s="176" t="s">
        <v>4467</v>
      </c>
      <c r="D7555" s="176">
        <v>-26.133056</v>
      </c>
      <c r="E7555" s="176">
        <v>121.966667</v>
      </c>
      <c r="F7555" s="176" t="str">
        <f>RIGHT(Airports[[#This Row],[ICAO]],3)</f>
        <v>WGW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4468</v>
      </c>
      <c r="C7556" s="176" t="s">
        <v>4469</v>
      </c>
      <c r="D7556" s="176">
        <v>-33.05889892578125</v>
      </c>
      <c r="E7556" s="176">
        <v>137.51400756835938</v>
      </c>
      <c r="F7556" s="176" t="str">
        <f>RIGHT(Airports[[#This Row],[ICAO]],3)</f>
        <v>WHA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4470</v>
      </c>
      <c r="C7557" s="176" t="s">
        <v>4471</v>
      </c>
      <c r="D7557" s="176">
        <v>-30.851389000000001</v>
      </c>
      <c r="E7557" s="176">
        <v>143.07333299999999</v>
      </c>
      <c r="F7557" s="176" t="str">
        <f>RIGHT(Airports[[#This Row],[ICAO]],3)</f>
        <v>WHC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4472</v>
      </c>
      <c r="C7558" s="176" t="s">
        <v>4473</v>
      </c>
      <c r="D7558" s="176">
        <v>-36.68</v>
      </c>
      <c r="E7558" s="176">
        <v>145.24333300000001</v>
      </c>
      <c r="F7558" s="176" t="str">
        <f>RIGHT(Airports[[#This Row],[ICAO]],3)</f>
        <v>WHG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4474</v>
      </c>
      <c r="C7559" s="176" t="s">
        <v>4475</v>
      </c>
      <c r="D7559" s="176">
        <v>-30.036110999999998</v>
      </c>
      <c r="E7559" s="176">
        <v>138.057222</v>
      </c>
      <c r="F7559" s="176" t="str">
        <f>RIGHT(Airports[[#This Row],[ICAO]],3)</f>
        <v>WHI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4476</v>
      </c>
      <c r="C7560" s="176" t="s">
        <v>4477</v>
      </c>
      <c r="D7560" s="176">
        <v>-17.776111</v>
      </c>
      <c r="E7560" s="176">
        <v>135.655833</v>
      </c>
      <c r="F7560" s="176" t="str">
        <f>RIGHT(Airports[[#This Row],[ICAO]],3)</f>
        <v>WHL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4478</v>
      </c>
      <c r="C7561" s="176" t="s">
        <v>4479</v>
      </c>
      <c r="D7561" s="176">
        <v>-34.439444000000002</v>
      </c>
      <c r="E7561" s="176">
        <v>150.89611099999999</v>
      </c>
      <c r="F7561" s="176" t="str">
        <f>RIGHT(Airports[[#This Row],[ICAO]],3)</f>
        <v>WHP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4480</v>
      </c>
      <c r="C7562" s="176" t="s">
        <v>4481</v>
      </c>
      <c r="D7562" s="176">
        <v>-27.401944</v>
      </c>
      <c r="E7562" s="176">
        <v>153.165278</v>
      </c>
      <c r="F7562" s="176" t="str">
        <f>RIGHT(Airports[[#This Row],[ICAO]],3)</f>
        <v>WHY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4482</v>
      </c>
      <c r="C7563" s="176" t="s">
        <v>4483</v>
      </c>
      <c r="D7563" s="176">
        <v>-27.983332999999998</v>
      </c>
      <c r="E7563" s="176">
        <v>134.15</v>
      </c>
      <c r="F7563" s="176" t="str">
        <f>RIGHT(Airports[[#This Row],[ICAO]],3)</f>
        <v>WIB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4484</v>
      </c>
      <c r="C7564" s="176" t="s">
        <v>4485</v>
      </c>
      <c r="D7564" s="176">
        <v>-21.116667</v>
      </c>
      <c r="E7564" s="176">
        <v>147.266389</v>
      </c>
      <c r="F7564" s="176" t="str">
        <f>RIGHT(Airports[[#This Row],[ICAO]],3)</f>
        <v>WIE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4486</v>
      </c>
      <c r="C7565" s="176" t="s">
        <v>4487</v>
      </c>
      <c r="D7565" s="176">
        <v>-11.7775</v>
      </c>
      <c r="E7565" s="176">
        <v>136.53805600000001</v>
      </c>
      <c r="F7565" s="176" t="str">
        <f>RIGHT(Airports[[#This Row],[ICAO]],3)</f>
        <v>WIG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4488</v>
      </c>
      <c r="C7566" s="176" t="s">
        <v>4489</v>
      </c>
      <c r="D7566" s="176">
        <v>-35.508333</v>
      </c>
      <c r="E7566" s="176">
        <v>138.24</v>
      </c>
      <c r="F7566" s="176" t="str">
        <f>RIGHT(Airports[[#This Row],[ICAO]],3)</f>
        <v>WII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4490</v>
      </c>
      <c r="C7567" s="176" t="s">
        <v>4491</v>
      </c>
      <c r="D7567" s="176">
        <v>-31.271388999999999</v>
      </c>
      <c r="E7567" s="176">
        <v>142.68638899999999</v>
      </c>
      <c r="F7567" s="176" t="str">
        <f>RIGHT(Airports[[#This Row],[ICAO]],3)</f>
        <v>WIL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4492</v>
      </c>
      <c r="C7568" s="176" t="s">
        <v>4493</v>
      </c>
      <c r="D7568" s="176">
        <v>-26.940556000000001</v>
      </c>
      <c r="E7568" s="176">
        <v>150.45916700000001</v>
      </c>
      <c r="F7568" s="176" t="str">
        <f>RIGHT(Airports[[#This Row],[ICAO]],3)</f>
        <v>WIM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4494</v>
      </c>
      <c r="C7569" s="176" t="s">
        <v>4495</v>
      </c>
      <c r="D7569" s="176">
        <v>-27.725000000000001</v>
      </c>
      <c r="E7569" s="176">
        <v>152.649722</v>
      </c>
      <c r="F7569" s="176" t="str">
        <f>RIGHT(Airports[[#This Row],[ICAO]],3)</f>
        <v>WIN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4496</v>
      </c>
      <c r="C7570" s="176" t="s">
        <v>4497</v>
      </c>
      <c r="D7570" s="176">
        <v>-34.221666999999997</v>
      </c>
      <c r="E7570" s="176">
        <v>150.66833299999999</v>
      </c>
      <c r="F7570" s="176" t="str">
        <f>RIGHT(Airports[[#This Row],[ICAO]],3)</f>
        <v>WIO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4498</v>
      </c>
      <c r="C7571" s="176" t="s">
        <v>4499</v>
      </c>
      <c r="D7571" s="176">
        <v>-31.2</v>
      </c>
      <c r="E7571" s="176">
        <v>136.23333299999999</v>
      </c>
      <c r="F7571" s="176" t="str">
        <f>RIGHT(Airports[[#This Row],[ICAO]],3)</f>
        <v>WIR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4500</v>
      </c>
      <c r="C7572" s="176" t="s">
        <v>4501</v>
      </c>
      <c r="D7572" s="176">
        <v>-22.473333</v>
      </c>
      <c r="E7572" s="176">
        <v>150.17833300000001</v>
      </c>
      <c r="F7572" s="176" t="str">
        <f>RIGHT(Airports[[#This Row],[ICAO]],3)</f>
        <v>WIS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4502</v>
      </c>
      <c r="C7573" s="176" t="s">
        <v>4503</v>
      </c>
      <c r="D7573" s="176">
        <v>-15.948333</v>
      </c>
      <c r="E7573" s="176">
        <v>145.318611</v>
      </c>
      <c r="F7573" s="176" t="str">
        <f>RIGHT(Airports[[#This Row],[ICAO]],3)</f>
        <v>WJL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4504</v>
      </c>
      <c r="C7574" s="176" t="s">
        <v>4505</v>
      </c>
      <c r="D7574" s="176">
        <v>-36.321098327636719</v>
      </c>
      <c r="E7574" s="176">
        <v>142.41900634765625</v>
      </c>
      <c r="F7574" s="176" t="str">
        <f>RIGHT(Airports[[#This Row],[ICAO]],3)</f>
        <v>WKB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4506</v>
      </c>
      <c r="C7575" s="176" t="s">
        <v>4507</v>
      </c>
      <c r="D7575" s="176">
        <v>-13.866667</v>
      </c>
      <c r="E7575" s="176">
        <v>129.96638899999999</v>
      </c>
      <c r="F7575" s="176" t="str">
        <f>RIGHT(Airports[[#This Row],[ICAO]],3)</f>
        <v>WKD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4508</v>
      </c>
      <c r="C7576" s="176" t="s">
        <v>4509</v>
      </c>
      <c r="D7576" s="176">
        <v>-34.184167000000002</v>
      </c>
      <c r="E7576" s="176">
        <v>140.03055599999999</v>
      </c>
      <c r="F7576" s="176" t="str">
        <f>RIGHT(Airports[[#This Row],[ICAO]],3)</f>
        <v>WKI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4510</v>
      </c>
      <c r="C7577" s="176" t="s">
        <v>4511</v>
      </c>
      <c r="D7577" s="176">
        <v>-31.203056</v>
      </c>
      <c r="E7577" s="176">
        <v>117.383056</v>
      </c>
      <c r="F7577" s="176" t="str">
        <f>RIGHT(Airports[[#This Row],[ICAO]],3)</f>
        <v>WKM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4512</v>
      </c>
      <c r="C7578" s="176" t="s">
        <v>16735</v>
      </c>
      <c r="D7578" s="176">
        <v>-66.691394399999993</v>
      </c>
      <c r="E7578" s="176">
        <v>111.52634999999999</v>
      </c>
      <c r="F7578" s="176" t="str">
        <f>RIGHT(Airports[[#This Row],[ICAO]],3)</f>
        <v>WKS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4514</v>
      </c>
      <c r="C7579" s="176" t="s">
        <v>4515</v>
      </c>
      <c r="D7579" s="176">
        <v>-32.548333</v>
      </c>
      <c r="E7579" s="176">
        <v>151.02416700000001</v>
      </c>
      <c r="F7579" s="176" t="str">
        <f>RIGHT(Airports[[#This Row],[ICAO]],3)</f>
        <v>WKW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4516</v>
      </c>
      <c r="C7580" s="176" t="s">
        <v>4517</v>
      </c>
      <c r="D7580" s="176">
        <v>-21.276667</v>
      </c>
      <c r="E7580" s="176">
        <v>132.623333</v>
      </c>
      <c r="F7580" s="176" t="str">
        <f>RIGHT(Airports[[#This Row],[ICAO]],3)</f>
        <v>WLA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4518</v>
      </c>
      <c r="C7581" s="176" t="s">
        <v>4519</v>
      </c>
      <c r="D7581" s="176">
        <v>-16.299721999999999</v>
      </c>
      <c r="E7581" s="176">
        <v>149.983056</v>
      </c>
      <c r="F7581" s="176" t="str">
        <f>RIGHT(Airports[[#This Row],[ICAO]],3)</f>
        <v>WLD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4520</v>
      </c>
      <c r="C7582" s="176" t="s">
        <v>4521</v>
      </c>
      <c r="D7582" s="176">
        <v>-25.166388999999999</v>
      </c>
      <c r="E7582" s="176">
        <v>143.31638899999999</v>
      </c>
      <c r="F7582" s="176" t="str">
        <f>RIGHT(Airports[[#This Row],[ICAO]],3)</f>
        <v>WLF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4522</v>
      </c>
      <c r="C7583" s="176" t="s">
        <v>4523</v>
      </c>
      <c r="D7583" s="176">
        <v>-30.032800999999999</v>
      </c>
      <c r="E7583" s="176">
        <v>148.12600699999999</v>
      </c>
      <c r="F7583" s="176" t="str">
        <f>RIGHT(Airports[[#This Row],[ICAO]],3)</f>
        <v>WLG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4524</v>
      </c>
      <c r="C7584" s="176" t="s">
        <v>12189</v>
      </c>
      <c r="D7584" s="176">
        <v>-32.796114000000003</v>
      </c>
      <c r="E7584" s="176">
        <v>151.835025</v>
      </c>
      <c r="F7584" s="176" t="str">
        <f>RIGHT(Airports[[#This Row],[ICAO]],3)</f>
        <v>WLM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4526</v>
      </c>
      <c r="C7585" s="176" t="s">
        <v>4527</v>
      </c>
      <c r="D7585" s="176">
        <v>-30.421666999999999</v>
      </c>
      <c r="E7585" s="176">
        <v>139.43611100000001</v>
      </c>
      <c r="F7585" s="176" t="str">
        <f>RIGHT(Airports[[#This Row],[ICAO]],3)</f>
        <v>WLN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4528</v>
      </c>
      <c r="C7586" s="176" t="s">
        <v>4529</v>
      </c>
      <c r="D7586" s="176">
        <v>-15.3</v>
      </c>
      <c r="E7586" s="176">
        <v>131.583056</v>
      </c>
      <c r="F7586" s="176" t="str">
        <f>RIGHT(Airports[[#This Row],[ICAO]],3)</f>
        <v>WLO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4530</v>
      </c>
      <c r="C7587" s="176" t="s">
        <v>4531</v>
      </c>
      <c r="D7587" s="176">
        <v>-26.632691000000001</v>
      </c>
      <c r="E7587" s="176">
        <v>120.221906</v>
      </c>
      <c r="F7587" s="176" t="str">
        <f>RIGHT(Airports[[#This Row],[ICAO]],3)</f>
        <v>WLU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4532</v>
      </c>
      <c r="C7588" s="176" t="s">
        <v>4533</v>
      </c>
      <c r="D7588" s="176">
        <v>-28.905854000000001</v>
      </c>
      <c r="E7588" s="176">
        <v>136.34059999999999</v>
      </c>
      <c r="F7588" s="176" t="str">
        <f>RIGHT(Airports[[#This Row],[ICAO]],3)</f>
        <v>WMC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4534</v>
      </c>
      <c r="C7589" s="176" t="s">
        <v>4535</v>
      </c>
      <c r="D7589" s="176">
        <v>-29.25</v>
      </c>
      <c r="E7589" s="176">
        <v>146.91666699999999</v>
      </c>
      <c r="F7589" s="176" t="str">
        <f>RIGHT(Airports[[#This Row],[ICAO]],3)</f>
        <v>WMG</v>
      </c>
      <c r="G75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6" t="s">
        <v>4536</v>
      </c>
      <c r="C7590" s="176" t="s">
        <v>4537</v>
      </c>
      <c r="D7590" s="176">
        <v>-17.333333</v>
      </c>
      <c r="E7590" s="176">
        <v>138.23333299999999</v>
      </c>
      <c r="F7590" s="176" t="str">
        <f>RIGHT(Airports[[#This Row],[ICAO]],3)</f>
        <v>WML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4538</v>
      </c>
      <c r="C7591" s="176" t="s">
        <v>4539</v>
      </c>
      <c r="D7591" s="176">
        <v>-30.493333</v>
      </c>
      <c r="E7591" s="176">
        <v>152.09027800000001</v>
      </c>
      <c r="F7591" s="176" t="str">
        <f>RIGHT(Airports[[#This Row],[ICAO]],3)</f>
        <v>WMM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4540</v>
      </c>
      <c r="C7592" s="176" t="s">
        <v>4541</v>
      </c>
      <c r="D7592" s="176">
        <v>-26.053056000000002</v>
      </c>
      <c r="E7592" s="176">
        <v>127.690833</v>
      </c>
      <c r="F7592" s="176" t="str">
        <f>RIGHT(Airports[[#This Row],[ICAO]],3)</f>
        <v>WMO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4542</v>
      </c>
      <c r="C7593" s="176" t="s">
        <v>4543</v>
      </c>
      <c r="D7593" s="176">
        <v>-16.658055999999998</v>
      </c>
      <c r="E7593" s="176">
        <v>144.000833</v>
      </c>
      <c r="F7593" s="176" t="str">
        <f>RIGHT(Airports[[#This Row],[ICAO]],3)</f>
        <v>WMP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4544</v>
      </c>
      <c r="C7594" s="176" t="s">
        <v>4545</v>
      </c>
      <c r="D7594" s="176">
        <v>-16.498055999999998</v>
      </c>
      <c r="E7594" s="176">
        <v>143.72444400000001</v>
      </c>
      <c r="F7594" s="176" t="str">
        <f>RIGHT(Airports[[#This Row],[ICAO]],3)</f>
        <v>WMR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4546</v>
      </c>
      <c r="C7595" s="176" t="s">
        <v>4547</v>
      </c>
      <c r="D7595" s="176">
        <v>-23.866667</v>
      </c>
      <c r="E7595" s="176">
        <v>115.15</v>
      </c>
      <c r="F7595" s="176" t="str">
        <f>RIGHT(Airports[[#This Row],[ICAO]],3)</f>
        <v>WMY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4548</v>
      </c>
      <c r="C7596" s="176" t="s">
        <v>4549</v>
      </c>
      <c r="D7596" s="176">
        <v>-26.284167</v>
      </c>
      <c r="E7596" s="176">
        <v>151.861389</v>
      </c>
      <c r="F7596" s="176" t="str">
        <f>RIGHT(Airports[[#This Row],[ICAO]],3)</f>
        <v>WND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4550</v>
      </c>
      <c r="C7597" s="176" t="s">
        <v>4551</v>
      </c>
      <c r="D7597" s="176">
        <v>-13.699722</v>
      </c>
      <c r="E7597" s="176">
        <v>141.55000000000001</v>
      </c>
      <c r="F7597" s="176" t="str">
        <f>RIGHT(Airports[[#This Row],[ICAO]],3)</f>
        <v>WNI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4552</v>
      </c>
      <c r="C7598" s="176" t="s">
        <v>4553</v>
      </c>
      <c r="D7598" s="176">
        <v>-26.066666999999999</v>
      </c>
      <c r="E7598" s="176">
        <v>128.94972200000001</v>
      </c>
      <c r="F7598" s="176" t="str">
        <f>RIGHT(Airports[[#This Row],[ICAO]],3)</f>
        <v>WNL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4554</v>
      </c>
      <c r="C7599" s="176" t="s">
        <v>4555</v>
      </c>
      <c r="D7599" s="176">
        <v>-26.113056</v>
      </c>
      <c r="E7599" s="176">
        <v>149.956389</v>
      </c>
      <c r="F7599" s="176" t="str">
        <f>RIGHT(Airports[[#This Row],[ICAO]],3)</f>
        <v>WNN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4556</v>
      </c>
      <c r="C7600" s="176" t="s">
        <v>4557</v>
      </c>
      <c r="D7600" s="176">
        <v>-27.133056</v>
      </c>
      <c r="E7600" s="176">
        <v>121.333333</v>
      </c>
      <c r="F7600" s="176" t="str">
        <f>RIGHT(Airports[[#This Row],[ICAO]],3)</f>
        <v>WNO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4558</v>
      </c>
      <c r="C7601" s="176" t="s">
        <v>4559</v>
      </c>
      <c r="D7601" s="176">
        <v>-12.366667</v>
      </c>
      <c r="E7601" s="176">
        <v>131.46638899999999</v>
      </c>
      <c r="F7601" s="176" t="str">
        <f>RIGHT(Airports[[#This Row],[ICAO]],3)</f>
        <v>WNR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4560</v>
      </c>
      <c r="C7602" s="176" t="s">
        <v>4561</v>
      </c>
      <c r="D7602" s="176">
        <v>-38.599722</v>
      </c>
      <c r="E7602" s="176">
        <v>145.583056</v>
      </c>
      <c r="F7602" s="176" t="str">
        <f>RIGHT(Airports[[#This Row],[ICAO]],3)</f>
        <v>WOG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4562</v>
      </c>
      <c r="C7603" s="176" t="s">
        <v>4563</v>
      </c>
      <c r="D7603" s="176">
        <v>-30.88</v>
      </c>
      <c r="E7603" s="176">
        <v>116.72833300000001</v>
      </c>
      <c r="F7603" s="176" t="str">
        <f>RIGHT(Airports[[#This Row],[ICAO]],3)</f>
        <v>WOH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5312</v>
      </c>
      <c r="C7604" s="176" t="s">
        <v>16421</v>
      </c>
      <c r="D7604" s="176">
        <v>-34.561110999999997</v>
      </c>
      <c r="E7604" s="176">
        <v>150.788611</v>
      </c>
      <c r="F7604" s="176" t="str">
        <f>RIGHT(Airports[[#This Row],[ICAO]],3)</f>
        <v>WOL</v>
      </c>
    </row>
    <row r="7605" spans="2:7" x14ac:dyDescent="0.25">
      <c r="B7605" s="176" t="s">
        <v>4564</v>
      </c>
      <c r="C7605" s="176" t="s">
        <v>4565</v>
      </c>
      <c r="D7605" s="176">
        <v>-14.100277999999999</v>
      </c>
      <c r="E7605" s="176">
        <v>134.413611</v>
      </c>
      <c r="F7605" s="176" t="str">
        <f>RIGHT(Airports[[#This Row],[ICAO]],3)</f>
        <v>WON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4566</v>
      </c>
      <c r="C7606" s="176" t="s">
        <v>4567</v>
      </c>
      <c r="D7606" s="176">
        <v>-30.241667</v>
      </c>
      <c r="E7606" s="176">
        <v>149.14333300000001</v>
      </c>
      <c r="F7606" s="176" t="str">
        <f>RIGHT(Airports[[#This Row],[ICAO]],3)</f>
        <v>WOO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4568</v>
      </c>
      <c r="C7607" s="176" t="s">
        <v>4569</v>
      </c>
      <c r="D7607" s="176">
        <v>-17.220555999999998</v>
      </c>
      <c r="E7607" s="176">
        <v>137.923889</v>
      </c>
      <c r="F7607" s="176" t="str">
        <f>RIGHT(Airports[[#This Row],[ICAO]],3)</f>
        <v>WOR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4570</v>
      </c>
      <c r="C7608" s="176" t="s">
        <v>4571</v>
      </c>
      <c r="D7608" s="176">
        <v>-37.936667</v>
      </c>
      <c r="E7608" s="176">
        <v>144.37027800000001</v>
      </c>
      <c r="F7608" s="176" t="str">
        <f>RIGHT(Airports[[#This Row],[ICAO]],3)</f>
        <v>WOT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4572</v>
      </c>
      <c r="C7609" s="176" t="s">
        <v>4573</v>
      </c>
      <c r="D7609" s="176">
        <v>-32.338056000000002</v>
      </c>
      <c r="E7609" s="176">
        <v>148.528333</v>
      </c>
      <c r="F7609" s="176" t="str">
        <f>RIGHT(Airports[[#This Row],[ICAO]],3)</f>
        <v>WOW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4574</v>
      </c>
      <c r="C7610" s="176" t="s">
        <v>4575</v>
      </c>
      <c r="D7610" s="176">
        <v>-31.133056</v>
      </c>
      <c r="E7610" s="176">
        <v>138.96638899999999</v>
      </c>
      <c r="F7610" s="176" t="str">
        <f>RIGHT(Airports[[#This Row],[ICAO]],3)</f>
        <v>WPA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4576</v>
      </c>
      <c r="C7611" s="176" t="s">
        <v>4577</v>
      </c>
      <c r="D7611" s="176">
        <v>-11.073611</v>
      </c>
      <c r="E7611" s="176">
        <v>126.681389</v>
      </c>
      <c r="F7611" s="176" t="str">
        <f>RIGHT(Airports[[#This Row],[ICAO]],3)</f>
        <v>WPB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4578</v>
      </c>
      <c r="C7612" s="176" t="s">
        <v>4579</v>
      </c>
      <c r="D7612" s="176">
        <v>-34.954999999999998</v>
      </c>
      <c r="E7612" s="176">
        <v>116.696944</v>
      </c>
      <c r="F7612" s="176" t="str">
        <f>RIGHT(Airports[[#This Row],[ICAO]],3)</f>
        <v>WPE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4580</v>
      </c>
      <c r="C7613" s="176" t="s">
        <v>4581</v>
      </c>
      <c r="D7613" s="176">
        <v>-23.1</v>
      </c>
      <c r="E7613" s="176">
        <v>114.533056</v>
      </c>
      <c r="F7613" s="176" t="str">
        <f>RIGHT(Airports[[#This Row],[ICAO]],3)</f>
        <v>WPL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4582</v>
      </c>
      <c r="C7614" s="176" t="s">
        <v>4583</v>
      </c>
      <c r="D7614" s="176">
        <v>-31.516667000000002</v>
      </c>
      <c r="E7614" s="176">
        <v>138.625</v>
      </c>
      <c r="F7614" s="176" t="str">
        <f>RIGHT(Airports[[#This Row],[ICAO]],3)</f>
        <v>WPN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4584</v>
      </c>
      <c r="C7615" s="176" t="s">
        <v>4585</v>
      </c>
      <c r="D7615" s="176">
        <v>-29.966667000000001</v>
      </c>
      <c r="E7615" s="176">
        <v>138.333056</v>
      </c>
      <c r="F7615" s="176" t="str">
        <f>RIGHT(Airports[[#This Row],[ICAO]],3)</f>
        <v>WPR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4586</v>
      </c>
      <c r="C7616" s="176" t="s">
        <v>4587</v>
      </c>
      <c r="D7616" s="176">
        <v>-20.481389</v>
      </c>
      <c r="E7616" s="176">
        <v>138.16833299999999</v>
      </c>
      <c r="F7616" s="176" t="str">
        <f>RIGHT(Airports[[#This Row],[ICAO]],3)</f>
        <v>WRA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4588</v>
      </c>
      <c r="C7617" s="176" t="s">
        <v>4589</v>
      </c>
      <c r="D7617" s="176">
        <v>-32.426389</v>
      </c>
      <c r="E7617" s="176">
        <v>118.908056</v>
      </c>
      <c r="F7617" s="176" t="str">
        <f>RIGHT(Airports[[#This Row],[ICAO]],3)</f>
        <v>WRC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4590</v>
      </c>
      <c r="C7618" s="176" t="s">
        <v>4591</v>
      </c>
      <c r="D7618" s="176">
        <v>-29.533332999999999</v>
      </c>
      <c r="E7618" s="176">
        <v>150.533333</v>
      </c>
      <c r="F7618" s="176" t="str">
        <f>RIGHT(Airports[[#This Row],[ICAO]],3)</f>
        <v>WRL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4592</v>
      </c>
      <c r="C7619" s="176" t="s">
        <v>4593</v>
      </c>
      <c r="D7619" s="176">
        <v>-31.733298999999999</v>
      </c>
      <c r="E7619" s="176">
        <v>147.80299400000001</v>
      </c>
      <c r="F7619" s="176" t="str">
        <f>RIGHT(Airports[[#This Row],[ICAO]],3)</f>
        <v>WRN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4594</v>
      </c>
      <c r="C7620" s="176" t="s">
        <v>4595</v>
      </c>
      <c r="D7620" s="176">
        <v>-33.926943999999999</v>
      </c>
      <c r="E7620" s="176">
        <v>137.637778</v>
      </c>
      <c r="F7620" s="176" t="str">
        <f>RIGHT(Airports[[#This Row],[ICAO]],3)</f>
        <v>WRO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4596</v>
      </c>
      <c r="C7621" s="176" t="s">
        <v>4597</v>
      </c>
      <c r="D7621" s="176">
        <v>-23.483332999999998</v>
      </c>
      <c r="E7621" s="176">
        <v>113.8</v>
      </c>
      <c r="F7621" s="176" t="str">
        <f>RIGHT(Airports[[#This Row],[ICAO]],3)</f>
        <v>WRR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4598</v>
      </c>
      <c r="C7622" s="176" t="s">
        <v>4599</v>
      </c>
      <c r="D7622" s="176">
        <v>-19.316666999999999</v>
      </c>
      <c r="E7622" s="176">
        <v>144.083056</v>
      </c>
      <c r="F7622" s="176" t="str">
        <f>RIGHT(Airports[[#This Row],[ICAO]],3)</f>
        <v>WRS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4600</v>
      </c>
      <c r="C7623" s="176" t="s">
        <v>4601</v>
      </c>
      <c r="D7623" s="176">
        <v>-13.593056000000001</v>
      </c>
      <c r="E7623" s="176">
        <v>135.755</v>
      </c>
      <c r="F7623" s="176" t="str">
        <f>RIGHT(Airports[[#This Row],[ICAO]],3)</f>
        <v>WRV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4602</v>
      </c>
      <c r="C7624" s="176" t="s">
        <v>4603</v>
      </c>
      <c r="D7624" s="176">
        <v>-27.095555999999998</v>
      </c>
      <c r="E7624" s="176">
        <v>152.459722</v>
      </c>
      <c r="F7624" s="176" t="str">
        <f>RIGHT(Airports[[#This Row],[ICAO]],3)</f>
        <v>WSG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4604</v>
      </c>
      <c r="C7625" s="176" t="s">
        <v>4605</v>
      </c>
      <c r="D7625" s="176">
        <v>-38.090826999999997</v>
      </c>
      <c r="E7625" s="176">
        <v>146.96533500000001</v>
      </c>
      <c r="F7625" s="176" t="str">
        <f>RIGHT(Airports[[#This Row],[ICAO]],3)</f>
        <v>WSL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4606</v>
      </c>
      <c r="C7626" s="176" t="s">
        <v>4607</v>
      </c>
      <c r="D7626" s="176">
        <v>-19.361667000000001</v>
      </c>
      <c r="E7626" s="176">
        <v>142.761111</v>
      </c>
      <c r="F7626" s="176" t="str">
        <f>RIGHT(Airports[[#This Row],[ICAO]],3)</f>
        <v>WSN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4608</v>
      </c>
      <c r="C7627" s="176" t="s">
        <v>4609</v>
      </c>
      <c r="D7627" s="176">
        <v>-32.882778000000002</v>
      </c>
      <c r="E7627" s="176">
        <v>151.672222</v>
      </c>
      <c r="F7627" s="176" t="str">
        <f>RIGHT(Airports[[#This Row],[ICAO]],3)</f>
        <v>WSR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4610</v>
      </c>
      <c r="C7628" s="176" t="s">
        <v>4611</v>
      </c>
      <c r="D7628" s="176">
        <v>-33.805</v>
      </c>
      <c r="E7628" s="176">
        <v>150.98833300000001</v>
      </c>
      <c r="F7628" s="176" t="str">
        <f>RIGHT(Airports[[#This Row],[ICAO]],3)</f>
        <v>WST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4612</v>
      </c>
      <c r="C7629" s="176" t="s">
        <v>4613</v>
      </c>
      <c r="D7629" s="176">
        <v>-31.333333</v>
      </c>
      <c r="E7629" s="176">
        <v>118.666389</v>
      </c>
      <c r="F7629" s="176" t="str">
        <f>RIGHT(Airports[[#This Row],[ICAO]],3)</f>
        <v>WSX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4614</v>
      </c>
      <c r="C7630" s="176" t="s">
        <v>4615</v>
      </c>
      <c r="D7630" s="176">
        <v>-27.738056</v>
      </c>
      <c r="E7630" s="176">
        <v>134.119722</v>
      </c>
      <c r="F7630" s="176" t="str">
        <f>RIGHT(Airports[[#This Row],[ICAO]],3)</f>
        <v>WTA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4616</v>
      </c>
      <c r="C7631" s="176" t="s">
        <v>4617</v>
      </c>
      <c r="D7631" s="176">
        <v>-40.81</v>
      </c>
      <c r="E7631" s="176">
        <v>147.625</v>
      </c>
      <c r="F7631" s="176" t="str">
        <f>RIGHT(Airports[[#This Row],[ICAO]],3)</f>
        <v>WTH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4618</v>
      </c>
      <c r="C7632" s="176" t="s">
        <v>4619</v>
      </c>
      <c r="D7632" s="176">
        <v>-16.63</v>
      </c>
      <c r="E7632" s="176">
        <v>129.321111</v>
      </c>
      <c r="F7632" s="176" t="str">
        <f>RIGHT(Airports[[#This Row],[ICAO]],3)</f>
        <v>WTL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4620</v>
      </c>
      <c r="C7633" s="176" t="s">
        <v>4621</v>
      </c>
      <c r="D7633" s="176">
        <v>-22.36359977722168</v>
      </c>
      <c r="E7633" s="176">
        <v>143.08599853515625</v>
      </c>
      <c r="F7633" s="176" t="str">
        <f>RIGHT(Airports[[#This Row],[ICAO]],3)</f>
        <v>WTN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4622</v>
      </c>
      <c r="C7634" s="176" t="s">
        <v>4623</v>
      </c>
      <c r="D7634" s="176">
        <v>-34.087778</v>
      </c>
      <c r="E7634" s="176">
        <v>141.891944</v>
      </c>
      <c r="F7634" s="176" t="str">
        <f>RIGHT(Airports[[#This Row],[ICAO]],3)</f>
        <v>WTO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4624</v>
      </c>
      <c r="C7635" s="176" t="s">
        <v>4625</v>
      </c>
      <c r="D7635" s="176">
        <v>-19.93</v>
      </c>
      <c r="E7635" s="176">
        <v>115.38416700000001</v>
      </c>
      <c r="F7635" s="176" t="str">
        <f>RIGHT(Airports[[#This Row],[ICAO]],3)</f>
        <v>WTP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4626</v>
      </c>
      <c r="C7636" s="176" t="s">
        <v>4627</v>
      </c>
      <c r="D7636" s="176">
        <v>-13.216388999999999</v>
      </c>
      <c r="E7636" s="176">
        <v>142.19972200000001</v>
      </c>
      <c r="F7636" s="176" t="str">
        <f>RIGHT(Airports[[#This Row],[ICAO]],3)</f>
        <v>WTV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4628</v>
      </c>
      <c r="C7637" s="176" t="s">
        <v>4629</v>
      </c>
      <c r="D7637" s="176">
        <v>-33.043332999999997</v>
      </c>
      <c r="E7637" s="176">
        <v>135.44722200000001</v>
      </c>
      <c r="F7637" s="176" t="str">
        <f>RIGHT(Airports[[#This Row],[ICAO]],3)</f>
        <v>WUD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4630</v>
      </c>
      <c r="C7638" s="176" t="s">
        <v>4631</v>
      </c>
      <c r="D7638" s="176">
        <v>-12.899722000000001</v>
      </c>
      <c r="E7638" s="176">
        <v>136.333056</v>
      </c>
      <c r="F7638" s="176" t="str">
        <f>RIGHT(Airports[[#This Row],[ICAO]],3)</f>
        <v>WUL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4632</v>
      </c>
      <c r="C7639" s="176" t="s">
        <v>4633</v>
      </c>
      <c r="D7639" s="176">
        <v>-33.240278000000004</v>
      </c>
      <c r="E7639" s="176">
        <v>151.43027799999999</v>
      </c>
      <c r="F7639" s="176" t="str">
        <f>RIGHT(Airports[[#This Row],[ICAO]],3)</f>
        <v>WVA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4634</v>
      </c>
      <c r="C7640" s="176" t="s">
        <v>4635</v>
      </c>
      <c r="D7640" s="176">
        <v>-18.419167000000002</v>
      </c>
      <c r="E7640" s="176">
        <v>140.78722200000001</v>
      </c>
      <c r="F7640" s="176" t="str">
        <f>RIGHT(Airports[[#This Row],[ICAO]],3)</f>
        <v>WVL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4636</v>
      </c>
      <c r="C7641" s="176" t="s">
        <v>4637</v>
      </c>
      <c r="D7641" s="176">
        <v>-13.316388999999999</v>
      </c>
      <c r="E7641" s="176">
        <v>142.88305600000001</v>
      </c>
      <c r="F7641" s="176" t="str">
        <f>RIGHT(Airports[[#This Row],[ICAO]],3)</f>
        <v>WVN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4638</v>
      </c>
      <c r="C7642" s="176" t="s">
        <v>4639</v>
      </c>
      <c r="D7642" s="176">
        <v>-33.253610999999999</v>
      </c>
      <c r="E7642" s="176">
        <v>150.18777800000001</v>
      </c>
      <c r="F7642" s="176" t="str">
        <f>RIGHT(Airports[[#This Row],[ICAO]],3)</f>
        <v>WVR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4640</v>
      </c>
      <c r="C7643" s="176" t="s">
        <v>4641</v>
      </c>
      <c r="D7643" s="176">
        <v>-22.75</v>
      </c>
      <c r="E7643" s="176">
        <v>144.399722</v>
      </c>
      <c r="F7643" s="176" t="str">
        <f>RIGHT(Airports[[#This Row],[ICAO]],3)</f>
        <v>WWD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4642</v>
      </c>
      <c r="C7644" s="176" t="s">
        <v>4643</v>
      </c>
      <c r="D7644" s="176">
        <v>-20.299721999999999</v>
      </c>
      <c r="E7644" s="176">
        <v>146.61666700000001</v>
      </c>
      <c r="F7644" s="176" t="str">
        <f>RIGHT(Airports[[#This Row],[ICAO]],3)</f>
        <v>WWE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4644</v>
      </c>
      <c r="C7645" s="176" t="s">
        <v>4645</v>
      </c>
      <c r="D7645" s="176">
        <v>-20.85</v>
      </c>
      <c r="E7645" s="176">
        <v>120.69972199999999</v>
      </c>
      <c r="F7645" s="176" t="str">
        <f>RIGHT(Airports[[#This Row],[ICAO]],3)</f>
        <v>WWG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4646</v>
      </c>
      <c r="C7646" s="176" t="s">
        <v>4623</v>
      </c>
      <c r="D7646" s="176">
        <v>-22.1</v>
      </c>
      <c r="E7646" s="176">
        <v>147.69972200000001</v>
      </c>
      <c r="F7646" s="176" t="str">
        <f>RIGHT(Airports[[#This Row],[ICAO]],3)</f>
        <v>WWH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4647</v>
      </c>
      <c r="C7647" s="176" t="s">
        <v>4648</v>
      </c>
      <c r="D7647" s="176">
        <v>-21.645278000000001</v>
      </c>
      <c r="E7647" s="176">
        <v>121.191667</v>
      </c>
      <c r="F7647" s="176" t="str">
        <f>RIGHT(Airports[[#This Row],[ICAO]],3)</f>
        <v>WWI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4649</v>
      </c>
      <c r="C7648" s="176" t="s">
        <v>4650</v>
      </c>
      <c r="D7648" s="176">
        <v>-33.9371986389</v>
      </c>
      <c r="E7648" s="176">
        <v>147.19099426299999</v>
      </c>
      <c r="F7648" s="176" t="str">
        <f>RIGHT(Airports[[#This Row],[ICAO]],3)</f>
        <v>WWL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4651</v>
      </c>
      <c r="C7649" s="176" t="s">
        <v>4652</v>
      </c>
      <c r="D7649" s="176">
        <v>-28.015218000000001</v>
      </c>
      <c r="E7649" s="176">
        <v>153.07005100000001</v>
      </c>
      <c r="F7649" s="176" t="str">
        <f>RIGHT(Airports[[#This Row],[ICAO]],3)</f>
        <v>WWS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4653</v>
      </c>
      <c r="C7650" s="176" t="s">
        <v>4654</v>
      </c>
      <c r="D7650" s="176">
        <v>-24.116667</v>
      </c>
      <c r="E7650" s="176">
        <v>145.583056</v>
      </c>
      <c r="F7650" s="176" t="str">
        <f>RIGHT(Airports[[#This Row],[ICAO]],3)</f>
        <v>WWX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4655</v>
      </c>
      <c r="C7651" s="176" t="s">
        <v>4656</v>
      </c>
      <c r="D7651" s="176">
        <v>-27.266667000000002</v>
      </c>
      <c r="E7651" s="176">
        <v>145.99</v>
      </c>
      <c r="F7651" s="176" t="str">
        <f>RIGHT(Airports[[#This Row],[ICAO]],3)</f>
        <v>WYA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4657</v>
      </c>
      <c r="C7652" s="176" t="s">
        <v>4658</v>
      </c>
      <c r="D7652" s="176">
        <v>-30.557221999999999</v>
      </c>
      <c r="E7652" s="176">
        <v>133.537778</v>
      </c>
      <c r="F7652" s="176" t="str">
        <f>RIGHT(Airports[[#This Row],[ICAO]],3)</f>
        <v>WYB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4659</v>
      </c>
      <c r="C7653" s="176" t="s">
        <v>4660</v>
      </c>
      <c r="D7653" s="176">
        <v>-36.058889000000001</v>
      </c>
      <c r="E7653" s="176">
        <v>143.24333300000001</v>
      </c>
      <c r="F7653" s="176" t="str">
        <f>RIGHT(Airports[[#This Row],[ICAO]],3)</f>
        <v>WYF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4661</v>
      </c>
      <c r="C7654" s="176" t="s">
        <v>4662</v>
      </c>
      <c r="D7654" s="176">
        <v>-14.633056</v>
      </c>
      <c r="E7654" s="176">
        <v>135.5</v>
      </c>
      <c r="F7654" s="176" t="str">
        <f>RIGHT(Airports[[#This Row],[ICAO]],3)</f>
        <v>WYG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4663</v>
      </c>
      <c r="C7655" s="176" t="s">
        <v>4664</v>
      </c>
      <c r="D7655" s="176">
        <v>-28.761666999999999</v>
      </c>
      <c r="E7655" s="176">
        <v>151.04055600000001</v>
      </c>
      <c r="F7655" s="176" t="str">
        <f>RIGHT(Airports[[#This Row],[ICAO]],3)</f>
        <v>WYL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4665</v>
      </c>
      <c r="C7656" s="176" t="s">
        <v>4666</v>
      </c>
      <c r="D7656" s="176">
        <v>-15.511388999999999</v>
      </c>
      <c r="E7656" s="176">
        <v>128.15305599999999</v>
      </c>
      <c r="F7656" s="176" t="str">
        <f>RIGHT(Airports[[#This Row],[ICAO]],3)</f>
        <v>WYM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4667</v>
      </c>
      <c r="C7657" s="176" t="s">
        <v>4668</v>
      </c>
      <c r="D7657" s="176">
        <v>-28.941389000000001</v>
      </c>
      <c r="E7657" s="176">
        <v>148.12555599999999</v>
      </c>
      <c r="F7657" s="176" t="str">
        <f>RIGHT(Airports[[#This Row],[ICAO]],3)</f>
        <v>WYN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4669</v>
      </c>
      <c r="C7658" s="176" t="s">
        <v>4670</v>
      </c>
      <c r="D7658" s="176">
        <v>-27.219722000000001</v>
      </c>
      <c r="E7658" s="176">
        <v>151.49527800000001</v>
      </c>
      <c r="F7658" s="176" t="str">
        <f>RIGHT(Airports[[#This Row],[ICAO]],3)</f>
        <v>WYO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4671</v>
      </c>
      <c r="C7659" s="176" t="s">
        <v>4672</v>
      </c>
      <c r="D7659" s="176">
        <v>-27.6675</v>
      </c>
      <c r="E7659" s="176">
        <v>151.854444</v>
      </c>
      <c r="F7659" s="176" t="str">
        <f>RIGHT(Airports[[#This Row],[ICAO]],3)</f>
        <v>WYR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4673</v>
      </c>
      <c r="C7660" s="176" t="s">
        <v>4674</v>
      </c>
      <c r="D7660" s="176">
        <v>-33.096474000000001</v>
      </c>
      <c r="E7660" s="176">
        <v>117.03012200000001</v>
      </c>
      <c r="F7660" s="176" t="str">
        <f>RIGHT(Airports[[#This Row],[ICAO]],3)</f>
        <v>WYU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4675</v>
      </c>
      <c r="C7661" s="176" t="s">
        <v>4676</v>
      </c>
      <c r="D7661" s="176">
        <v>-40.997039000000001</v>
      </c>
      <c r="E7661" s="176">
        <v>145.726</v>
      </c>
      <c r="F7661" s="176" t="str">
        <f>RIGHT(Airports[[#This Row],[ICAO]],3)</f>
        <v>WYY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4677</v>
      </c>
      <c r="C7662" s="176" t="s">
        <v>4678</v>
      </c>
      <c r="D7662" s="176">
        <v>-34.920833000000002</v>
      </c>
      <c r="E7662" s="176">
        <v>138.58611099999999</v>
      </c>
      <c r="F7662" s="176" t="str">
        <f>RIGHT(Airports[[#This Row],[ICAO]],3)</f>
        <v>XAA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4679</v>
      </c>
      <c r="C7663" s="176" t="s">
        <v>4680</v>
      </c>
      <c r="D7663" s="176">
        <v>-31.275556000000002</v>
      </c>
      <c r="E7663" s="176">
        <v>149.28388899999999</v>
      </c>
      <c r="F7663" s="176" t="str">
        <f>RIGHT(Airports[[#This Row],[ICAO]],3)</f>
        <v>XAB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4681</v>
      </c>
      <c r="C7664" s="176" t="s">
        <v>4682</v>
      </c>
      <c r="D7664" s="176">
        <v>-14.44</v>
      </c>
      <c r="E7664" s="176">
        <v>132.27083300000001</v>
      </c>
      <c r="F7664" s="176" t="str">
        <f>RIGHT(Airports[[#This Row],[ICAO]],3)</f>
        <v>XAE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4683</v>
      </c>
      <c r="C7665" s="176" t="s">
        <v>4684</v>
      </c>
      <c r="D7665" s="176">
        <v>-34.507221999999999</v>
      </c>
      <c r="E7665" s="176">
        <v>139.04333299999999</v>
      </c>
      <c r="F7665" s="176" t="str">
        <f>RIGHT(Airports[[#This Row],[ICAO]],3)</f>
        <v>XAG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4685</v>
      </c>
      <c r="C7666" s="176" t="s">
        <v>4686</v>
      </c>
      <c r="D7666" s="176">
        <v>-30.510833000000002</v>
      </c>
      <c r="E7666" s="176">
        <v>151.655833</v>
      </c>
      <c r="F7666" s="176" t="str">
        <f>RIGHT(Airports[[#This Row],[ICAO]],3)</f>
        <v>XAH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4687</v>
      </c>
      <c r="C7667" s="176" t="s">
        <v>4688</v>
      </c>
      <c r="D7667" s="176">
        <v>-36.079166999999998</v>
      </c>
      <c r="E7667" s="176">
        <v>146.93861100000001</v>
      </c>
      <c r="F7667" s="176" t="str">
        <f>RIGHT(Airports[[#This Row],[ICAO]],3)</f>
        <v>XAL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4689</v>
      </c>
      <c r="C7668" s="176" t="s">
        <v>4690</v>
      </c>
      <c r="D7668" s="176">
        <v>-34.426943999999999</v>
      </c>
      <c r="E7668" s="176">
        <v>137.91722200000001</v>
      </c>
      <c r="F7668" s="176" t="str">
        <f>RIGHT(Airports[[#This Row],[ICAO]],3)</f>
        <v>XAN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4691</v>
      </c>
      <c r="C7669" s="176" t="s">
        <v>4692</v>
      </c>
      <c r="D7669" s="176">
        <v>-33.556756999999998</v>
      </c>
      <c r="E7669" s="176">
        <v>148.67523499999999</v>
      </c>
      <c r="F7669" s="176" t="str">
        <f>RIGHT(Airports[[#This Row],[ICAO]],3)</f>
        <v>XAO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4693</v>
      </c>
      <c r="C7670" s="176" t="s">
        <v>4694</v>
      </c>
      <c r="D7670" s="176">
        <v>-37.278333000000003</v>
      </c>
      <c r="E7670" s="176">
        <v>142.931389</v>
      </c>
      <c r="F7670" s="176" t="str">
        <f>RIGHT(Airports[[#This Row],[ICAO]],3)</f>
        <v>XAR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4695</v>
      </c>
      <c r="C7671" s="176" t="s">
        <v>4696</v>
      </c>
      <c r="D7671" s="176">
        <v>-17.265833000000001</v>
      </c>
      <c r="E7671" s="176">
        <v>145.483611</v>
      </c>
      <c r="F7671" s="176" t="str">
        <f>RIGHT(Airports[[#This Row],[ICAO]],3)</f>
        <v>XAT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4697</v>
      </c>
      <c r="C7672" s="176" t="s">
        <v>4698</v>
      </c>
      <c r="D7672" s="176">
        <v>-32.126666999999998</v>
      </c>
      <c r="E7672" s="176">
        <v>151.766389</v>
      </c>
      <c r="F7672" s="176" t="str">
        <f>RIGHT(Airports[[#This Row],[ICAO]],3)</f>
        <v>XAV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4699</v>
      </c>
      <c r="C7673" s="176" t="s">
        <v>4700</v>
      </c>
      <c r="D7673" s="176">
        <v>-33.534722000000002</v>
      </c>
      <c r="E7673" s="176">
        <v>149.249167</v>
      </c>
      <c r="F7673" s="176" t="str">
        <f>RIGHT(Airports[[#This Row],[ICAO]],3)</f>
        <v>XAY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4701</v>
      </c>
      <c r="C7674" s="176" t="s">
        <v>4702</v>
      </c>
      <c r="D7674" s="176">
        <v>-34.139167</v>
      </c>
      <c r="E7674" s="176">
        <v>138.419444</v>
      </c>
      <c r="F7674" s="176" t="str">
        <f>RIGHT(Airports[[#This Row],[ICAO]],3)</f>
        <v>XBA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4703</v>
      </c>
      <c r="C7675" s="176" t="s">
        <v>4704</v>
      </c>
      <c r="D7675" s="176">
        <v>-24.870833000000001</v>
      </c>
      <c r="E7675" s="176">
        <v>152.335556</v>
      </c>
      <c r="F7675" s="176" t="str">
        <f>RIGHT(Airports[[#This Row],[ICAO]],3)</f>
        <v>XBD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4705</v>
      </c>
      <c r="C7676" s="176" t="s">
        <v>4706</v>
      </c>
      <c r="D7676" s="176">
        <v>-36.748728999999997</v>
      </c>
      <c r="E7676" s="176">
        <v>144.28237100000001</v>
      </c>
      <c r="F7676" s="176" t="str">
        <f>RIGHT(Airports[[#This Row],[ICAO]],3)</f>
        <v>XBE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4707</v>
      </c>
      <c r="C7677" s="176" t="s">
        <v>4708</v>
      </c>
      <c r="D7677" s="176">
        <v>-41.871389000000001</v>
      </c>
      <c r="E7677" s="176">
        <v>148.305556</v>
      </c>
      <c r="F7677" s="176" t="str">
        <f>RIGHT(Airports[[#This Row],[ICAO]],3)</f>
        <v>XBF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4709</v>
      </c>
      <c r="C7678" s="176" t="s">
        <v>4710</v>
      </c>
      <c r="D7678" s="176">
        <v>-33.405555999999997</v>
      </c>
      <c r="E7678" s="176">
        <v>149.57222200000001</v>
      </c>
      <c r="F7678" s="176" t="str">
        <f>RIGHT(Airports[[#This Row],[ICAO]],3)</f>
        <v>XBH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4711</v>
      </c>
      <c r="C7679" s="176" t="s">
        <v>4712</v>
      </c>
      <c r="D7679" s="176">
        <v>-25.506944000000001</v>
      </c>
      <c r="E7679" s="176">
        <v>152.050556</v>
      </c>
      <c r="F7679" s="176" t="str">
        <f>RIGHT(Airports[[#This Row],[ICAO]],3)</f>
        <v>XBI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4713</v>
      </c>
      <c r="C7680" s="176" t="s">
        <v>4714</v>
      </c>
      <c r="D7680" s="176">
        <v>-30.816666999999999</v>
      </c>
      <c r="E7680" s="176">
        <v>152.516389</v>
      </c>
      <c r="F7680" s="176" t="str">
        <f>RIGHT(Airports[[#This Row],[ICAO]],3)</f>
        <v>XBK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4715</v>
      </c>
      <c r="C7681" s="176" t="s">
        <v>4716</v>
      </c>
      <c r="D7681" s="176">
        <v>-33.777777999999998</v>
      </c>
      <c r="E7681" s="176">
        <v>150.916944</v>
      </c>
      <c r="F7681" s="176" t="str">
        <f>RIGHT(Airports[[#This Row],[ICAO]],3)</f>
        <v>XBL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4717</v>
      </c>
      <c r="C7682" s="176" t="s">
        <v>4718</v>
      </c>
      <c r="D7682" s="176">
        <v>-33.705278</v>
      </c>
      <c r="E7682" s="176">
        <v>150.32222200000001</v>
      </c>
      <c r="F7682" s="176" t="str">
        <f>RIGHT(Airports[[#This Row],[ICAO]],3)</f>
        <v>XBM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4719</v>
      </c>
      <c r="C7683" s="176" t="s">
        <v>4720</v>
      </c>
      <c r="D7683" s="176">
        <v>-37.832777999999998</v>
      </c>
      <c r="E7683" s="176">
        <v>147.60749999999999</v>
      </c>
      <c r="F7683" s="176" t="str">
        <f>RIGHT(Airports[[#This Row],[ICAO]],3)</f>
        <v>XBN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4721</v>
      </c>
      <c r="C7684" s="176" t="s">
        <v>4722</v>
      </c>
      <c r="D7684" s="176">
        <v>-27.983332999999998</v>
      </c>
      <c r="E7684" s="176">
        <v>152.683333</v>
      </c>
      <c r="F7684" s="176" t="str">
        <f>RIGHT(Airports[[#This Row],[ICAO]],3)</f>
        <v>XBO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4723</v>
      </c>
      <c r="C7685" s="176" t="s">
        <v>4724</v>
      </c>
      <c r="D7685" s="176">
        <v>-35.081389000000001</v>
      </c>
      <c r="E7685" s="176">
        <v>138.86944399999999</v>
      </c>
      <c r="F7685" s="176" t="str">
        <f>RIGHT(Airports[[#This Row],[ICAO]],3)</f>
        <v>XBR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4725</v>
      </c>
      <c r="C7686" s="176" t="s">
        <v>4726</v>
      </c>
      <c r="D7686" s="176">
        <v>-27.985555999999999</v>
      </c>
      <c r="E7686" s="176">
        <v>153.00222199999999</v>
      </c>
      <c r="F7686" s="176" t="str">
        <f>RIGHT(Airports[[#This Row],[ICAO]],3)</f>
        <v>XBS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4727</v>
      </c>
      <c r="C7687" s="176" t="s">
        <v>4728</v>
      </c>
      <c r="D7687" s="176">
        <v>-37.559167000000002</v>
      </c>
      <c r="E7687" s="176">
        <v>143.84555599999999</v>
      </c>
      <c r="F7687" s="176" t="str">
        <f>RIGHT(Airports[[#This Row],[ICAO]],3)</f>
        <v>XBT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4729</v>
      </c>
      <c r="C7688" s="176" t="s">
        <v>4730</v>
      </c>
      <c r="D7688" s="176">
        <v>-27.072500000000002</v>
      </c>
      <c r="E7688" s="176">
        <v>153.36750000000001</v>
      </c>
      <c r="F7688" s="176" t="str">
        <f>RIGHT(Airports[[#This Row],[ICAO]],3)</f>
        <v>XBU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4731</v>
      </c>
      <c r="C7689" s="176" t="s">
        <v>4732</v>
      </c>
      <c r="D7689" s="176">
        <v>-36.687528999999998</v>
      </c>
      <c r="E7689" s="176">
        <v>149.85879700000001</v>
      </c>
      <c r="F7689" s="176" t="str">
        <f>RIGHT(Airports[[#This Row],[ICAO]],3)</f>
        <v>XBV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4733</v>
      </c>
      <c r="C7690" s="176" t="s">
        <v>4734</v>
      </c>
      <c r="D7690" s="176">
        <v>-20.006584</v>
      </c>
      <c r="E7690" s="176">
        <v>148.239938</v>
      </c>
      <c r="F7690" s="176" t="str">
        <f>RIGHT(Airports[[#This Row],[ICAO]],3)</f>
        <v>XBW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4735</v>
      </c>
      <c r="C7691" s="176" t="s">
        <v>4736</v>
      </c>
      <c r="D7691" s="176">
        <v>-43.316667000000002</v>
      </c>
      <c r="E7691" s="176">
        <v>147.245</v>
      </c>
      <c r="F7691" s="176" t="str">
        <f>RIGHT(Airports[[#This Row],[ICAO]],3)</f>
        <v>XBY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4737</v>
      </c>
      <c r="C7692" s="176" t="s">
        <v>4738</v>
      </c>
      <c r="D7692" s="176">
        <v>-24.393611</v>
      </c>
      <c r="E7692" s="176">
        <v>150.515278</v>
      </c>
      <c r="F7692" s="176" t="str">
        <f>RIGHT(Airports[[#This Row],[ICAO]],3)</f>
        <v>XBZ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4739</v>
      </c>
      <c r="C7693" s="176" t="s">
        <v>4740</v>
      </c>
      <c r="D7693" s="176">
        <v>-35.345556000000002</v>
      </c>
      <c r="E7693" s="176">
        <v>149.10305600000001</v>
      </c>
      <c r="F7693" s="176" t="str">
        <f>RIGHT(Airports[[#This Row],[ICAO]],3)</f>
        <v>XCB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4741</v>
      </c>
      <c r="C7694" s="176" t="s">
        <v>4742</v>
      </c>
      <c r="D7694" s="176">
        <v>-33.838611</v>
      </c>
      <c r="E7694" s="176">
        <v>151.095</v>
      </c>
      <c r="F7694" s="176" t="str">
        <f>RIGHT(Airports[[#This Row],[ICAO]],3)</f>
        <v>XCC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4743</v>
      </c>
      <c r="C7695" s="176" t="s">
        <v>4744</v>
      </c>
      <c r="D7695" s="176">
        <v>-17.018611</v>
      </c>
      <c r="E7695" s="176">
        <v>145.725278</v>
      </c>
      <c r="F7695" s="176" t="str">
        <f>RIGHT(Airports[[#This Row],[ICAO]],3)</f>
        <v>XCE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4745</v>
      </c>
      <c r="C7696" s="176" t="s">
        <v>4746</v>
      </c>
      <c r="D7696" s="176">
        <v>-33.305556000000003</v>
      </c>
      <c r="E7696" s="176">
        <v>149.119722</v>
      </c>
      <c r="F7696" s="176" t="str">
        <f>RIGHT(Airports[[#This Row],[ICAO]],3)</f>
        <v>XCF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4747</v>
      </c>
      <c r="C7697" s="176" t="s">
        <v>4748</v>
      </c>
      <c r="D7697" s="176">
        <v>-26.291111000000001</v>
      </c>
      <c r="E7697" s="176">
        <v>151.957222</v>
      </c>
      <c r="F7697" s="176" t="str">
        <f>RIGHT(Airports[[#This Row],[ICAO]],3)</f>
        <v>XCH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4749</v>
      </c>
      <c r="C7698" s="176" t="s">
        <v>4750</v>
      </c>
      <c r="D7698" s="176">
        <v>-26.740556000000002</v>
      </c>
      <c r="E7698" s="176">
        <v>150.63416699999999</v>
      </c>
      <c r="F7698" s="176" t="str">
        <f>RIGHT(Airports[[#This Row],[ICAO]],3)</f>
        <v>XCI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4751</v>
      </c>
      <c r="C7699" s="176" t="s">
        <v>4752</v>
      </c>
      <c r="D7699" s="176">
        <v>-29.545000000000002</v>
      </c>
      <c r="E7699" s="176">
        <v>148.581389</v>
      </c>
      <c r="F7699" s="176" t="str">
        <f>RIGHT(Airports[[#This Row],[ICAO]],3)</f>
        <v>XCL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4753</v>
      </c>
      <c r="C7700" s="176" t="s">
        <v>4754</v>
      </c>
      <c r="D7700" s="176">
        <v>-36.242221999999998</v>
      </c>
      <c r="E7700" s="176">
        <v>149.130278</v>
      </c>
      <c r="F7700" s="176" t="str">
        <f>RIGHT(Airports[[#This Row],[ICAO]],3)</f>
        <v>XCM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4755</v>
      </c>
      <c r="C7701" s="176" t="s">
        <v>4756</v>
      </c>
      <c r="D7701" s="176">
        <v>-15.477499999999999</v>
      </c>
      <c r="E7701" s="176">
        <v>145.25</v>
      </c>
      <c r="F7701" s="176" t="str">
        <f>RIGHT(Airports[[#This Row],[ICAO]],3)</f>
        <v>XCO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4757</v>
      </c>
      <c r="C7702" s="176" t="s">
        <v>4758</v>
      </c>
      <c r="D7702" s="176">
        <v>-34.078055999999997</v>
      </c>
      <c r="E7702" s="176">
        <v>150.80694399999999</v>
      </c>
      <c r="F7702" s="176" t="str">
        <f>RIGHT(Airports[[#This Row],[ICAO]],3)</f>
        <v>XCP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4759</v>
      </c>
      <c r="C7703" s="176" t="s">
        <v>4760</v>
      </c>
      <c r="D7703" s="176">
        <v>-31.741667</v>
      </c>
      <c r="E7703" s="176">
        <v>152.38472200000001</v>
      </c>
      <c r="F7703" s="176" t="str">
        <f>RIGHT(Airports[[#This Row],[ICAO]],3)</f>
        <v>XCR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4761</v>
      </c>
      <c r="C7704" s="176" t="s">
        <v>4762</v>
      </c>
      <c r="D7704" s="176">
        <v>-20.703755000000001</v>
      </c>
      <c r="E7704" s="176">
        <v>140.52866800000001</v>
      </c>
      <c r="F7704" s="176" t="str">
        <f>RIGHT(Airports[[#This Row],[ICAO]],3)</f>
        <v>XCS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4763</v>
      </c>
      <c r="C7705" s="176" t="s">
        <v>4764</v>
      </c>
      <c r="D7705" s="176">
        <v>-22.827013000000001</v>
      </c>
      <c r="E7705" s="176">
        <v>147.63126800000001</v>
      </c>
      <c r="F7705" s="176" t="str">
        <f>RIGHT(Airports[[#This Row],[ICAO]],3)</f>
        <v>XCT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4765</v>
      </c>
      <c r="C7706" s="176" t="s">
        <v>4766</v>
      </c>
      <c r="D7706" s="176">
        <v>-28.066666999999999</v>
      </c>
      <c r="E7706" s="176">
        <v>152.41666699999999</v>
      </c>
      <c r="F7706" s="176" t="str">
        <f>RIGHT(Airports[[#This Row],[ICAO]],3)</f>
        <v>XCU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4767</v>
      </c>
      <c r="C7707" s="176" t="s">
        <v>4768</v>
      </c>
      <c r="D7707" s="176">
        <v>-20.546666999999999</v>
      </c>
      <c r="E7707" s="176">
        <v>147.83777799999999</v>
      </c>
      <c r="F7707" s="176" t="str">
        <f>RIGHT(Airports[[#This Row],[ICAO]],3)</f>
        <v>XCV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4769</v>
      </c>
      <c r="C7708" s="176" t="s">
        <v>4770</v>
      </c>
      <c r="D7708" s="176">
        <v>-33.820278000000002</v>
      </c>
      <c r="E7708" s="176">
        <v>148.69</v>
      </c>
      <c r="F7708" s="176" t="str">
        <f>RIGHT(Airports[[#This Row],[ICAO]],3)</f>
        <v>XCW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4771</v>
      </c>
      <c r="C7709" s="176" t="s">
        <v>4772</v>
      </c>
      <c r="D7709" s="176">
        <v>-27.167221999999999</v>
      </c>
      <c r="E7709" s="176">
        <v>151.27694399999999</v>
      </c>
      <c r="F7709" s="176" t="str">
        <f>RIGHT(Airports[[#This Row],[ICAO]],3)</f>
        <v>XDA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4773</v>
      </c>
      <c r="C7710" s="176" t="s">
        <v>4774</v>
      </c>
      <c r="D7710" s="176">
        <v>-32.238610999999999</v>
      </c>
      <c r="E7710" s="176">
        <v>148.62055599999999</v>
      </c>
      <c r="F7710" s="176" t="str">
        <f>RIGHT(Airports[[#This Row],[ICAO]],3)</f>
        <v>XDB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4775</v>
      </c>
      <c r="C7711" s="176" t="s">
        <v>4776</v>
      </c>
      <c r="D7711" s="176">
        <v>-32.387222000000001</v>
      </c>
      <c r="E7711" s="176">
        <v>150.68472199999999</v>
      </c>
      <c r="F7711" s="176" t="str">
        <f>RIGHT(Airports[[#This Row],[ICAO]],3)</f>
        <v>XDE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4777</v>
      </c>
      <c r="C7712" s="176" t="s">
        <v>4778</v>
      </c>
      <c r="D7712" s="176">
        <v>-30.333333</v>
      </c>
      <c r="E7712" s="176">
        <v>152.71638899999999</v>
      </c>
      <c r="F7712" s="176" t="str">
        <f>RIGHT(Airports[[#This Row],[ICAO]],3)</f>
        <v>XDG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4779</v>
      </c>
      <c r="C7713" s="176" t="s">
        <v>4780</v>
      </c>
      <c r="D7713" s="176">
        <v>-12.352778000000001</v>
      </c>
      <c r="E7713" s="176">
        <v>130.88166699999999</v>
      </c>
      <c r="F7713" s="176" t="str">
        <f>RIGHT(Airports[[#This Row],[ICAO]],3)</f>
        <v>XDH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4781</v>
      </c>
      <c r="C7714" s="176" t="s">
        <v>4782</v>
      </c>
      <c r="D7714" s="176">
        <v>-41.145000000000003</v>
      </c>
      <c r="E7714" s="176">
        <v>147.80861100000001</v>
      </c>
      <c r="F7714" s="176" t="str">
        <f>RIGHT(Airports[[#This Row],[ICAO]],3)</f>
        <v>XDM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4783</v>
      </c>
      <c r="C7715" s="176" t="s">
        <v>4784</v>
      </c>
      <c r="D7715" s="176">
        <v>-32.013888999999999</v>
      </c>
      <c r="E7715" s="176">
        <v>149.38972200000001</v>
      </c>
      <c r="F7715" s="176" t="str">
        <f>RIGHT(Airports[[#This Row],[ICAO]],3)</f>
        <v>XDN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4785</v>
      </c>
      <c r="C7716" s="176" t="s">
        <v>4786</v>
      </c>
      <c r="D7716" s="176">
        <v>-31.523056</v>
      </c>
      <c r="E7716" s="176">
        <v>152.19833299999999</v>
      </c>
      <c r="F7716" s="176" t="str">
        <f>RIGHT(Airports[[#This Row],[ICAO]],3)</f>
        <v>XDO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4787</v>
      </c>
      <c r="C7717" s="176" t="s">
        <v>4788</v>
      </c>
      <c r="D7717" s="176">
        <v>-25.588056000000002</v>
      </c>
      <c r="E7717" s="176">
        <v>151.29305600000001</v>
      </c>
      <c r="F7717" s="176" t="str">
        <f>RIGHT(Airports[[#This Row],[ICAO]],3)</f>
        <v>XDR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4789</v>
      </c>
      <c r="C7718" s="176" t="s">
        <v>4790</v>
      </c>
      <c r="D7718" s="176">
        <v>-23.849722</v>
      </c>
      <c r="E7718" s="176">
        <v>151.24861100000001</v>
      </c>
      <c r="F7718" s="176" t="str">
        <f>RIGHT(Airports[[#This Row],[ICAO]],3)</f>
        <v>XDT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4791</v>
      </c>
      <c r="C7719" s="176" t="s">
        <v>4792</v>
      </c>
      <c r="D7719" s="176">
        <v>-27.496666999999999</v>
      </c>
      <c r="E7719" s="176">
        <v>153.398889</v>
      </c>
      <c r="F7719" s="176" t="str">
        <f>RIGHT(Airports[[#This Row],[ICAO]],3)</f>
        <v>XDU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4793</v>
      </c>
      <c r="C7720" s="176" t="s">
        <v>4794</v>
      </c>
      <c r="D7720" s="176">
        <v>-43.326110999999997</v>
      </c>
      <c r="E7720" s="176">
        <v>146.99083300000001</v>
      </c>
      <c r="F7720" s="176" t="str">
        <f>RIGHT(Airports[[#This Row],[ICAO]],3)</f>
        <v>XDV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4795</v>
      </c>
      <c r="C7721" s="176" t="s">
        <v>4796</v>
      </c>
      <c r="D7721" s="176">
        <v>-22.5825</v>
      </c>
      <c r="E7721" s="176">
        <v>148.35583299999999</v>
      </c>
      <c r="F7721" s="176" t="str">
        <f>RIGHT(Airports[[#This Row],[ICAO]],3)</f>
        <v>XDY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4797</v>
      </c>
      <c r="C7722" s="176" t="s">
        <v>4798</v>
      </c>
      <c r="D7722" s="176">
        <v>-43.015000000000001</v>
      </c>
      <c r="E7722" s="176">
        <v>147.925556</v>
      </c>
      <c r="F7722" s="176" t="str">
        <f>RIGHT(Airports[[#This Row],[ICAO]],3)</f>
        <v>XEA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4799</v>
      </c>
      <c r="C7723" s="176" t="s">
        <v>4800</v>
      </c>
      <c r="D7723" s="176">
        <v>-29.468333000000001</v>
      </c>
      <c r="E7723" s="176">
        <v>149.83972199999999</v>
      </c>
      <c r="F7723" s="176" t="str">
        <f>RIGHT(Airports[[#This Row],[ICAO]],3)</f>
        <v>XEE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4801</v>
      </c>
      <c r="C7724" s="176" t="s">
        <v>4802</v>
      </c>
      <c r="D7724" s="176">
        <v>-30.453610999999999</v>
      </c>
      <c r="E7724" s="176">
        <v>152.90194399999999</v>
      </c>
      <c r="F7724" s="176" t="str">
        <f>RIGHT(Airports[[#This Row],[ICAO]],3)</f>
        <v>XEG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4803</v>
      </c>
      <c r="C7725" s="176" t="s">
        <v>4804</v>
      </c>
      <c r="D7725" s="176">
        <v>-25.3825</v>
      </c>
      <c r="E7725" s="176">
        <v>151.12527800000001</v>
      </c>
      <c r="F7725" s="176" t="str">
        <f>RIGHT(Airports[[#This Row],[ICAO]],3)</f>
        <v>XEI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4805</v>
      </c>
      <c r="C7726" s="176" t="s">
        <v>4806</v>
      </c>
      <c r="D7726" s="176">
        <v>-42.387500000000003</v>
      </c>
      <c r="E7726" s="176">
        <v>147.006111</v>
      </c>
      <c r="F7726" s="176" t="str">
        <f>RIGHT(Airports[[#This Row],[ICAO]],3)</f>
        <v>XEL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4807</v>
      </c>
      <c r="C7727" s="176" t="s">
        <v>4808</v>
      </c>
      <c r="D7727" s="176">
        <v>-37.056111000000001</v>
      </c>
      <c r="E7727" s="176">
        <v>149.91055600000001</v>
      </c>
      <c r="F7727" s="176" t="str">
        <f>RIGHT(Airports[[#This Row],[ICAO]],3)</f>
        <v>XEM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4809</v>
      </c>
      <c r="C7728" s="176" t="s">
        <v>4810</v>
      </c>
      <c r="D7728" s="176">
        <v>-12.623056</v>
      </c>
      <c r="E7728" s="176">
        <v>141.880833</v>
      </c>
      <c r="F7728" s="176" t="str">
        <f>RIGHT(Airports[[#This Row],[ICAO]],3)</f>
        <v>XEP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4811</v>
      </c>
      <c r="C7729" s="176" t="s">
        <v>4812</v>
      </c>
      <c r="D7729" s="176">
        <v>-31.833333</v>
      </c>
      <c r="E7729" s="176">
        <v>151.31638899999999</v>
      </c>
      <c r="F7729" s="176" t="str">
        <f>RIGHT(Airports[[#This Row],[ICAO]],3)</f>
        <v>XER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4813</v>
      </c>
      <c r="C7730" s="176" t="s">
        <v>4814</v>
      </c>
      <c r="D7730" s="176">
        <v>-27.233332999999998</v>
      </c>
      <c r="E7730" s="176">
        <v>152.41666699999999</v>
      </c>
      <c r="F7730" s="176" t="str">
        <f>RIGHT(Airports[[#This Row],[ICAO]],3)</f>
        <v>XES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4815</v>
      </c>
      <c r="C7731" s="176" t="s">
        <v>4816</v>
      </c>
      <c r="D7731" s="176">
        <v>-31.523056</v>
      </c>
      <c r="E7731" s="176">
        <v>152.12638899999999</v>
      </c>
      <c r="F7731" s="176" t="str">
        <f>RIGHT(Airports[[#This Row],[ICAO]],3)</f>
        <v>XET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4817</v>
      </c>
      <c r="C7732" s="176" t="s">
        <v>4818</v>
      </c>
      <c r="D7732" s="176">
        <v>-32.070556000000003</v>
      </c>
      <c r="E7732" s="176">
        <v>115.846667</v>
      </c>
      <c r="F7732" s="176" t="str">
        <f>RIGHT(Airports[[#This Row],[ICAO]],3)</f>
        <v>XFH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4819</v>
      </c>
      <c r="C7733" s="176" t="s">
        <v>4820</v>
      </c>
      <c r="D7733" s="176">
        <v>-35.020277999999998</v>
      </c>
      <c r="E7733" s="176">
        <v>138.56805600000001</v>
      </c>
      <c r="F7733" s="176" t="str">
        <f>RIGHT(Airports[[#This Row],[ICAO]],3)</f>
        <v>XFM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4821</v>
      </c>
      <c r="C7734" s="176" t="s">
        <v>4822</v>
      </c>
      <c r="D7734" s="176">
        <v>-33.395000000000003</v>
      </c>
      <c r="E7734" s="176">
        <v>148.01333299999999</v>
      </c>
      <c r="F7734" s="176" t="str">
        <f>RIGHT(Airports[[#This Row],[ICAO]],3)</f>
        <v>XFO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4823</v>
      </c>
      <c r="C7735" s="176" t="s">
        <v>4824</v>
      </c>
      <c r="D7735" s="176">
        <v>-42.146667000000001</v>
      </c>
      <c r="E7735" s="176">
        <v>148.27638899999999</v>
      </c>
      <c r="F7735" s="176" t="str">
        <f>RIGHT(Airports[[#This Row],[ICAO]],3)</f>
        <v>XFP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4825</v>
      </c>
      <c r="C7736" s="176" t="s">
        <v>4826</v>
      </c>
      <c r="D7736" s="176">
        <v>-38.153055999999999</v>
      </c>
      <c r="E7736" s="176">
        <v>145.12805599999999</v>
      </c>
      <c r="F7736" s="176" t="str">
        <f>RIGHT(Airports[[#This Row],[ICAO]],3)</f>
        <v>XFR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4827</v>
      </c>
      <c r="C7737" s="176" t="s">
        <v>4828</v>
      </c>
      <c r="D7737" s="176">
        <v>-32.920278000000003</v>
      </c>
      <c r="E7737" s="176">
        <v>151.72972200000001</v>
      </c>
      <c r="F7737" s="176" t="str">
        <f>RIGHT(Airports[[#This Row],[ICAO]],3)</f>
        <v>XFV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4829</v>
      </c>
      <c r="C7738" s="176" t="s">
        <v>4830</v>
      </c>
      <c r="D7738" s="176">
        <v>-27.563333</v>
      </c>
      <c r="E7738" s="176">
        <v>152.278333</v>
      </c>
      <c r="F7738" s="176" t="str">
        <f>RIGHT(Airports[[#This Row],[ICAO]],3)</f>
        <v>XGA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4831</v>
      </c>
      <c r="C7739" s="176" t="s">
        <v>4832</v>
      </c>
      <c r="D7739" s="176">
        <v>-32.016388999999997</v>
      </c>
      <c r="E7739" s="176">
        <v>151.96638899999999</v>
      </c>
      <c r="F7739" s="176" t="str">
        <f>RIGHT(Airports[[#This Row],[ICAO]],3)</f>
        <v>XGC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4833</v>
      </c>
      <c r="C7740" s="176" t="s">
        <v>4834</v>
      </c>
      <c r="D7740" s="176">
        <v>-29.733332999999998</v>
      </c>
      <c r="E7740" s="176">
        <v>151.75</v>
      </c>
      <c r="F7740" s="176" t="str">
        <f>RIGHT(Airports[[#This Row],[ICAO]],3)</f>
        <v>XGE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4835</v>
      </c>
      <c r="C7741" s="176" t="s">
        <v>4836</v>
      </c>
      <c r="D7741" s="176">
        <v>-30.049721999999999</v>
      </c>
      <c r="E7741" s="176">
        <v>152.98333299999999</v>
      </c>
      <c r="F7741" s="176" t="str">
        <f>RIGHT(Airports[[#This Row],[ICAO]],3)</f>
        <v>XGG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4837</v>
      </c>
      <c r="C7742" s="176" t="s">
        <v>4838</v>
      </c>
      <c r="D7742" s="176">
        <v>-34.748888999999998</v>
      </c>
      <c r="E7742" s="176">
        <v>149.711389</v>
      </c>
      <c r="F7742" s="176" t="str">
        <f>RIGHT(Airports[[#This Row],[ICAO]],3)</f>
        <v>XGH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4839</v>
      </c>
      <c r="C7743" s="176" t="s">
        <v>4840</v>
      </c>
      <c r="D7743" s="176">
        <v>-25.631944000000001</v>
      </c>
      <c r="E7743" s="176">
        <v>151.60472200000001</v>
      </c>
      <c r="F7743" s="176" t="str">
        <f>RIGHT(Airports[[#This Row],[ICAO]],3)</f>
        <v>XGI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4841</v>
      </c>
      <c r="C7744" s="176" t="s">
        <v>4842</v>
      </c>
      <c r="D7744" s="176">
        <v>-33.906111000000003</v>
      </c>
      <c r="E7744" s="176">
        <v>148.16166699999999</v>
      </c>
      <c r="F7744" s="176" t="str">
        <f>RIGHT(Airports[[#This Row],[ICAO]],3)</f>
        <v>XGL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4843</v>
      </c>
      <c r="C7745" s="176" t="s">
        <v>4844</v>
      </c>
      <c r="D7745" s="176">
        <v>-18.651667</v>
      </c>
      <c r="E7745" s="176">
        <v>146.16388900000001</v>
      </c>
      <c r="F7745" s="176" t="str">
        <f>RIGHT(Airports[[#This Row],[ICAO]],3)</f>
        <v>XGM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4845</v>
      </c>
      <c r="C7746" s="176" t="s">
        <v>4846</v>
      </c>
      <c r="D7746" s="176">
        <v>-31.299721999999999</v>
      </c>
      <c r="E7746" s="176">
        <v>150.899722</v>
      </c>
      <c r="F7746" s="176" t="str">
        <f>RIGHT(Airports[[#This Row],[ICAO]],3)</f>
        <v>XGN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4847</v>
      </c>
      <c r="C7747" s="176" t="s">
        <v>4848</v>
      </c>
      <c r="D7747" s="176">
        <v>-28.548055999999999</v>
      </c>
      <c r="E7747" s="176">
        <v>150.301389</v>
      </c>
      <c r="F7747" s="176" t="str">
        <f>RIGHT(Airports[[#This Row],[ICAO]],3)</f>
        <v>XGO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4849</v>
      </c>
      <c r="C7748" s="176" t="s">
        <v>4850</v>
      </c>
      <c r="D7748" s="176">
        <v>-29.673333</v>
      </c>
      <c r="E7748" s="176">
        <v>152.94027800000001</v>
      </c>
      <c r="F7748" s="176" t="str">
        <f>RIGHT(Airports[[#This Row],[ICAO]],3)</f>
        <v>XGP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4851</v>
      </c>
      <c r="C7749" s="176" t="s">
        <v>4852</v>
      </c>
      <c r="D7749" s="176">
        <v>-31.703900000000001</v>
      </c>
      <c r="E7749" s="176">
        <v>148.66521800000001</v>
      </c>
      <c r="F7749" s="176" t="str">
        <f>RIGHT(Airports[[#This Row],[ICAO]],3)</f>
        <v>XGR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4853</v>
      </c>
      <c r="C7750" s="176" t="s">
        <v>4854</v>
      </c>
      <c r="D7750" s="176">
        <v>-33.419722</v>
      </c>
      <c r="E7750" s="176">
        <v>151.339167</v>
      </c>
      <c r="F7750" s="176" t="str">
        <f>RIGHT(Airports[[#This Row],[ICAO]],3)</f>
        <v>XGS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4855</v>
      </c>
      <c r="C7751" s="176" t="s">
        <v>4856</v>
      </c>
      <c r="D7751" s="176">
        <v>-32.357778000000003</v>
      </c>
      <c r="E7751" s="176">
        <v>149.53888900000001</v>
      </c>
      <c r="F7751" s="176" t="str">
        <f>RIGHT(Airports[[#This Row],[ICAO]],3)</f>
        <v>XGT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4857</v>
      </c>
      <c r="C7752" s="176" t="s">
        <v>4858</v>
      </c>
      <c r="D7752" s="176">
        <v>-30.982778</v>
      </c>
      <c r="E7752" s="176">
        <v>150.25222199999999</v>
      </c>
      <c r="F7752" s="176" t="str">
        <f>RIGHT(Airports[[#This Row],[ICAO]],3)</f>
        <v>XGU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4859</v>
      </c>
      <c r="C7753" s="176" t="s">
        <v>4860</v>
      </c>
      <c r="D7753" s="176">
        <v>-35.066389000000001</v>
      </c>
      <c r="E7753" s="176">
        <v>148.1</v>
      </c>
      <c r="F7753" s="176" t="str">
        <f>RIGHT(Airports[[#This Row],[ICAO]],3)</f>
        <v>XGW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4861</v>
      </c>
      <c r="C7754" s="176" t="s">
        <v>4862</v>
      </c>
      <c r="D7754" s="176">
        <v>-26.188611000000002</v>
      </c>
      <c r="E7754" s="176">
        <v>152.65277800000001</v>
      </c>
      <c r="F7754" s="176" t="str">
        <f>RIGHT(Airports[[#This Row],[ICAO]],3)</f>
        <v>XGY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4863</v>
      </c>
      <c r="C7755" s="176" t="s">
        <v>4864</v>
      </c>
      <c r="D7755" s="176">
        <v>-35.716667000000001</v>
      </c>
      <c r="E7755" s="176">
        <v>147.31638899999999</v>
      </c>
      <c r="F7755" s="176" t="str">
        <f>RIGHT(Airports[[#This Row],[ICAO]],3)</f>
        <v>XHB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4865</v>
      </c>
      <c r="C7756" s="176" t="s">
        <v>4866</v>
      </c>
      <c r="D7756" s="176">
        <v>-36.267991000000002</v>
      </c>
      <c r="E7756" s="176">
        <v>143.35287099999999</v>
      </c>
      <c r="F7756" s="176" t="str">
        <f>RIGHT(Airports[[#This Row],[ICAO]],3)</f>
        <v>XHC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4867</v>
      </c>
      <c r="C7757" s="176" t="s">
        <v>4868</v>
      </c>
      <c r="D7757" s="176">
        <v>-25.3</v>
      </c>
      <c r="E7757" s="176">
        <v>152.82138900000001</v>
      </c>
      <c r="F7757" s="176" t="str">
        <f>RIGHT(Airports[[#This Row],[ICAO]],3)</f>
        <v>XHE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4869</v>
      </c>
      <c r="C7758" s="176" t="s">
        <v>4870</v>
      </c>
      <c r="D7758" s="176">
        <v>-27.959444000000001</v>
      </c>
      <c r="E7758" s="176">
        <v>153.381944</v>
      </c>
      <c r="F7758" s="176" t="str">
        <f>RIGHT(Airports[[#This Row],[ICAO]],3)</f>
        <v>XHG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4871</v>
      </c>
      <c r="C7759" s="176" t="s">
        <v>4872</v>
      </c>
      <c r="D7759" s="176">
        <v>-42.879722000000001</v>
      </c>
      <c r="E7759" s="176">
        <v>147.330556</v>
      </c>
      <c r="F7759" s="176" t="str">
        <f>RIGHT(Airports[[#This Row],[ICAO]],3)</f>
        <v>XHH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4873</v>
      </c>
      <c r="C7760" s="176" t="s">
        <v>4874</v>
      </c>
      <c r="D7760" s="176">
        <v>-33.703333000000001</v>
      </c>
      <c r="E7760" s="176">
        <v>151.11277799999999</v>
      </c>
      <c r="F7760" s="176" t="str">
        <f>RIGHT(Airports[[#This Row],[ICAO]],3)</f>
        <v>XHK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4875</v>
      </c>
      <c r="C7761" s="176" t="s">
        <v>4876</v>
      </c>
      <c r="D7761" s="176">
        <v>-26.747222000000001</v>
      </c>
      <c r="E7761" s="176">
        <v>153.11361099999999</v>
      </c>
      <c r="F7761" s="176" t="str">
        <f>RIGHT(Airports[[#This Row],[ICAO]],3)</f>
        <v>XHS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4877</v>
      </c>
      <c r="C7762" s="176" t="s">
        <v>4878</v>
      </c>
      <c r="D7762" s="176">
        <v>-20.075555999999999</v>
      </c>
      <c r="E7762" s="176">
        <v>146.26416699999999</v>
      </c>
      <c r="F7762" s="176" t="str">
        <f>RIGHT(Airports[[#This Row],[ICAO]],3)</f>
        <v>XHT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4879</v>
      </c>
      <c r="C7763" s="176" t="s">
        <v>4880</v>
      </c>
      <c r="D7763" s="176">
        <v>-20.842777999999999</v>
      </c>
      <c r="E7763" s="176">
        <v>144.18777800000001</v>
      </c>
      <c r="F7763" s="176" t="str">
        <f>RIGHT(Airports[[#This Row],[ICAO]],3)</f>
        <v>XHU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4881</v>
      </c>
      <c r="C7764" s="176" t="s">
        <v>4882</v>
      </c>
      <c r="D7764" s="176">
        <v>-34.5</v>
      </c>
      <c r="E7764" s="176">
        <v>144.85249999999999</v>
      </c>
      <c r="F7764" s="176" t="str">
        <f>RIGHT(Airports[[#This Row],[ICAO]],3)</f>
        <v>XHY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4883</v>
      </c>
      <c r="C7765" s="176" t="s">
        <v>4884</v>
      </c>
      <c r="D7765" s="176">
        <v>-29.864443999999999</v>
      </c>
      <c r="E7765" s="176">
        <v>150.578611</v>
      </c>
      <c r="F7765" s="176" t="str">
        <f>RIGHT(Airports[[#This Row],[ICAO]],3)</f>
        <v>XIG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4885</v>
      </c>
      <c r="C7766" s="176" t="s">
        <v>4886</v>
      </c>
      <c r="D7766" s="176">
        <v>-20.730723000000001</v>
      </c>
      <c r="E7766" s="176">
        <v>139.494426</v>
      </c>
      <c r="F7766" s="176" t="str">
        <f>RIGHT(Airports[[#This Row],[ICAO]],3)</f>
        <v>XIH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4887</v>
      </c>
      <c r="C7767" s="176" t="s">
        <v>4888</v>
      </c>
      <c r="D7767" s="176">
        <v>-35.083055999999999</v>
      </c>
      <c r="E7767" s="176">
        <v>147.11666700000001</v>
      </c>
      <c r="F7767" s="176" t="str">
        <f>RIGHT(Airports[[#This Row],[ICAO]],3)</f>
        <v>XIL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4889</v>
      </c>
      <c r="C7768" s="176" t="s">
        <v>4890</v>
      </c>
      <c r="D7768" s="176">
        <v>-27.616667</v>
      </c>
      <c r="E7768" s="176">
        <v>152.766389</v>
      </c>
      <c r="F7768" s="176" t="str">
        <f>RIGHT(Airports[[#This Row],[ICAO]],3)</f>
        <v>XIP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4891</v>
      </c>
      <c r="C7769" s="176" t="s">
        <v>4892</v>
      </c>
      <c r="D7769" s="176">
        <v>-17.518332999999998</v>
      </c>
      <c r="E7769" s="176">
        <v>146.03</v>
      </c>
      <c r="F7769" s="176" t="str">
        <f>RIGHT(Airports[[#This Row],[ICAO]],3)</f>
        <v>XIS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4893</v>
      </c>
      <c r="C7770" s="176" t="s">
        <v>4894</v>
      </c>
      <c r="D7770" s="176">
        <v>-29.771637999999999</v>
      </c>
      <c r="E7770" s="176">
        <v>151.131269</v>
      </c>
      <c r="F7770" s="176" t="str">
        <f>RIGHT(Airports[[#This Row],[ICAO]],3)</f>
        <v>XIV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4895</v>
      </c>
      <c r="C7771" s="176" t="s">
        <v>4896</v>
      </c>
      <c r="D7771" s="176">
        <v>-28.418056</v>
      </c>
      <c r="E7771" s="176">
        <v>151.06111100000001</v>
      </c>
      <c r="F7771" s="176" t="str">
        <f>RIGHT(Airports[[#This Row],[ICAO]],3)</f>
        <v>XIW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4897</v>
      </c>
      <c r="C7772" s="176" t="s">
        <v>4898</v>
      </c>
      <c r="D7772" s="176">
        <v>-33.762777999999997</v>
      </c>
      <c r="E7772" s="176">
        <v>150.68027799999999</v>
      </c>
      <c r="F7772" s="176" t="str">
        <f>RIGHT(Airports[[#This Row],[ICAO]],3)</f>
        <v>XJA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4899</v>
      </c>
      <c r="C7773" s="176" t="s">
        <v>4900</v>
      </c>
      <c r="D7773" s="176">
        <v>-36.418056</v>
      </c>
      <c r="E7773" s="176">
        <v>148.61527799999999</v>
      </c>
      <c r="F7773" s="176" t="str">
        <f>RIGHT(Airports[[#This Row],[ICAO]],3)</f>
        <v>XJD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4901</v>
      </c>
      <c r="C7774" s="176" t="s">
        <v>4902</v>
      </c>
      <c r="D7774" s="176">
        <v>-32.923889000000003</v>
      </c>
      <c r="E7774" s="176">
        <v>151.693333</v>
      </c>
      <c r="F7774" s="176" t="str">
        <f>RIGHT(Airports[[#This Row],[ICAO]],3)</f>
        <v>XJH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4903</v>
      </c>
      <c r="C7775" s="176" t="s">
        <v>4904</v>
      </c>
      <c r="D7775" s="176">
        <v>-26.781389000000001</v>
      </c>
      <c r="E7775" s="176">
        <v>151.10472200000001</v>
      </c>
      <c r="F7775" s="176" t="str">
        <f>RIGHT(Airports[[#This Row],[ICAO]],3)</f>
        <v>XJN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4905</v>
      </c>
      <c r="C7776" s="176" t="s">
        <v>4906</v>
      </c>
      <c r="D7776" s="176">
        <v>-34.866388999999998</v>
      </c>
      <c r="E7776" s="176">
        <v>147.583056</v>
      </c>
      <c r="F7776" s="176" t="str">
        <f>RIGHT(Airports[[#This Row],[ICAO]],3)</f>
        <v>XJU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4907</v>
      </c>
      <c r="C7777" s="176" t="s">
        <v>4908</v>
      </c>
      <c r="D7777" s="176">
        <v>-28.35</v>
      </c>
      <c r="E7777" s="176">
        <v>152.30000000000001</v>
      </c>
      <c r="F7777" s="176" t="str">
        <f>RIGHT(Airports[[#This Row],[ICAO]],3)</f>
        <v>XKA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4909</v>
      </c>
      <c r="C7778" s="176" t="s">
        <v>4910</v>
      </c>
      <c r="D7778" s="176">
        <v>-35.644722000000002</v>
      </c>
      <c r="E7778" s="176">
        <v>137.634444</v>
      </c>
      <c r="F7778" s="176" t="str">
        <f>RIGHT(Airports[[#This Row],[ICAO]],3)</f>
        <v>XKC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4911</v>
      </c>
      <c r="C7779" s="176" t="s">
        <v>4912</v>
      </c>
      <c r="D7779" s="176">
        <v>-32.86</v>
      </c>
      <c r="E7779" s="176">
        <v>149.931667</v>
      </c>
      <c r="F7779" s="176" t="str">
        <f>RIGHT(Airports[[#This Row],[ICAO]],3)</f>
        <v>XKD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4913</v>
      </c>
      <c r="C7780" s="176" t="s">
        <v>4914</v>
      </c>
      <c r="D7780" s="176">
        <v>-34.331111</v>
      </c>
      <c r="E7780" s="176">
        <v>138.921944</v>
      </c>
      <c r="F7780" s="176" t="str">
        <f>RIGHT(Airports[[#This Row],[ICAO]],3)</f>
        <v>XKH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4915</v>
      </c>
      <c r="C7781" s="176" t="s">
        <v>4916</v>
      </c>
      <c r="D7781" s="176">
        <v>-26.916667</v>
      </c>
      <c r="E7781" s="176">
        <v>152.566667</v>
      </c>
      <c r="F7781" s="176" t="str">
        <f>RIGHT(Airports[[#This Row],[ICAO]],3)</f>
        <v>XKI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4917</v>
      </c>
      <c r="C7782" s="176" t="s">
        <v>4918</v>
      </c>
      <c r="D7782" s="176">
        <v>-26.083333</v>
      </c>
      <c r="E7782" s="176">
        <v>152.23333299999999</v>
      </c>
      <c r="F7782" s="176" t="str">
        <f>RIGHT(Airports[[#This Row],[ICAO]],3)</f>
        <v>XKL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4919</v>
      </c>
      <c r="C7783" s="176" t="s">
        <v>4920</v>
      </c>
      <c r="D7783" s="176">
        <v>-26.532499999999999</v>
      </c>
      <c r="E7783" s="176">
        <v>151.83972199999999</v>
      </c>
      <c r="F7783" s="176" t="str">
        <f>RIGHT(Airports[[#This Row],[ICAO]],3)</f>
        <v>XKN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4921</v>
      </c>
      <c r="C7784" s="176" t="s">
        <v>4922</v>
      </c>
      <c r="D7784" s="176">
        <v>-28.628333000000001</v>
      </c>
      <c r="E7784" s="176">
        <v>153.001667</v>
      </c>
      <c r="F7784" s="176" t="str">
        <f>RIGHT(Airports[[#This Row],[ICAO]],3)</f>
        <v>XKO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4923</v>
      </c>
      <c r="C7785" s="176" t="s">
        <v>4924</v>
      </c>
      <c r="D7785" s="176">
        <v>-27.414166999999999</v>
      </c>
      <c r="E7785" s="176">
        <v>153.03694400000001</v>
      </c>
      <c r="F7785" s="176" t="str">
        <f>RIGHT(Airports[[#This Row],[ICAO]],3)</f>
        <v>XKP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4925</v>
      </c>
      <c r="C7786" s="176" t="s">
        <v>4926</v>
      </c>
      <c r="D7786" s="176">
        <v>-20.731389</v>
      </c>
      <c r="E7786" s="176">
        <v>116.84055600000001</v>
      </c>
      <c r="F7786" s="176" t="str">
        <f>RIGHT(Airports[[#This Row],[ICAO]],3)</f>
        <v>XKR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4927</v>
      </c>
      <c r="C7787" s="176" t="s">
        <v>4928</v>
      </c>
      <c r="D7787" s="176">
        <v>-37.255454999999998</v>
      </c>
      <c r="E7787" s="176">
        <v>144.47061299999999</v>
      </c>
      <c r="F7787" s="176" t="str">
        <f>RIGHT(Airports[[#This Row],[ICAO]],3)</f>
        <v>XKT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4929</v>
      </c>
      <c r="C7788" s="176" t="s">
        <v>4930</v>
      </c>
      <c r="D7788" s="176">
        <v>-23.571389</v>
      </c>
      <c r="E7788" s="176">
        <v>148.87805599999999</v>
      </c>
      <c r="F7788" s="176" t="str">
        <f>RIGHT(Airports[[#This Row],[ICAO]],3)</f>
        <v>XKW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4931</v>
      </c>
      <c r="C7789" s="176" t="s">
        <v>4932</v>
      </c>
      <c r="D7789" s="176">
        <v>-27.633056</v>
      </c>
      <c r="E7789" s="176">
        <v>152.38305600000001</v>
      </c>
      <c r="F7789" s="176" t="str">
        <f>RIGHT(Airports[[#This Row],[ICAO]],3)</f>
        <v>XLA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4933</v>
      </c>
      <c r="C7790" s="176" t="s">
        <v>4934</v>
      </c>
      <c r="D7790" s="176">
        <v>-24.184722000000001</v>
      </c>
      <c r="E7790" s="176">
        <v>149.80944400000001</v>
      </c>
      <c r="F7790" s="176" t="str">
        <f>RIGHT(Airports[[#This Row],[ICAO]],3)</f>
        <v>XLB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4935</v>
      </c>
      <c r="C7791" s="176" t="s">
        <v>4936</v>
      </c>
      <c r="D7791" s="176">
        <v>-34.559722000000001</v>
      </c>
      <c r="E7791" s="176">
        <v>146.40472199999999</v>
      </c>
      <c r="F7791" s="176" t="str">
        <f>RIGHT(Airports[[#This Row],[ICAO]],3)</f>
        <v>XLE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4937</v>
      </c>
      <c r="C7792" s="176" t="s">
        <v>4938</v>
      </c>
      <c r="D7792" s="176">
        <v>-41.228611000000001</v>
      </c>
      <c r="E7792" s="176">
        <v>146.42166700000001</v>
      </c>
      <c r="F7792" s="176" t="str">
        <f>RIGHT(Airports[[#This Row],[ICAO]],3)</f>
        <v>XLF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4939</v>
      </c>
      <c r="C7793" s="176" t="s">
        <v>4940</v>
      </c>
      <c r="D7793" s="176">
        <v>-33.499443999999997</v>
      </c>
      <c r="E7793" s="176">
        <v>150.12888899999999</v>
      </c>
      <c r="F7793" s="176" t="str">
        <f>RIGHT(Airports[[#This Row],[ICAO]],3)</f>
        <v>XLG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4941</v>
      </c>
      <c r="C7794" s="176" t="s">
        <v>4942</v>
      </c>
      <c r="D7794" s="176">
        <v>-38.49</v>
      </c>
      <c r="E7794" s="176">
        <v>145.94833299999999</v>
      </c>
      <c r="F7794" s="176" t="str">
        <f>RIGHT(Airports[[#This Row],[ICAO]],3)</f>
        <v>XLH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4943</v>
      </c>
      <c r="C7795" s="176" t="s">
        <v>4944</v>
      </c>
      <c r="D7795" s="176">
        <v>-33.920278000000003</v>
      </c>
      <c r="E7795" s="176">
        <v>150.93083300000001</v>
      </c>
      <c r="F7795" s="176" t="str">
        <f>RIGHT(Airports[[#This Row],[ICAO]],3)</f>
        <v>XLL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4945</v>
      </c>
      <c r="C7796" s="176" t="s">
        <v>4946</v>
      </c>
      <c r="D7796" s="176">
        <v>-34.816389000000001</v>
      </c>
      <c r="E7796" s="176">
        <v>147.19972200000001</v>
      </c>
      <c r="F7796" s="176" t="str">
        <f>RIGHT(Airports[[#This Row],[ICAO]],3)</f>
        <v>XLN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4947</v>
      </c>
      <c r="C7797" s="176" t="s">
        <v>4948</v>
      </c>
      <c r="D7797" s="176">
        <v>-34.747777999999997</v>
      </c>
      <c r="E7797" s="176">
        <v>138.66555600000001</v>
      </c>
      <c r="F7797" s="176" t="str">
        <f>RIGHT(Airports[[#This Row],[ICAO]],3)</f>
        <v>XLQ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4949</v>
      </c>
      <c r="C7798" s="176" t="s">
        <v>4950</v>
      </c>
      <c r="D7798" s="176">
        <v>-27.879443999999999</v>
      </c>
      <c r="E7798" s="176">
        <v>151.26305600000001</v>
      </c>
      <c r="F7798" s="176" t="str">
        <f>RIGHT(Airports[[#This Row],[ICAO]],3)</f>
        <v>XLR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4951</v>
      </c>
      <c r="C7799" s="176" t="s">
        <v>4952</v>
      </c>
      <c r="D7799" s="176">
        <v>-38.219515000000001</v>
      </c>
      <c r="E7799" s="176">
        <v>146.47242199999999</v>
      </c>
      <c r="F7799" s="176" t="str">
        <f>RIGHT(Airports[[#This Row],[ICAO]],3)</f>
        <v>XLS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4953</v>
      </c>
      <c r="C7800" s="176" t="s">
        <v>4954</v>
      </c>
      <c r="D7800" s="176">
        <v>-27.079443999999999</v>
      </c>
      <c r="E7800" s="176">
        <v>152.96305599999999</v>
      </c>
      <c r="F7800" s="176" t="str">
        <f>RIGHT(Airports[[#This Row],[ICAO]],3)</f>
        <v>XLT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4955</v>
      </c>
      <c r="C7801" s="176" t="s">
        <v>4956</v>
      </c>
      <c r="D7801" s="176">
        <v>-41.447499999999998</v>
      </c>
      <c r="E7801" s="176">
        <v>147.141944</v>
      </c>
      <c r="F7801" s="176" t="str">
        <f>RIGHT(Airports[[#This Row],[ICAO]],3)</f>
        <v>XLU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4957</v>
      </c>
      <c r="C7802" s="176" t="s">
        <v>4958</v>
      </c>
      <c r="D7802" s="176">
        <v>-34.455556000000001</v>
      </c>
      <c r="E7802" s="176">
        <v>140.56472199999999</v>
      </c>
      <c r="F7802" s="176" t="str">
        <f>RIGHT(Airports[[#This Row],[ICAO]],3)</f>
        <v>XLX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4959</v>
      </c>
      <c r="C7803" s="176" t="s">
        <v>4960</v>
      </c>
      <c r="D7803" s="176">
        <v>-29.453610999999999</v>
      </c>
      <c r="E7803" s="176">
        <v>153.20138900000001</v>
      </c>
      <c r="F7803" s="176" t="str">
        <f>RIGHT(Airports[[#This Row],[ICAO]],3)</f>
        <v>XMA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4961</v>
      </c>
      <c r="C7804" s="176" t="s">
        <v>4962</v>
      </c>
      <c r="D7804" s="176">
        <v>-16.986667000000001</v>
      </c>
      <c r="E7804" s="176">
        <v>145.42583300000001</v>
      </c>
      <c r="F7804" s="176" t="str">
        <f>RIGHT(Airports[[#This Row],[ICAO]],3)</f>
        <v>XMB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4963</v>
      </c>
      <c r="C7805" s="176" t="s">
        <v>4964</v>
      </c>
      <c r="D7805" s="176">
        <v>-27.616667</v>
      </c>
      <c r="E7805" s="176">
        <v>153.36666700000001</v>
      </c>
      <c r="F7805" s="176" t="str">
        <f>RIGHT(Airports[[#This Row],[ICAO]],3)</f>
        <v>XMC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4965</v>
      </c>
      <c r="C7806" s="176" t="s">
        <v>4966</v>
      </c>
      <c r="D7806" s="176">
        <v>-33.766388999999997</v>
      </c>
      <c r="E7806" s="176">
        <v>150.833056</v>
      </c>
      <c r="F7806" s="176" t="str">
        <f>RIGHT(Airports[[#This Row],[ICAO]],3)</f>
        <v>XMD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4967</v>
      </c>
      <c r="C7807" s="176" t="s">
        <v>4968</v>
      </c>
      <c r="D7807" s="176">
        <v>-26.238610999999999</v>
      </c>
      <c r="E7807" s="176">
        <v>151.951111</v>
      </c>
      <c r="F7807" s="176" t="str">
        <f>RIGHT(Airports[[#This Row],[ICAO]],3)</f>
        <v>XMG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4969</v>
      </c>
      <c r="C7808" s="176" t="s">
        <v>4970</v>
      </c>
      <c r="D7808" s="176">
        <v>-32.603332999999999</v>
      </c>
      <c r="E7808" s="176">
        <v>149.587222</v>
      </c>
      <c r="F7808" s="176" t="str">
        <f>RIGHT(Airports[[#This Row],[ICAO]],3)</f>
        <v>XMH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4971</v>
      </c>
      <c r="C7809" s="176" t="s">
        <v>4972</v>
      </c>
      <c r="D7809" s="176">
        <v>-35.693333000000003</v>
      </c>
      <c r="E7809" s="176">
        <v>139.334722</v>
      </c>
      <c r="F7809" s="176" t="str">
        <f>RIGHT(Airports[[#This Row],[ICAO]],3)</f>
        <v>XMI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4973</v>
      </c>
      <c r="C7810" s="176" t="s">
        <v>4974</v>
      </c>
      <c r="D7810" s="176">
        <v>-35.128056000000001</v>
      </c>
      <c r="E7810" s="176">
        <v>139.28111100000001</v>
      </c>
      <c r="F7810" s="176" t="str">
        <f>RIGHT(Airports[[#This Row],[ICAO]],3)</f>
        <v>XMJ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4975</v>
      </c>
      <c r="C7811" s="176" t="s">
        <v>4976</v>
      </c>
      <c r="D7811" s="176">
        <v>-30.716667000000001</v>
      </c>
      <c r="E7811" s="176">
        <v>152.91666699999999</v>
      </c>
      <c r="F7811" s="176" t="str">
        <f>RIGHT(Airports[[#This Row],[ICAO]],3)</f>
        <v>XMK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4977</v>
      </c>
      <c r="C7812" s="176" t="s">
        <v>4978</v>
      </c>
      <c r="D7812" s="176">
        <v>-34.916666999999997</v>
      </c>
      <c r="E7812" s="176">
        <v>139.308333</v>
      </c>
      <c r="F7812" s="176" t="str">
        <f>RIGHT(Airports[[#This Row],[ICAO]],3)</f>
        <v>XMM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4979</v>
      </c>
      <c r="C7813" s="176" t="s">
        <v>4980</v>
      </c>
      <c r="D7813" s="176">
        <v>-16.463332999999999</v>
      </c>
      <c r="E7813" s="176">
        <v>145.368056</v>
      </c>
      <c r="F7813" s="176" t="str">
        <f>RIGHT(Airports[[#This Row],[ICAO]],3)</f>
        <v>XMO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4981</v>
      </c>
      <c r="C7814" s="176" t="s">
        <v>4982</v>
      </c>
      <c r="D7814" s="176">
        <v>-25.181667000000001</v>
      </c>
      <c r="E7814" s="176">
        <v>151.64583300000001</v>
      </c>
      <c r="F7814" s="176" t="str">
        <f>RIGHT(Airports[[#This Row],[ICAO]],3)</f>
        <v>XMP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4983</v>
      </c>
      <c r="C7815" s="176" t="s">
        <v>4984</v>
      </c>
      <c r="D7815" s="176">
        <v>-34.371110999999999</v>
      </c>
      <c r="E7815" s="176">
        <v>137.67611099999999</v>
      </c>
      <c r="F7815" s="176" t="str">
        <f>RIGHT(Airports[[#This Row],[ICAO]],3)</f>
        <v>XMQ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4985</v>
      </c>
      <c r="C7816" s="176" t="s">
        <v>4986</v>
      </c>
      <c r="D7816" s="176">
        <v>-24.576111000000001</v>
      </c>
      <c r="E7816" s="176">
        <v>149.97583299999999</v>
      </c>
      <c r="F7816" s="176" t="str">
        <f>RIGHT(Airports[[#This Row],[ICAO]],3)</f>
        <v>XMR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4987</v>
      </c>
      <c r="C7817" s="176" t="s">
        <v>4988</v>
      </c>
      <c r="D7817" s="176">
        <v>-26.658055999999998</v>
      </c>
      <c r="E7817" s="176">
        <v>150.19638900000001</v>
      </c>
      <c r="F7817" s="176" t="str">
        <f>RIGHT(Airports[[#This Row],[ICAO]],3)</f>
        <v>XMS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4989</v>
      </c>
      <c r="C7818" s="176" t="s">
        <v>4990</v>
      </c>
      <c r="D7818" s="176">
        <v>-32.759721999999996</v>
      </c>
      <c r="E7818" s="176">
        <v>151.604444</v>
      </c>
      <c r="F7818" s="176" t="str">
        <f>RIGHT(Airports[[#This Row],[ICAO]],3)</f>
        <v>XMT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4991</v>
      </c>
      <c r="C7819" s="176" t="s">
        <v>4992</v>
      </c>
      <c r="D7819" s="176">
        <v>-28.558056000000001</v>
      </c>
      <c r="E7819" s="176">
        <v>153.498333</v>
      </c>
      <c r="F7819" s="176" t="str">
        <f>RIGHT(Airports[[#This Row],[ICAO]],3)</f>
        <v>XMU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4993</v>
      </c>
      <c r="C7820" s="176" t="s">
        <v>4994</v>
      </c>
      <c r="D7820" s="176">
        <v>-33.685000000000002</v>
      </c>
      <c r="E7820" s="176">
        <v>151.308333</v>
      </c>
      <c r="F7820" s="176" t="str">
        <f>RIGHT(Airports[[#This Row],[ICAO]],3)</f>
        <v>XMV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4995</v>
      </c>
      <c r="C7821" s="176" t="s">
        <v>4996</v>
      </c>
      <c r="D7821" s="176">
        <v>-32.143332999999998</v>
      </c>
      <c r="E7821" s="176">
        <v>150.36083300000001</v>
      </c>
      <c r="F7821" s="176" t="str">
        <f>RIGHT(Airports[[#This Row],[ICAO]],3)</f>
        <v>XMW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4997</v>
      </c>
      <c r="C7822" s="176" t="s">
        <v>4998</v>
      </c>
      <c r="D7822" s="176">
        <v>-34.767499999999998</v>
      </c>
      <c r="E7822" s="176">
        <v>137.59138899999999</v>
      </c>
      <c r="F7822" s="176" t="str">
        <f>RIGHT(Airports[[#This Row],[ICAO]],3)</f>
        <v>XMX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4999</v>
      </c>
      <c r="C7823" s="176" t="s">
        <v>5000</v>
      </c>
      <c r="D7823" s="176">
        <v>-35.903888999999999</v>
      </c>
      <c r="E7823" s="176">
        <v>150.069444</v>
      </c>
      <c r="F7823" s="176" t="str">
        <f>RIGHT(Airports[[#This Row],[ICAO]],3)</f>
        <v>XMY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5001</v>
      </c>
      <c r="C7824" s="176" t="s">
        <v>5002</v>
      </c>
      <c r="D7824" s="176">
        <v>-30.75</v>
      </c>
      <c r="E7824" s="176">
        <v>150.71638899999999</v>
      </c>
      <c r="F7824" s="176" t="str">
        <f>RIGHT(Airports[[#This Row],[ICAO]],3)</f>
        <v>XMZ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5003</v>
      </c>
      <c r="C7825" s="176" t="s">
        <v>5004</v>
      </c>
      <c r="D7825" s="176">
        <v>-26.620556000000001</v>
      </c>
      <c r="E7825" s="176">
        <v>152.95083299999999</v>
      </c>
      <c r="F7825" s="176" t="str">
        <f>RIGHT(Airports[[#This Row],[ICAO]],3)</f>
        <v>XNA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5005</v>
      </c>
      <c r="C7826" s="176" t="s">
        <v>5006</v>
      </c>
      <c r="D7826" s="176">
        <v>-24.133333</v>
      </c>
      <c r="E7826" s="176">
        <v>149.454722</v>
      </c>
      <c r="F7826" s="176" t="str">
        <f>RIGHT(Airports[[#This Row],[ICAO]],3)</f>
        <v>XND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5007</v>
      </c>
      <c r="C7827" s="176" t="s">
        <v>5008</v>
      </c>
      <c r="D7827" s="176">
        <v>-33.759444000000002</v>
      </c>
      <c r="E7827" s="176">
        <v>150.715</v>
      </c>
      <c r="F7827" s="176" t="str">
        <f>RIGHT(Airports[[#This Row],[ICAO]],3)</f>
        <v>XNE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5009</v>
      </c>
      <c r="C7828" s="176" t="s">
        <v>5010</v>
      </c>
      <c r="D7828" s="176">
        <v>-30.325832999999999</v>
      </c>
      <c r="E7828" s="176">
        <v>149.77722199999999</v>
      </c>
      <c r="F7828" s="176" t="str">
        <f>RIGHT(Airports[[#This Row],[ICAO]],3)</f>
        <v>XNH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5011</v>
      </c>
      <c r="C7829" s="176" t="s">
        <v>5012</v>
      </c>
      <c r="D7829" s="176">
        <v>-33.750833</v>
      </c>
      <c r="E7829" s="176">
        <v>151.23333299999999</v>
      </c>
      <c r="F7829" s="176" t="str">
        <f>RIGHT(Airports[[#This Row],[ICAO]],3)</f>
        <v>XNL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5013</v>
      </c>
      <c r="C7830" s="176" t="s">
        <v>5014</v>
      </c>
      <c r="D7830" s="176">
        <v>-32.233333000000002</v>
      </c>
      <c r="E7830" s="176">
        <v>148.25</v>
      </c>
      <c r="F7830" s="176" t="str">
        <f>RIGHT(Airports[[#This Row],[ICAO]],3)</f>
        <v>XNM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5015</v>
      </c>
      <c r="C7831" s="176" t="s">
        <v>5016</v>
      </c>
      <c r="D7831" s="176">
        <v>-26.665832999999999</v>
      </c>
      <c r="E7831" s="176">
        <v>152.00749999999999</v>
      </c>
      <c r="F7831" s="176" t="str">
        <f>RIGHT(Airports[[#This Row],[ICAO]],3)</f>
        <v>XNN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5017</v>
      </c>
      <c r="C7832" s="176" t="s">
        <v>5018</v>
      </c>
      <c r="D7832" s="176">
        <v>-19.586389</v>
      </c>
      <c r="E7832" s="176">
        <v>116.13888900000001</v>
      </c>
      <c r="F7832" s="176" t="str">
        <f>RIGHT(Airports[[#This Row],[ICAO]],3)</f>
        <v>XNR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5019</v>
      </c>
      <c r="C7833" s="176" t="s">
        <v>5020</v>
      </c>
      <c r="D7833" s="176">
        <v>-33.821111000000002</v>
      </c>
      <c r="E7833" s="176">
        <v>151.19194400000001</v>
      </c>
      <c r="F7833" s="176" t="str">
        <f>RIGHT(Airports[[#This Row],[ICAO]],3)</f>
        <v>XNS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5021</v>
      </c>
      <c r="C7834" s="176" t="s">
        <v>5022</v>
      </c>
      <c r="D7834" s="176">
        <v>-34.869722000000003</v>
      </c>
      <c r="E7834" s="176">
        <v>150.59555599999999</v>
      </c>
      <c r="F7834" s="176" t="str">
        <f>RIGHT(Airports[[#This Row],[ICAO]],3)</f>
        <v>XNW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5023</v>
      </c>
      <c r="C7835" s="176" t="s">
        <v>5024</v>
      </c>
      <c r="D7835" s="176">
        <v>-32.716667000000001</v>
      </c>
      <c r="E7835" s="176">
        <v>152.13305600000001</v>
      </c>
      <c r="F7835" s="176" t="str">
        <f>RIGHT(Airports[[#This Row],[ICAO]],3)</f>
        <v>XNY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5025</v>
      </c>
      <c r="C7836" s="176" t="s">
        <v>5026</v>
      </c>
      <c r="D7836" s="176">
        <v>-35.799605</v>
      </c>
      <c r="E7836" s="176">
        <v>144.21426099999999</v>
      </c>
      <c r="F7836" s="176" t="str">
        <f>RIGHT(Airports[[#This Row],[ICAO]],3)</f>
        <v>XOA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5027</v>
      </c>
      <c r="C7837" s="176" t="s">
        <v>5028</v>
      </c>
      <c r="D7837" s="176">
        <v>-42.304167</v>
      </c>
      <c r="E7837" s="176">
        <v>147.36666700000001</v>
      </c>
      <c r="F7837" s="176" t="str">
        <f>RIGHT(Airports[[#This Row],[ICAO]],3)</f>
        <v>XOD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5029</v>
      </c>
      <c r="C7838" s="176" t="s">
        <v>5030</v>
      </c>
      <c r="D7838" s="176">
        <v>-30.316943999999999</v>
      </c>
      <c r="E7838" s="176">
        <v>153.09305599999999</v>
      </c>
      <c r="F7838" s="176" t="str">
        <f>RIGHT(Airports[[#This Row],[ICAO]],3)</f>
        <v>XOF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5031</v>
      </c>
      <c r="C7839" s="176" t="s">
        <v>5032</v>
      </c>
      <c r="D7839" s="176">
        <v>-33.316808999999999</v>
      </c>
      <c r="E7839" s="176">
        <v>149.09270000000001</v>
      </c>
      <c r="F7839" s="176" t="str">
        <f>RIGHT(Airports[[#This Row],[ICAO]],3)</f>
        <v>XOG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5033</v>
      </c>
      <c r="C7840" s="176" t="s">
        <v>5034</v>
      </c>
      <c r="D7840" s="176">
        <v>-31.821667000000001</v>
      </c>
      <c r="E7840" s="176">
        <v>149.71</v>
      </c>
      <c r="F7840" s="176" t="str">
        <f>RIGHT(Airports[[#This Row],[ICAO]],3)</f>
        <v>XOH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5035</v>
      </c>
      <c r="C7841" s="176" t="s">
        <v>5036</v>
      </c>
      <c r="D7841" s="176">
        <v>-31.596388999999999</v>
      </c>
      <c r="E7841" s="176">
        <v>152.274722</v>
      </c>
      <c r="F7841" s="176" t="str">
        <f>RIGHT(Airports[[#This Row],[ICAO]],3)</f>
        <v>XOI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5037</v>
      </c>
      <c r="C7842" s="176" t="s">
        <v>5038</v>
      </c>
      <c r="D7842" s="176">
        <v>-34.449444</v>
      </c>
      <c r="E7842" s="176">
        <v>149.469167</v>
      </c>
      <c r="F7842" s="176" t="str">
        <f>RIGHT(Airports[[#This Row],[ICAO]],3)</f>
        <v>XOK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5039</v>
      </c>
      <c r="C7843" s="176" t="s">
        <v>5040</v>
      </c>
      <c r="D7843" s="176">
        <v>-33.081111</v>
      </c>
      <c r="E7843" s="176">
        <v>147.14944399999999</v>
      </c>
      <c r="F7843" s="176" t="str">
        <f>RIGHT(Airports[[#This Row],[ICAO]],3)</f>
        <v>XOL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5041</v>
      </c>
      <c r="C7844" s="176" t="s">
        <v>5042</v>
      </c>
      <c r="D7844" s="176">
        <v>-36.913611000000003</v>
      </c>
      <c r="E7844" s="176">
        <v>149.24083300000001</v>
      </c>
      <c r="F7844" s="176" t="str">
        <f>RIGHT(Airports[[#This Row],[ICAO]],3)</f>
        <v>XOM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5043</v>
      </c>
      <c r="C7845" s="176" t="s">
        <v>5044</v>
      </c>
      <c r="D7845" s="176">
        <v>-30.966111000000001</v>
      </c>
      <c r="E7845" s="176">
        <v>148.38722200000001</v>
      </c>
      <c r="F7845" s="176" t="str">
        <f>RIGHT(Airports[[#This Row],[ICAO]],3)</f>
        <v>XON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5045</v>
      </c>
      <c r="C7846" s="176" t="s">
        <v>5046</v>
      </c>
      <c r="D7846" s="176">
        <v>-34.633889000000003</v>
      </c>
      <c r="E7846" s="176">
        <v>148.012778</v>
      </c>
      <c r="F7846" s="176" t="str">
        <f>RIGHT(Airports[[#This Row],[ICAO]],3)</f>
        <v>XOO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5047</v>
      </c>
      <c r="C7847" s="176" t="s">
        <v>5048</v>
      </c>
      <c r="D7847" s="176">
        <v>-42.486111000000001</v>
      </c>
      <c r="E7847" s="176">
        <v>146.71611100000001</v>
      </c>
      <c r="F7847" s="176" t="str">
        <f>RIGHT(Airports[[#This Row],[ICAO]],3)</f>
        <v>XOS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5049</v>
      </c>
      <c r="C7848" s="176" t="s">
        <v>5050</v>
      </c>
      <c r="D7848" s="176">
        <v>-24.866944</v>
      </c>
      <c r="E7848" s="176">
        <v>151.11277799999999</v>
      </c>
      <c r="F7848" s="176" t="str">
        <f>RIGHT(Airports[[#This Row],[ICAO]],3)</f>
        <v>XOT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5051</v>
      </c>
      <c r="C7849" s="176" t="s">
        <v>5052</v>
      </c>
      <c r="D7849" s="176">
        <v>-26.800380000000001</v>
      </c>
      <c r="E7849" s="176">
        <v>153.11892</v>
      </c>
      <c r="F7849" s="176" t="str">
        <f>RIGHT(Airports[[#This Row],[ICAO]],3)</f>
        <v>XOU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5053</v>
      </c>
      <c r="C7850" s="176" t="s">
        <v>5054</v>
      </c>
      <c r="D7850" s="176">
        <v>-34.486389000000003</v>
      </c>
      <c r="E7850" s="176">
        <v>150.42277799999999</v>
      </c>
      <c r="F7850" s="176" t="str">
        <f>RIGHT(Airports[[#This Row],[ICAO]],3)</f>
        <v>XOW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5055</v>
      </c>
      <c r="C7851" s="176" t="s">
        <v>5056</v>
      </c>
      <c r="D7851" s="176">
        <v>-18.732500000000002</v>
      </c>
      <c r="E7851" s="176">
        <v>146.577778</v>
      </c>
      <c r="F7851" s="176" t="str">
        <f>RIGHT(Airports[[#This Row],[ICAO]],3)</f>
        <v>XPC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5057</v>
      </c>
      <c r="C7852" s="176" t="s">
        <v>5058</v>
      </c>
      <c r="D7852" s="176">
        <v>-20.414434</v>
      </c>
      <c r="E7852" s="176">
        <v>118.598974</v>
      </c>
      <c r="F7852" s="176" t="str">
        <f>RIGHT(Airports[[#This Row],[ICAO]],3)</f>
        <v>XPD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5059</v>
      </c>
      <c r="C7853" s="176" t="s">
        <v>5060</v>
      </c>
      <c r="D7853" s="176">
        <v>-33.176110999999999</v>
      </c>
      <c r="E7853" s="176">
        <v>138.005278</v>
      </c>
      <c r="F7853" s="176" t="str">
        <f>RIGHT(Airports[[#This Row],[ICAO]],3)</f>
        <v>XPE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5061</v>
      </c>
      <c r="C7854" s="176" t="s">
        <v>5062</v>
      </c>
      <c r="D7854" s="176">
        <v>-32.736111000000001</v>
      </c>
      <c r="E7854" s="176">
        <v>148.19972200000001</v>
      </c>
      <c r="F7854" s="176" t="str">
        <f>RIGHT(Airports[[#This Row],[ICAO]],3)</f>
        <v>XPH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5063</v>
      </c>
      <c r="C7855" s="176" t="s">
        <v>5064</v>
      </c>
      <c r="D7855" s="176">
        <v>-28.016389</v>
      </c>
      <c r="E7855" s="176">
        <v>153.399722</v>
      </c>
      <c r="F7855" s="176" t="str">
        <f>RIGHT(Airports[[#This Row],[ICAO]],3)</f>
        <v>XPI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5065</v>
      </c>
      <c r="C7856" s="176" t="s">
        <v>5066</v>
      </c>
      <c r="D7856" s="176">
        <v>-33.153333000000003</v>
      </c>
      <c r="E7856" s="176">
        <v>148.171111</v>
      </c>
      <c r="F7856" s="176" t="str">
        <f>RIGHT(Airports[[#This Row],[ICAO]],3)</f>
        <v>XPK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5067</v>
      </c>
      <c r="C7857" s="176" t="s">
        <v>5068</v>
      </c>
      <c r="D7857" s="176">
        <v>-31.452221999999999</v>
      </c>
      <c r="E7857" s="176">
        <v>152.876667</v>
      </c>
      <c r="F7857" s="176" t="str">
        <f>RIGHT(Airports[[#This Row],[ICAO]],3)</f>
        <v>XPM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5069</v>
      </c>
      <c r="C7858" s="176" t="s">
        <v>5070</v>
      </c>
      <c r="D7858" s="176">
        <v>-20.400556000000002</v>
      </c>
      <c r="E7858" s="176">
        <v>148.58416700000001</v>
      </c>
      <c r="F7858" s="176" t="str">
        <f>RIGHT(Airports[[#This Row],[ICAO]],3)</f>
        <v>XPN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5071</v>
      </c>
      <c r="C7859" s="176" t="s">
        <v>5072</v>
      </c>
      <c r="D7859" s="176">
        <v>-34.25</v>
      </c>
      <c r="E7859" s="176">
        <v>148.31638899999999</v>
      </c>
      <c r="F7859" s="176" t="str">
        <f>RIGHT(Airports[[#This Row],[ICAO]],3)</f>
        <v>XPP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5073</v>
      </c>
      <c r="C7860" s="176" t="s">
        <v>5074</v>
      </c>
      <c r="D7860" s="176">
        <v>-38.341433000000002</v>
      </c>
      <c r="E7860" s="176">
        <v>141.60630699999999</v>
      </c>
      <c r="F7860" s="176" t="str">
        <f>RIGHT(Airports[[#This Row],[ICAO]],3)</f>
        <v>XPR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5075</v>
      </c>
      <c r="C7861" s="176" t="s">
        <v>5076</v>
      </c>
      <c r="D7861" s="176">
        <v>-43.142221999999997</v>
      </c>
      <c r="E7861" s="176">
        <v>147.84361100000001</v>
      </c>
      <c r="F7861" s="176" t="str">
        <f>RIGHT(Airports[[#This Row],[ICAO]],3)</f>
        <v>XPU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5077</v>
      </c>
      <c r="C7862" s="176" t="s">
        <v>5078</v>
      </c>
      <c r="D7862" s="176">
        <v>-27.484166999999999</v>
      </c>
      <c r="E7862" s="176">
        <v>153.02694399999999</v>
      </c>
      <c r="F7862" s="176" t="str">
        <f>RIGHT(Airports[[#This Row],[ICAO]],3)</f>
        <v>XQC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5079</v>
      </c>
      <c r="C7863" s="176" t="s">
        <v>5080</v>
      </c>
      <c r="D7863" s="176">
        <v>-31.968889000000001</v>
      </c>
      <c r="E7863" s="176">
        <v>115.81694400000001</v>
      </c>
      <c r="F7863" s="176" t="str">
        <f>RIGHT(Airports[[#This Row],[ICAO]],3)</f>
        <v>XQE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5081</v>
      </c>
      <c r="C7864" s="176" t="s">
        <v>5082</v>
      </c>
      <c r="D7864" s="176">
        <v>-31.510278</v>
      </c>
      <c r="E7864" s="176">
        <v>150.68555599999999</v>
      </c>
      <c r="F7864" s="176" t="str">
        <f>RIGHT(Airports[[#This Row],[ICAO]],3)</f>
        <v>XQU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5083</v>
      </c>
      <c r="C7865" s="176" t="s">
        <v>5084</v>
      </c>
      <c r="D7865" s="176">
        <v>-33.925832999999997</v>
      </c>
      <c r="E7865" s="176">
        <v>151.241389</v>
      </c>
      <c r="F7865" s="176" t="str">
        <f>RIGHT(Airports[[#This Row],[ICAO]],3)</f>
        <v>XRA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5085</v>
      </c>
      <c r="C7866" s="176" t="s">
        <v>5086</v>
      </c>
      <c r="D7866" s="176">
        <v>-27.548888999999999</v>
      </c>
      <c r="E7866" s="176">
        <v>153.25277800000001</v>
      </c>
      <c r="F7866" s="176" t="str">
        <f>RIGHT(Airports[[#This Row],[ICAO]],3)</f>
        <v>XRD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5087</v>
      </c>
      <c r="C7867" s="176" t="s">
        <v>5088</v>
      </c>
      <c r="D7867" s="176">
        <v>-27.273056</v>
      </c>
      <c r="E7867" s="176">
        <v>150.457222</v>
      </c>
      <c r="F7867" s="176" t="str">
        <f>RIGHT(Airports[[#This Row],[ICAO]],3)</f>
        <v>XRH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5089</v>
      </c>
      <c r="C7868" s="176" t="s">
        <v>5090</v>
      </c>
      <c r="D7868" s="176">
        <v>-23.380278000000001</v>
      </c>
      <c r="E7868" s="176">
        <v>150.49444399999999</v>
      </c>
      <c r="F7868" s="176" t="str">
        <f>RIGHT(Airports[[#This Row],[ICAO]],3)</f>
        <v>XRK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5091</v>
      </c>
      <c r="C7869" s="176" t="s">
        <v>5092</v>
      </c>
      <c r="D7869" s="176">
        <v>-34.163888999999998</v>
      </c>
      <c r="E7869" s="176">
        <v>140.744722</v>
      </c>
      <c r="F7869" s="176" t="str">
        <f>RIGHT(Airports[[#This Row],[ICAO]],3)</f>
        <v>XRM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5093</v>
      </c>
      <c r="C7870" s="176" t="s">
        <v>5094</v>
      </c>
      <c r="D7870" s="176">
        <v>-32.788611000000003</v>
      </c>
      <c r="E7870" s="176">
        <v>149.97416699999999</v>
      </c>
      <c r="F7870" s="176" t="str">
        <f>RIGHT(Airports[[#This Row],[ICAO]],3)</f>
        <v>XRN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5095</v>
      </c>
      <c r="C7871" s="176" t="s">
        <v>5096</v>
      </c>
      <c r="D7871" s="176">
        <v>-31.956944</v>
      </c>
      <c r="E7871" s="176">
        <v>115.865278</v>
      </c>
      <c r="F7871" s="176" t="str">
        <f>RIGHT(Airports[[#This Row],[ICAO]],3)</f>
        <v>XRP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5097</v>
      </c>
      <c r="C7872" s="176" t="s">
        <v>5098</v>
      </c>
      <c r="D7872" s="176">
        <v>-27.657499999999999</v>
      </c>
      <c r="E7872" s="176">
        <v>153.36666700000001</v>
      </c>
      <c r="F7872" s="176" t="str">
        <f>RIGHT(Airports[[#This Row],[ICAO]],3)</f>
        <v>XRU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5099</v>
      </c>
      <c r="C7873" s="176" t="s">
        <v>5100</v>
      </c>
      <c r="D7873" s="176">
        <v>-32.509721999999996</v>
      </c>
      <c r="E7873" s="176">
        <v>150.96638899999999</v>
      </c>
      <c r="F7873" s="176" t="str">
        <f>RIGHT(Airports[[#This Row],[ICAO]],3)</f>
        <v>XRW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5101</v>
      </c>
      <c r="C7874" s="176" t="s">
        <v>5102</v>
      </c>
      <c r="D7874" s="176">
        <v>-33.733333000000002</v>
      </c>
      <c r="E7874" s="176">
        <v>151.1</v>
      </c>
      <c r="F7874" s="176" t="str">
        <f>RIGHT(Airports[[#This Row],[ICAO]],3)</f>
        <v>XSA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5103</v>
      </c>
      <c r="C7875" s="176" t="s">
        <v>5104</v>
      </c>
      <c r="D7875" s="176">
        <v>-35.378610999999999</v>
      </c>
      <c r="E7875" s="176">
        <v>149.17166700000001</v>
      </c>
      <c r="F7875" s="176" t="str">
        <f>RIGHT(Airports[[#This Row],[ICAO]],3)</f>
        <v>XSB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5105</v>
      </c>
      <c r="C7876" s="176" t="s">
        <v>5106</v>
      </c>
      <c r="D7876" s="176">
        <v>-32.049999999999997</v>
      </c>
      <c r="E7876" s="176">
        <v>150.8775</v>
      </c>
      <c r="F7876" s="176" t="str">
        <f>RIGHT(Airports[[#This Row],[ICAO]],3)</f>
        <v>XSC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5107</v>
      </c>
      <c r="C7877" s="176" t="s">
        <v>5108</v>
      </c>
      <c r="D7877" s="176">
        <v>-41.318333000000003</v>
      </c>
      <c r="E7877" s="176">
        <v>148.24194399999999</v>
      </c>
      <c r="F7877" s="176" t="str">
        <f>RIGHT(Airports[[#This Row],[ICAO]],3)</f>
        <v>XSD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5109</v>
      </c>
      <c r="C7878" s="176" t="s">
        <v>5110</v>
      </c>
      <c r="D7878" s="176">
        <v>-34.896388999999999</v>
      </c>
      <c r="E7878" s="176">
        <v>150.59055599999999</v>
      </c>
      <c r="F7878" s="176" t="str">
        <f>RIGHT(Airports[[#This Row],[ICAO]],3)</f>
        <v>XSE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5111</v>
      </c>
      <c r="C7879" s="176" t="s">
        <v>5112</v>
      </c>
      <c r="D7879" s="176">
        <v>-33.966943999999998</v>
      </c>
      <c r="E7879" s="176">
        <v>151.13249999999999</v>
      </c>
      <c r="F7879" s="176" t="str">
        <f>RIGHT(Airports[[#This Row],[ICAO]],3)</f>
        <v>XSG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5113</v>
      </c>
      <c r="C7880" s="176" t="s">
        <v>5114</v>
      </c>
      <c r="D7880" s="176">
        <v>-34.56</v>
      </c>
      <c r="E7880" s="176">
        <v>150.841667</v>
      </c>
      <c r="F7880" s="176" t="str">
        <f>RIGHT(Airports[[#This Row],[ICAO]],3)</f>
        <v>XSH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5115</v>
      </c>
      <c r="C7881" s="176" t="s">
        <v>5116</v>
      </c>
      <c r="D7881" s="176">
        <v>-32.566943999999999</v>
      </c>
      <c r="E7881" s="176">
        <v>151.18694400000001</v>
      </c>
      <c r="F7881" s="176" t="str">
        <f>RIGHT(Airports[[#This Row],[ICAO]],3)</f>
        <v>XSI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5117</v>
      </c>
      <c r="C7882" s="176" t="s">
        <v>5118</v>
      </c>
      <c r="D7882" s="176">
        <v>-41.587221999999997</v>
      </c>
      <c r="E7882" s="176">
        <v>148.184167</v>
      </c>
      <c r="F7882" s="176" t="str">
        <f>RIGHT(Airports[[#This Row],[ICAO]],3)</f>
        <v>XSM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5119</v>
      </c>
      <c r="C7883" s="176" t="s">
        <v>5120</v>
      </c>
      <c r="D7883" s="176">
        <v>-33.919443999999999</v>
      </c>
      <c r="E7883" s="176">
        <v>151.24</v>
      </c>
      <c r="F7883" s="176" t="str">
        <f>RIGHT(Airports[[#This Row],[ICAO]],3)</f>
        <v>XSN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5121</v>
      </c>
      <c r="C7884" s="176" t="s">
        <v>5122</v>
      </c>
      <c r="D7884" s="176">
        <v>-41.157778</v>
      </c>
      <c r="E7884" s="176">
        <v>147.511944</v>
      </c>
      <c r="F7884" s="176" t="str">
        <f>RIGHT(Airports[[#This Row],[ICAO]],3)</f>
        <v>XSO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5123</v>
      </c>
      <c r="C7885" s="176" t="s">
        <v>5124</v>
      </c>
      <c r="D7885" s="176">
        <v>-28.66</v>
      </c>
      <c r="E7885" s="176">
        <v>151.92777799999999</v>
      </c>
      <c r="F7885" s="176" t="str">
        <f>RIGHT(Airports[[#This Row],[ICAO]],3)</f>
        <v>XST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5125</v>
      </c>
      <c r="C7886" s="176" t="s">
        <v>5126</v>
      </c>
      <c r="D7886" s="176">
        <v>-42.126111000000002</v>
      </c>
      <c r="E7886" s="176">
        <v>148.078056</v>
      </c>
      <c r="F7886" s="176" t="str">
        <f>RIGHT(Airports[[#This Row],[ICAO]],3)</f>
        <v>XSW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5127</v>
      </c>
      <c r="C7887" s="176" t="s">
        <v>5128</v>
      </c>
      <c r="D7887" s="176">
        <v>-35.260556000000001</v>
      </c>
      <c r="E7887" s="176">
        <v>138.886111</v>
      </c>
      <c r="F7887" s="176" t="str">
        <f>RIGHT(Airports[[#This Row],[ICAO]],3)</f>
        <v>XSY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5129</v>
      </c>
      <c r="C7888" s="176" t="s">
        <v>5130</v>
      </c>
      <c r="D7888" s="176">
        <v>-27.181944000000001</v>
      </c>
      <c r="E7888" s="176">
        <v>153.37138899999999</v>
      </c>
      <c r="F7888" s="176" t="str">
        <f>RIGHT(Airports[[#This Row],[ICAO]],3)</f>
        <v>XTA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5131</v>
      </c>
      <c r="C7889" s="176" t="s">
        <v>5132</v>
      </c>
      <c r="D7889" s="176">
        <v>-42.509721999999996</v>
      </c>
      <c r="E7889" s="176">
        <v>147.91194400000001</v>
      </c>
      <c r="F7889" s="176" t="str">
        <f>RIGHT(Airports[[#This Row],[ICAO]],3)</f>
        <v>XTB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5133</v>
      </c>
      <c r="C7890" s="176" t="s">
        <v>5134</v>
      </c>
      <c r="D7890" s="176">
        <v>-32.921388999999998</v>
      </c>
      <c r="E7890" s="176">
        <v>147.70416700000001</v>
      </c>
      <c r="F7890" s="176" t="str">
        <f>RIGHT(Airports[[#This Row],[ICAO]],3)</f>
        <v>XTD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5135</v>
      </c>
      <c r="C7891" s="176" t="s">
        <v>5136</v>
      </c>
      <c r="D7891" s="176">
        <v>-29.049721999999999</v>
      </c>
      <c r="E7891" s="176">
        <v>152.016389</v>
      </c>
      <c r="F7891" s="176" t="str">
        <f>RIGHT(Airports[[#This Row],[ICAO]],3)</f>
        <v>XTE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5137</v>
      </c>
      <c r="C7892" s="176" t="s">
        <v>5138</v>
      </c>
      <c r="D7892" s="176">
        <v>-10.588333</v>
      </c>
      <c r="E7892" s="176">
        <v>142.20944399999999</v>
      </c>
      <c r="F7892" s="176" t="str">
        <f>RIGHT(Airports[[#This Row],[ICAO]],3)</f>
        <v>XTI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5139</v>
      </c>
      <c r="C7893" s="176" t="s">
        <v>5140</v>
      </c>
      <c r="D7893" s="176">
        <v>-19.320277999999998</v>
      </c>
      <c r="E7893" s="176">
        <v>146.76055600000001</v>
      </c>
      <c r="F7893" s="176" t="str">
        <f>RIGHT(Airports[[#This Row],[ICAO]],3)</f>
        <v>XTL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5141</v>
      </c>
      <c r="C7894" s="176" t="s">
        <v>5142</v>
      </c>
      <c r="D7894" s="176">
        <v>-34.521110999999998</v>
      </c>
      <c r="E7894" s="176">
        <v>138.98249999999999</v>
      </c>
      <c r="F7894" s="176" t="str">
        <f>RIGHT(Airports[[#This Row],[ICAO]],3)</f>
        <v>XTN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5143</v>
      </c>
      <c r="C7895" s="176" t="s">
        <v>5144</v>
      </c>
      <c r="D7895" s="176">
        <v>-27.570556</v>
      </c>
      <c r="E7895" s="176">
        <v>151.946111</v>
      </c>
      <c r="F7895" s="176" t="str">
        <f>RIGHT(Airports[[#This Row],[ICAO]],3)</f>
        <v>XTO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5145</v>
      </c>
      <c r="C7896" s="176" t="s">
        <v>5140</v>
      </c>
      <c r="D7896" s="176">
        <v>-19.322500000000002</v>
      </c>
      <c r="E7896" s="176">
        <v>146.76666700000001</v>
      </c>
      <c r="F7896" s="176" t="str">
        <f>RIGHT(Airports[[#This Row],[ICAO]],3)</f>
        <v>XTS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5146</v>
      </c>
      <c r="C7897" s="176" t="s">
        <v>5147</v>
      </c>
      <c r="D7897" s="176">
        <v>-17.926943999999999</v>
      </c>
      <c r="E7897" s="176">
        <v>145.92333300000001</v>
      </c>
      <c r="F7897" s="176" t="str">
        <f>RIGHT(Airports[[#This Row],[ICAO]],3)</f>
        <v>XTU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5148</v>
      </c>
      <c r="C7898" s="176" t="s">
        <v>5149</v>
      </c>
      <c r="D7898" s="176">
        <v>-28.263888999999999</v>
      </c>
      <c r="E7898" s="176">
        <v>153.56638899999999</v>
      </c>
      <c r="F7898" s="176" t="str">
        <f>RIGHT(Airports[[#This Row],[ICAO]],3)</f>
        <v>XTV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5150</v>
      </c>
      <c r="C7899" s="176" t="s">
        <v>5151</v>
      </c>
      <c r="D7899" s="176">
        <v>-31.072222</v>
      </c>
      <c r="E7899" s="176">
        <v>150.92666700000001</v>
      </c>
      <c r="F7899" s="176" t="str">
        <f>RIGHT(Airports[[#This Row],[ICAO]],3)</f>
        <v>XTW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5152</v>
      </c>
      <c r="C7900" s="176" t="s">
        <v>5153</v>
      </c>
      <c r="D7900" s="176">
        <v>-28.855277999999998</v>
      </c>
      <c r="E7900" s="176">
        <v>151.178889</v>
      </c>
      <c r="F7900" s="176" t="str">
        <f>RIGHT(Airports[[#This Row],[ICAO]],3)</f>
        <v>XTX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5154</v>
      </c>
      <c r="C7901" s="176" t="s">
        <v>5155</v>
      </c>
      <c r="D7901" s="176">
        <v>-35.320833</v>
      </c>
      <c r="E7901" s="176">
        <v>150.43944400000001</v>
      </c>
      <c r="F7901" s="176" t="str">
        <f>RIGHT(Airports[[#This Row],[ICAO]],3)</f>
        <v>XUA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5156</v>
      </c>
      <c r="C7902" s="176" t="s">
        <v>5157</v>
      </c>
      <c r="D7902" s="176">
        <v>-33.479722000000002</v>
      </c>
      <c r="E7902" s="176">
        <v>148.84638899999999</v>
      </c>
      <c r="F7902" s="176" t="str">
        <f>RIGHT(Airports[[#This Row],[ICAO]],3)</f>
        <v>XUB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5158</v>
      </c>
      <c r="C7903" s="176" t="s">
        <v>5159</v>
      </c>
      <c r="D7903" s="176">
        <v>-33.266388999999997</v>
      </c>
      <c r="E7903" s="176">
        <v>148.766389</v>
      </c>
      <c r="F7903" s="176" t="str">
        <f>RIGHT(Airports[[#This Row],[ICAO]],3)</f>
        <v>XUD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5160</v>
      </c>
      <c r="C7904" s="176" t="s">
        <v>5161</v>
      </c>
      <c r="D7904" s="176">
        <v>-33.765931999999999</v>
      </c>
      <c r="E7904" s="176">
        <v>151.11608200000001</v>
      </c>
      <c r="F7904" s="176" t="str">
        <f>RIGHT(Airports[[#This Row],[ICAO]],3)</f>
        <v>XUH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5162</v>
      </c>
      <c r="C7905" s="176" t="s">
        <v>5163</v>
      </c>
      <c r="D7905" s="176">
        <v>-33.196666999999998</v>
      </c>
      <c r="E7905" s="176">
        <v>149.98166699999999</v>
      </c>
      <c r="F7905" s="176" t="str">
        <f>RIGHT(Airports[[#This Row],[ICAO]],3)</f>
        <v>XUN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5164</v>
      </c>
      <c r="C7906" s="176" t="s">
        <v>5165</v>
      </c>
      <c r="D7906" s="176">
        <v>-32.264443999999997</v>
      </c>
      <c r="E7906" s="176">
        <v>150.898889</v>
      </c>
      <c r="F7906" s="176" t="str">
        <f>RIGHT(Airports[[#This Row],[ICAO]],3)</f>
        <v>XUS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5166</v>
      </c>
      <c r="C7907" s="176" t="s">
        <v>5167</v>
      </c>
      <c r="D7907" s="176">
        <v>-37.912500000000001</v>
      </c>
      <c r="E7907" s="176">
        <v>145.13999999999999</v>
      </c>
      <c r="F7907" s="176" t="str">
        <f>RIGHT(Airports[[#This Row],[ICAO]],3)</f>
        <v>XVH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5168</v>
      </c>
      <c r="C7908" s="176" t="s">
        <v>5169</v>
      </c>
      <c r="D7908" s="176">
        <v>-30.647777999999999</v>
      </c>
      <c r="E7908" s="176">
        <v>152.84805600000001</v>
      </c>
      <c r="F7908" s="176" t="str">
        <f>RIGHT(Airports[[#This Row],[ICAO]],3)</f>
        <v>XVL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5170</v>
      </c>
      <c r="C7909" s="176" t="s">
        <v>5171</v>
      </c>
      <c r="D7909" s="176">
        <v>-28.223889</v>
      </c>
      <c r="E7909" s="176">
        <v>152.01666700000001</v>
      </c>
      <c r="F7909" s="176" t="str">
        <f>RIGHT(Airports[[#This Row],[ICAO]],3)</f>
        <v>XWA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5172</v>
      </c>
      <c r="C7910" s="176" t="s">
        <v>5173</v>
      </c>
      <c r="D7910" s="176">
        <v>-35.119166999999997</v>
      </c>
      <c r="E7910" s="176">
        <v>147.35722200000001</v>
      </c>
      <c r="F7910" s="176" t="str">
        <f>RIGHT(Airports[[#This Row],[ICAO]],3)</f>
        <v>XWG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5174</v>
      </c>
      <c r="C7911" s="176" t="s">
        <v>5175</v>
      </c>
      <c r="D7911" s="176">
        <v>-30.983332999999998</v>
      </c>
      <c r="E7911" s="176">
        <v>151.583056</v>
      </c>
      <c r="F7911" s="176" t="str">
        <f>RIGHT(Airports[[#This Row],[ICAO]],3)</f>
        <v>XWH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5176</v>
      </c>
      <c r="C7912" s="176" t="s">
        <v>5177</v>
      </c>
      <c r="D7912" s="176">
        <v>-31.35</v>
      </c>
      <c r="E7912" s="176">
        <v>150.649722</v>
      </c>
      <c r="F7912" s="176" t="str">
        <f>RIGHT(Airports[[#This Row],[ICAO]],3)</f>
        <v>XWI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5178</v>
      </c>
      <c r="C7913" s="176" t="s">
        <v>5179</v>
      </c>
      <c r="D7913" s="176">
        <v>-32.599722</v>
      </c>
      <c r="E7913" s="176">
        <v>151</v>
      </c>
      <c r="F7913" s="176" t="str">
        <f>RIGHT(Airports[[#This Row],[ICAO]],3)</f>
        <v>XWK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5180</v>
      </c>
      <c r="C7914" s="176" t="s">
        <v>5181</v>
      </c>
      <c r="D7914" s="176">
        <v>-34.424166999999997</v>
      </c>
      <c r="E7914" s="176">
        <v>150.88222200000001</v>
      </c>
      <c r="F7914" s="176" t="str">
        <f>RIGHT(Airports[[#This Row],[ICAO]],3)</f>
        <v>XWL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5182</v>
      </c>
      <c r="C7915" s="176" t="s">
        <v>5183</v>
      </c>
      <c r="D7915" s="176">
        <v>-33.802222</v>
      </c>
      <c r="E7915" s="176">
        <v>150.99361099999999</v>
      </c>
      <c r="F7915" s="176" t="str">
        <f>RIGHT(Airports[[#This Row],[ICAO]],3)</f>
        <v>XWM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5184</v>
      </c>
      <c r="C7916" s="176" t="s">
        <v>5185</v>
      </c>
      <c r="D7916" s="176">
        <v>-26.333333</v>
      </c>
      <c r="E7916" s="176">
        <v>151.88305600000001</v>
      </c>
      <c r="F7916" s="176" t="str">
        <f>RIGHT(Airports[[#This Row],[ICAO]],3)</f>
        <v>XWO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5186</v>
      </c>
      <c r="C7917" s="176" t="s">
        <v>5187</v>
      </c>
      <c r="D7917" s="176">
        <v>-31.446667000000001</v>
      </c>
      <c r="E7917" s="176">
        <v>151.85472200000001</v>
      </c>
      <c r="F7917" s="176" t="str">
        <f>RIGHT(Airports[[#This Row],[ICAO]],3)</f>
        <v>XWR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5188</v>
      </c>
      <c r="C7918" s="176" t="s">
        <v>5189</v>
      </c>
      <c r="D7918" s="176">
        <v>-33.802500000000002</v>
      </c>
      <c r="E7918" s="176">
        <v>150.99</v>
      </c>
      <c r="F7918" s="176" t="str">
        <f>RIGHT(Airports[[#This Row],[ICAO]],3)</f>
        <v>XWS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5190</v>
      </c>
      <c r="C7919" s="176" t="s">
        <v>5191</v>
      </c>
      <c r="D7919" s="176">
        <v>-32.549722000000003</v>
      </c>
      <c r="E7919" s="176">
        <v>148.94972200000001</v>
      </c>
      <c r="F7919" s="176" t="str">
        <f>RIGHT(Airports[[#This Row],[ICAO]],3)</f>
        <v>XWT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5192</v>
      </c>
      <c r="C7920" s="176" t="s">
        <v>5193</v>
      </c>
      <c r="D7920" s="176">
        <v>-30.116667</v>
      </c>
      <c r="E7920" s="176">
        <v>153.19972200000001</v>
      </c>
      <c r="F7920" s="176" t="str">
        <f>RIGHT(Airports[[#This Row],[ICAO]],3)</f>
        <v>XWU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5194</v>
      </c>
      <c r="C7921" s="176" t="s">
        <v>5195</v>
      </c>
      <c r="D7921" s="176">
        <v>-31.533055999999998</v>
      </c>
      <c r="E7921" s="176">
        <v>150.81638899999999</v>
      </c>
      <c r="F7921" s="176" t="str">
        <f>RIGHT(Airports[[#This Row],[ICAO]],3)</f>
        <v>XWV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5196</v>
      </c>
      <c r="C7922" s="176" t="s">
        <v>5197</v>
      </c>
      <c r="D7922" s="176">
        <v>-30.225591999999999</v>
      </c>
      <c r="E7922" s="176">
        <v>149.44757899999999</v>
      </c>
      <c r="F7922" s="176" t="str">
        <f>RIGHT(Airports[[#This Row],[ICAO]],3)</f>
        <v>XWW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5198</v>
      </c>
      <c r="C7923" s="176" t="s">
        <v>5199</v>
      </c>
      <c r="D7923" s="176">
        <v>-33.260278</v>
      </c>
      <c r="E7923" s="176">
        <v>151.48083299999999</v>
      </c>
      <c r="F7923" s="176" t="str">
        <f>RIGHT(Airports[[#This Row],[ICAO]],3)</f>
        <v>XWY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5200</v>
      </c>
      <c r="C7924" s="176" t="s">
        <v>5201</v>
      </c>
      <c r="D7924" s="176">
        <v>-37.798056000000003</v>
      </c>
      <c r="E7924" s="176">
        <v>145.11666700000001</v>
      </c>
      <c r="F7924" s="176" t="str">
        <f>RIGHT(Airports[[#This Row],[ICAO]],3)</f>
        <v>XXL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5202</v>
      </c>
      <c r="C7925" s="176" t="s">
        <v>5203</v>
      </c>
      <c r="D7925" s="176">
        <v>-37.919722</v>
      </c>
      <c r="E7925" s="176">
        <v>145.121667</v>
      </c>
      <c r="F7925" s="176" t="str">
        <f>RIGHT(Airports[[#This Row],[ICAO]],3)</f>
        <v>XXM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5204</v>
      </c>
      <c r="C7926" s="176" t="s">
        <v>5205</v>
      </c>
      <c r="D7926" s="176">
        <v>-34.854444000000001</v>
      </c>
      <c r="E7926" s="176">
        <v>148.908333</v>
      </c>
      <c r="F7926" s="176" t="str">
        <f>RIGHT(Airports[[#This Row],[ICAO]],3)</f>
        <v>XYA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5206</v>
      </c>
      <c r="C7927" s="176" t="s">
        <v>5207</v>
      </c>
      <c r="D7927" s="176">
        <v>-35.018889000000001</v>
      </c>
      <c r="E7927" s="176">
        <v>137.61166700000001</v>
      </c>
      <c r="F7927" s="176" t="str">
        <f>RIGHT(Airports[[#This Row],[ICAO]],3)</f>
        <v>XYK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5208</v>
      </c>
      <c r="C7928" s="176" t="s">
        <v>5209</v>
      </c>
      <c r="D7928" s="176">
        <v>-34.320833</v>
      </c>
      <c r="E7928" s="176">
        <v>148.28805600000001</v>
      </c>
      <c r="F7928" s="176" t="str">
        <f>RIGHT(Airports[[#This Row],[ICAO]],3)</f>
        <v>XYO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5210</v>
      </c>
      <c r="C7929" s="176" t="s">
        <v>5211</v>
      </c>
      <c r="D7929" s="176">
        <v>-19.564722</v>
      </c>
      <c r="E7929" s="176">
        <v>147.409167</v>
      </c>
      <c r="F7929" s="176" t="str">
        <f>RIGHT(Airports[[#This Row],[ICAO]],3)</f>
        <v>XYR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5212</v>
      </c>
      <c r="C7930" s="176" t="s">
        <v>5213</v>
      </c>
      <c r="D7930" s="176">
        <v>-27.566666999999999</v>
      </c>
      <c r="E7930" s="176">
        <v>120.55</v>
      </c>
      <c r="F7930" s="176" t="str">
        <f>RIGHT(Airports[[#This Row],[ICAO]],3)</f>
        <v>YAB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5214</v>
      </c>
      <c r="C7931" s="176" t="s">
        <v>5215</v>
      </c>
      <c r="D7931" s="176">
        <v>-21.379722000000001</v>
      </c>
      <c r="E7931" s="176">
        <v>147.09638899999999</v>
      </c>
      <c r="F7931" s="176" t="str">
        <f>RIGHT(Airports[[#This Row],[ICAO]],3)</f>
        <v>YAC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5216</v>
      </c>
      <c r="C7932" s="176" t="s">
        <v>5217</v>
      </c>
      <c r="D7932" s="176">
        <v>-28.353611000000001</v>
      </c>
      <c r="E7932" s="176">
        <v>116.678889</v>
      </c>
      <c r="F7932" s="176" t="str">
        <f>RIGHT(Airports[[#This Row],[ICAO]],3)</f>
        <v>YAL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5218</v>
      </c>
      <c r="C7933" s="176" t="s">
        <v>5219</v>
      </c>
      <c r="D7933" s="176">
        <v>-16.904167000000001</v>
      </c>
      <c r="E7933" s="176">
        <v>145.84194400000001</v>
      </c>
      <c r="F7933" s="176" t="str">
        <f>RIGHT(Airports[[#This Row],[ICAO]],3)</f>
        <v>YAR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5220</v>
      </c>
      <c r="C7934" s="176" t="s">
        <v>5221</v>
      </c>
      <c r="D7934" s="176">
        <v>-12.207777999999999</v>
      </c>
      <c r="E7934" s="176">
        <v>136.22416699999999</v>
      </c>
      <c r="F7934" s="176" t="str">
        <f>RIGHT(Airports[[#This Row],[ICAO]],3)</f>
        <v>YAY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5222</v>
      </c>
      <c r="C7935" s="176" t="s">
        <v>5223</v>
      </c>
      <c r="D7935" s="176">
        <v>-16.909444000000001</v>
      </c>
      <c r="E7935" s="176">
        <v>145.87027800000001</v>
      </c>
      <c r="F7935" s="176" t="str">
        <f>RIGHT(Airports[[#This Row],[ICAO]],3)</f>
        <v>YBH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5224</v>
      </c>
      <c r="C7936" s="176" t="s">
        <v>5225</v>
      </c>
      <c r="D7936" s="176">
        <v>-29.116667</v>
      </c>
      <c r="E7936" s="176">
        <v>122.033056</v>
      </c>
      <c r="F7936" s="176" t="str">
        <f>RIGHT(Airports[[#This Row],[ICAO]],3)</f>
        <v>YDM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5226</v>
      </c>
      <c r="C7937" s="176" t="s">
        <v>5227</v>
      </c>
      <c r="D7937" s="176">
        <v>-14.316388999999999</v>
      </c>
      <c r="E7937" s="176">
        <v>143.31638899999999</v>
      </c>
      <c r="F7937" s="176" t="str">
        <f>RIGHT(Airports[[#This Row],[ICAO]],3)</f>
        <v>YDN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5228</v>
      </c>
      <c r="C7938" s="176" t="s">
        <v>5229</v>
      </c>
      <c r="D7938" s="176">
        <v>-37.175556</v>
      </c>
      <c r="E7938" s="176">
        <v>145.32305600000001</v>
      </c>
      <c r="F7938" s="176" t="str">
        <f>RIGHT(Airports[[#This Row],[ICAO]],3)</f>
        <v>YEA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5230</v>
      </c>
      <c r="C7939" s="176" t="s">
        <v>5231</v>
      </c>
      <c r="D7939" s="176">
        <v>-29.483332999999998</v>
      </c>
      <c r="E7939" s="176">
        <v>121.833333</v>
      </c>
      <c r="F7939" s="176" t="str">
        <f>RIGHT(Airports[[#This Row],[ICAO]],3)</f>
        <v>YER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5232</v>
      </c>
      <c r="C7940" s="176" t="s">
        <v>5233</v>
      </c>
      <c r="D7940" s="176">
        <v>-24.649722000000001</v>
      </c>
      <c r="E7940" s="176">
        <v>116.166389</v>
      </c>
      <c r="F7940" s="176" t="str">
        <f>RIGHT(Airports[[#This Row],[ICAO]],3)</f>
        <v>YIN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5234</v>
      </c>
      <c r="C7941" s="176" t="s">
        <v>5235</v>
      </c>
      <c r="D7941" s="176">
        <v>-24.899722000000001</v>
      </c>
      <c r="E7941" s="176">
        <v>144.05000000000001</v>
      </c>
      <c r="F7941" s="176" t="str">
        <f>RIGHT(Airports[[#This Row],[ICAO]],3)</f>
        <v>YKA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5236</v>
      </c>
      <c r="C7942" s="176" t="s">
        <v>5237</v>
      </c>
      <c r="D7942" s="176">
        <v>-9.7528009999999998</v>
      </c>
      <c r="E7942" s="176">
        <v>143.40567300000001</v>
      </c>
      <c r="F7942" s="176" t="str">
        <f>RIGHT(Airports[[#This Row],[ICAO]],3)</f>
        <v>YKI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5238</v>
      </c>
      <c r="C7943" s="176" t="s">
        <v>5239</v>
      </c>
      <c r="D7943" s="176">
        <v>-30.261389000000001</v>
      </c>
      <c r="E7943" s="176">
        <v>142.976944</v>
      </c>
      <c r="F7943" s="176" t="str">
        <f>RIGHT(Airports[[#This Row],[ICAO]],3)</f>
        <v>YLD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5240</v>
      </c>
      <c r="C7944" s="176" t="s">
        <v>5241</v>
      </c>
      <c r="D7944" s="176">
        <v>-27.416388999999999</v>
      </c>
      <c r="E7944" s="176">
        <v>115.516667</v>
      </c>
      <c r="F7944" s="176" t="str">
        <f>RIGHT(Airports[[#This Row],[ICAO]],3)</f>
        <v>YLG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5242</v>
      </c>
      <c r="C7945" s="176" t="s">
        <v>5243</v>
      </c>
      <c r="D7945" s="176">
        <v>-12.262222</v>
      </c>
      <c r="E7945" s="176">
        <v>136.012778</v>
      </c>
      <c r="F7945" s="176" t="str">
        <f>RIGHT(Airports[[#This Row],[ICAO]],3)</f>
        <v>YLK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5244</v>
      </c>
      <c r="C7946" s="176" t="s">
        <v>5245</v>
      </c>
      <c r="D7946" s="176">
        <v>-25.446667000000001</v>
      </c>
      <c r="E7946" s="176">
        <v>148.44972200000001</v>
      </c>
      <c r="F7946" s="176" t="str">
        <f>RIGHT(Airports[[#This Row],[ICAO]],3)</f>
        <v>YLL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5246</v>
      </c>
      <c r="C7947" s="176" t="s">
        <v>5247</v>
      </c>
      <c r="D7947" s="176">
        <v>-32.956389000000001</v>
      </c>
      <c r="E7947" s="176">
        <v>115.94833300000001</v>
      </c>
      <c r="F7947" s="176" t="str">
        <f>RIGHT(Airports[[#This Row],[ICAO]],3)</f>
        <v>YLP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5248</v>
      </c>
      <c r="C7948" s="176" t="s">
        <v>5249</v>
      </c>
      <c r="D7948" s="176">
        <v>-21.463056000000002</v>
      </c>
      <c r="E7948" s="176">
        <v>145.85472200000001</v>
      </c>
      <c r="F7948" s="176" t="str">
        <f>RIGHT(Airports[[#This Row],[ICAO]],3)</f>
        <v>YME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5250</v>
      </c>
      <c r="C7949" s="176" t="s">
        <v>5251</v>
      </c>
      <c r="D7949" s="176">
        <v>-9.8991869999999995</v>
      </c>
      <c r="E7949" s="176">
        <v>142.77426500000001</v>
      </c>
      <c r="F7949" s="176" t="str">
        <f>RIGHT(Airports[[#This Row],[ICAO]],3)</f>
        <v>YMI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5252</v>
      </c>
      <c r="C7950" s="176" t="s">
        <v>5253</v>
      </c>
      <c r="D7950" s="176">
        <v>-22.254166999999999</v>
      </c>
      <c r="E7950" s="176">
        <v>131.78222199999999</v>
      </c>
      <c r="F7950" s="176" t="str">
        <f>RIGHT(Airports[[#This Row],[ICAO]],3)</f>
        <v>YND</v>
      </c>
      <c r="G7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1" spans="2:7" x14ac:dyDescent="0.25">
      <c r="B7951" s="176" t="s">
        <v>5254</v>
      </c>
      <c r="C7951" s="176" t="s">
        <v>5255</v>
      </c>
      <c r="D7951" s="176">
        <v>-34.255575999999998</v>
      </c>
      <c r="E7951" s="176">
        <v>148.247118</v>
      </c>
      <c r="F7951" s="176" t="str">
        <f>RIGHT(Airports[[#This Row],[ICAO]],3)</f>
        <v>YNG</v>
      </c>
      <c r="G7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2" spans="2:7" x14ac:dyDescent="0.25">
      <c r="B7952" s="176" t="s">
        <v>5256</v>
      </c>
      <c r="C7952" s="176" t="s">
        <v>5257</v>
      </c>
      <c r="D7952" s="176">
        <v>-22.516389</v>
      </c>
      <c r="E7952" s="176">
        <v>114.8</v>
      </c>
      <c r="F7952" s="176" t="str">
        <f>RIGHT(Airports[[#This Row],[ICAO]],3)</f>
        <v>YNR</v>
      </c>
      <c r="G7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3" spans="2:7" x14ac:dyDescent="0.25">
      <c r="B7953" s="176" t="s">
        <v>5258</v>
      </c>
      <c r="C7953" s="176" t="s">
        <v>5259</v>
      </c>
      <c r="D7953" s="176">
        <v>-31.803056000000002</v>
      </c>
      <c r="E7953" s="176">
        <v>136.86000000000001</v>
      </c>
      <c r="F7953" s="176" t="str">
        <f>RIGHT(Airports[[#This Row],[ICAO]],3)</f>
        <v>YOO</v>
      </c>
      <c r="G7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4" spans="2:7" x14ac:dyDescent="0.25">
      <c r="B7954" s="176" t="s">
        <v>5260</v>
      </c>
      <c r="C7954" s="176" t="s">
        <v>5261</v>
      </c>
      <c r="D7954" s="176">
        <v>-35.003332999999998</v>
      </c>
      <c r="E7954" s="176">
        <v>137.619167</v>
      </c>
      <c r="F7954" s="176" t="str">
        <f>RIGHT(Airports[[#This Row],[ICAO]],3)</f>
        <v>YOR</v>
      </c>
      <c r="G7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5" spans="2:7" x14ac:dyDescent="0.25">
      <c r="B7955" s="176" t="s">
        <v>5262</v>
      </c>
      <c r="C7955" s="176" t="s">
        <v>5263</v>
      </c>
      <c r="D7955" s="176">
        <v>-38.567500000000003</v>
      </c>
      <c r="E7955" s="176">
        <v>146.75444400000001</v>
      </c>
      <c r="F7955" s="176" t="str">
        <f>RIGHT(Airports[[#This Row],[ICAO]],3)</f>
        <v>YRM</v>
      </c>
      <c r="G7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6" spans="2:7" x14ac:dyDescent="0.25">
      <c r="B7956" s="176" t="s">
        <v>5264</v>
      </c>
      <c r="C7956" s="176" t="s">
        <v>5265</v>
      </c>
      <c r="D7956" s="176">
        <v>-28.155000000000001</v>
      </c>
      <c r="E7956" s="176">
        <v>123.675</v>
      </c>
      <c r="F7956" s="176" t="str">
        <f>RIGHT(Airports[[#This Row],[ICAO]],3)</f>
        <v>YRN</v>
      </c>
      <c r="G7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7" spans="2:7" x14ac:dyDescent="0.25">
      <c r="B7957" s="176" t="s">
        <v>5266</v>
      </c>
      <c r="C7957" s="176" t="s">
        <v>5267</v>
      </c>
      <c r="D7957" s="176">
        <v>-25.458333</v>
      </c>
      <c r="E7957" s="176">
        <v>117.974722</v>
      </c>
      <c r="F7957" s="176" t="str">
        <f>RIGHT(Airports[[#This Row],[ICAO]],3)</f>
        <v>YRW</v>
      </c>
      <c r="G7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8" spans="2:7" x14ac:dyDescent="0.25">
      <c r="B7958" s="176" t="s">
        <v>5268</v>
      </c>
      <c r="C7958" s="176" t="s">
        <v>5269</v>
      </c>
      <c r="D7958" s="176">
        <v>-31.470555999999998</v>
      </c>
      <c r="E7958" s="176">
        <v>131.824444</v>
      </c>
      <c r="F7958" s="176" t="str">
        <f>RIGHT(Airports[[#This Row],[ICAO]],3)</f>
        <v>YTA</v>
      </c>
      <c r="G7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9" spans="2:7" x14ac:dyDescent="0.25">
      <c r="B7959" s="176" t="s">
        <v>5270</v>
      </c>
      <c r="C7959" s="176" t="s">
        <v>5271</v>
      </c>
      <c r="D7959" s="176">
        <v>-32.571666999999998</v>
      </c>
      <c r="E7959" s="176">
        <v>139.56388899999999</v>
      </c>
      <c r="F7959" s="176" t="str">
        <f>RIGHT(Airports[[#This Row],[ICAO]],3)</f>
        <v>YUN</v>
      </c>
      <c r="G7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0" spans="2:7" x14ac:dyDescent="0.25">
      <c r="B7960" s="176" t="s">
        <v>5272</v>
      </c>
      <c r="C7960" s="176" t="s">
        <v>5273</v>
      </c>
      <c r="D7960" s="176">
        <v>-27.95</v>
      </c>
      <c r="E7960" s="176">
        <v>144.625</v>
      </c>
      <c r="F7960" s="176" t="str">
        <f>RIGHT(Airports[[#This Row],[ICAO]],3)</f>
        <v>YWA</v>
      </c>
      <c r="G7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1" spans="2:7" x14ac:dyDescent="0.25">
      <c r="B7961" s="176" t="s">
        <v>5274</v>
      </c>
      <c r="C7961" s="176" t="s">
        <v>5275</v>
      </c>
      <c r="D7961" s="176">
        <v>-36.030555999999997</v>
      </c>
      <c r="E7961" s="176">
        <v>146.02777800000001</v>
      </c>
      <c r="F7961" s="176" t="str">
        <f>RIGHT(Airports[[#This Row],[ICAO]],3)</f>
        <v>YWG</v>
      </c>
      <c r="G7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2" spans="2:7" x14ac:dyDescent="0.25">
      <c r="B7962" s="176" t="s">
        <v>5276</v>
      </c>
      <c r="C7962" s="176" t="s">
        <v>5277</v>
      </c>
      <c r="D7962" s="176">
        <v>-21.299721999999999</v>
      </c>
      <c r="E7962" s="176">
        <v>118.36666700000001</v>
      </c>
      <c r="F7962" s="176" t="str">
        <f>RIGHT(Airports[[#This Row],[ICAO]],3)</f>
        <v>YYA</v>
      </c>
      <c r="G7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3" spans="2:7" x14ac:dyDescent="0.25">
      <c r="B7963" s="176" t="s">
        <v>5278</v>
      </c>
      <c r="C7963" s="176" t="s">
        <v>5279</v>
      </c>
      <c r="D7963" s="176">
        <v>-31.033332999999999</v>
      </c>
      <c r="E7963" s="176">
        <v>123.566667</v>
      </c>
      <c r="F7963" s="176" t="str">
        <f>RIGHT(Airports[[#This Row],[ICAO]],3)</f>
        <v>ZAN</v>
      </c>
      <c r="G7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4" spans="2:7" x14ac:dyDescent="0.25">
      <c r="B7964" s="176" t="s">
        <v>5280</v>
      </c>
      <c r="C7964" s="176" t="s">
        <v>5281</v>
      </c>
      <c r="D7964" s="176">
        <v>-33.666666999999997</v>
      </c>
      <c r="E7964" s="176">
        <v>115.902778</v>
      </c>
      <c r="F7964" s="176" t="str">
        <f>RIGHT(Airports[[#This Row],[ICAO]],3)</f>
        <v>ZON</v>
      </c>
      <c r="G7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5" spans="2:7" x14ac:dyDescent="0.25">
      <c r="B7965" s="176" t="s">
        <v>10788</v>
      </c>
      <c r="C7965" s="176" t="s">
        <v>16423</v>
      </c>
      <c r="D7965" s="176">
        <v>34.281225999999997</v>
      </c>
      <c r="E7965" s="176">
        <v>35.680095999999999</v>
      </c>
    </row>
    <row r="7966" spans="2:7" x14ac:dyDescent="0.25">
      <c r="B7966" s="176" t="s">
        <v>10789</v>
      </c>
      <c r="C7966" s="176" t="s">
        <v>16424</v>
      </c>
      <c r="D7966" s="176">
        <v>40.077348999999998</v>
      </c>
      <c r="E7966" s="176">
        <v>116.59670199999999</v>
      </c>
    </row>
    <row r="7967" spans="2:7" x14ac:dyDescent="0.25">
      <c r="B7967" s="176" t="s">
        <v>10790</v>
      </c>
      <c r="C7967" s="176" t="s">
        <v>16425</v>
      </c>
      <c r="D7967" s="176">
        <v>39.501289</v>
      </c>
      <c r="E7967" s="176">
        <v>116.413967</v>
      </c>
    </row>
    <row r="7968" spans="2:7" x14ac:dyDescent="0.25">
      <c r="B7968" s="176" t="s">
        <v>10791</v>
      </c>
      <c r="C7968" s="176" t="s">
        <v>16426</v>
      </c>
      <c r="D7968" s="176">
        <v>38.748317</v>
      </c>
      <c r="E7968" s="176">
        <v>105.58416</v>
      </c>
    </row>
    <row r="7969" spans="2:5" x14ac:dyDescent="0.25">
      <c r="B7969" s="176" t="s">
        <v>10792</v>
      </c>
      <c r="C7969" s="176" t="s">
        <v>16427</v>
      </c>
      <c r="D7969" s="176">
        <v>39.225000000000001</v>
      </c>
      <c r="E7969" s="176">
        <v>101.54600000000001</v>
      </c>
    </row>
    <row r="7970" spans="2:5" x14ac:dyDescent="0.25">
      <c r="B7970" s="176" t="s">
        <v>10793</v>
      </c>
      <c r="C7970" s="176" t="s">
        <v>16428</v>
      </c>
      <c r="D7970" s="176">
        <v>39.958592000000003</v>
      </c>
      <c r="E7970" s="176">
        <v>116.256765</v>
      </c>
    </row>
    <row r="7971" spans="2:5" x14ac:dyDescent="0.25">
      <c r="B7971" s="176" t="s">
        <v>10794</v>
      </c>
      <c r="C7971" s="176" t="s">
        <v>16429</v>
      </c>
      <c r="D7971" s="176">
        <v>41.122500000000002</v>
      </c>
      <c r="E7971" s="176">
        <v>118.07388899999999</v>
      </c>
    </row>
    <row r="7972" spans="2:5" x14ac:dyDescent="0.25">
      <c r="B7972" s="176" t="s">
        <v>10795</v>
      </c>
      <c r="C7972" s="176" t="s">
        <v>16430</v>
      </c>
      <c r="D7972" s="176">
        <v>42.159723</v>
      </c>
      <c r="E7972" s="176">
        <v>118.840971</v>
      </c>
    </row>
    <row r="7973" spans="2:5" x14ac:dyDescent="0.25">
      <c r="B7973" s="176" t="s">
        <v>10796</v>
      </c>
      <c r="C7973" s="176" t="s">
        <v>16431</v>
      </c>
      <c r="D7973" s="176">
        <v>36.247501</v>
      </c>
      <c r="E7973" s="176">
        <v>113.12599899999999</v>
      </c>
    </row>
    <row r="7974" spans="2:5" x14ac:dyDescent="0.25">
      <c r="B7974" s="176" t="s">
        <v>10797</v>
      </c>
      <c r="C7974" s="176" t="s">
        <v>16432</v>
      </c>
      <c r="D7974" s="176">
        <v>39.666384000000001</v>
      </c>
      <c r="E7974" s="176">
        <v>119.061384</v>
      </c>
    </row>
    <row r="7975" spans="2:5" x14ac:dyDescent="0.25">
      <c r="B7975" s="176" t="s">
        <v>10798</v>
      </c>
      <c r="C7975" s="176" t="s">
        <v>16433</v>
      </c>
      <c r="D7975" s="176">
        <v>39.493513999999998</v>
      </c>
      <c r="E7975" s="176">
        <v>109.8599</v>
      </c>
    </row>
    <row r="7976" spans="2:5" x14ac:dyDescent="0.25">
      <c r="B7976" s="176" t="s">
        <v>10799</v>
      </c>
      <c r="C7976" s="176" t="s">
        <v>16434</v>
      </c>
      <c r="D7976" s="176">
        <v>40.061390000000003</v>
      </c>
      <c r="E7976" s="176">
        <v>113.480509</v>
      </c>
    </row>
    <row r="7977" spans="2:5" x14ac:dyDescent="0.25">
      <c r="B7977" s="176" t="s">
        <v>10800</v>
      </c>
      <c r="C7977" s="176" t="s">
        <v>16435</v>
      </c>
      <c r="D7977" s="176">
        <v>43.424078999999999</v>
      </c>
      <c r="E7977" s="176">
        <v>112.091081</v>
      </c>
    </row>
    <row r="7978" spans="2:5" x14ac:dyDescent="0.25">
      <c r="B7978" s="176" t="s">
        <v>10801</v>
      </c>
      <c r="C7978" s="176" t="s">
        <v>16436</v>
      </c>
      <c r="D7978" s="176">
        <v>47.310600000000001</v>
      </c>
      <c r="E7978" s="176">
        <v>119.9117</v>
      </c>
    </row>
    <row r="7979" spans="2:5" x14ac:dyDescent="0.25">
      <c r="B7979" s="176" t="s">
        <v>10802</v>
      </c>
      <c r="C7979" s="176" t="s">
        <v>16437</v>
      </c>
      <c r="D7979" s="176">
        <v>36.524824000000002</v>
      </c>
      <c r="E7979" s="176">
        <v>114.424126</v>
      </c>
    </row>
    <row r="7980" spans="2:5" x14ac:dyDescent="0.25">
      <c r="B7980" s="176" t="s">
        <v>10803</v>
      </c>
      <c r="C7980" s="176" t="s">
        <v>16438</v>
      </c>
      <c r="D7980" s="176">
        <v>40.849657999999998</v>
      </c>
      <c r="E7980" s="176">
        <v>111.82459799999999</v>
      </c>
    </row>
    <row r="7981" spans="2:5" x14ac:dyDescent="0.25">
      <c r="B7981" s="176" t="s">
        <v>10804</v>
      </c>
      <c r="C7981" s="176" t="s">
        <v>16439</v>
      </c>
      <c r="D7981" s="176">
        <v>45.487222000000003</v>
      </c>
      <c r="E7981" s="176">
        <v>119.407222</v>
      </c>
    </row>
    <row r="7982" spans="2:5" x14ac:dyDescent="0.25">
      <c r="B7982" s="176" t="s">
        <v>10805</v>
      </c>
      <c r="C7982" s="176" t="s">
        <v>16440</v>
      </c>
      <c r="D7982" s="176">
        <v>49.208615999999999</v>
      </c>
      <c r="E7982" s="176">
        <v>119.822301</v>
      </c>
    </row>
    <row r="7983" spans="2:5" x14ac:dyDescent="0.25">
      <c r="B7983" s="176" t="s">
        <v>10806</v>
      </c>
      <c r="C7983" s="176" t="s">
        <v>16441</v>
      </c>
      <c r="D7983" s="176">
        <v>36.132629000000001</v>
      </c>
      <c r="E7983" s="176">
        <v>111.64123600000001</v>
      </c>
    </row>
    <row r="7984" spans="2:5" x14ac:dyDescent="0.25">
      <c r="B7984" s="176" t="s">
        <v>10807</v>
      </c>
      <c r="C7984" s="176" t="s">
        <v>16442</v>
      </c>
      <c r="D7984" s="176">
        <v>37.683332999999998</v>
      </c>
      <c r="E7984" s="176">
        <v>111.14277800000001</v>
      </c>
    </row>
    <row r="7985" spans="2:5" x14ac:dyDescent="0.25">
      <c r="B7985" s="176" t="s">
        <v>10808</v>
      </c>
      <c r="C7985" s="176" t="s">
        <v>16443</v>
      </c>
      <c r="D7985" s="176">
        <v>39.757801000000001</v>
      </c>
      <c r="E7985" s="176">
        <v>116.12599899999999</v>
      </c>
    </row>
    <row r="7986" spans="2:5" x14ac:dyDescent="0.25">
      <c r="B7986" s="176" t="s">
        <v>10809</v>
      </c>
      <c r="C7986" s="176" t="s">
        <v>16444</v>
      </c>
      <c r="D7986" s="176">
        <v>49.566667000000002</v>
      </c>
      <c r="E7986" s="176">
        <v>117.33</v>
      </c>
    </row>
    <row r="7987" spans="2:5" x14ac:dyDescent="0.25">
      <c r="B7987" s="176" t="s">
        <v>10810</v>
      </c>
      <c r="C7987" s="176" t="s">
        <v>16445</v>
      </c>
      <c r="D7987" s="176">
        <v>39.482844999999998</v>
      </c>
      <c r="E7987" s="176">
        <v>116.37229499999999</v>
      </c>
    </row>
    <row r="7988" spans="2:5" x14ac:dyDescent="0.25">
      <c r="B7988" s="176" t="s">
        <v>10811</v>
      </c>
      <c r="C7988" s="176" t="s">
        <v>16446</v>
      </c>
      <c r="D7988" s="176">
        <v>40.560001</v>
      </c>
      <c r="E7988" s="176">
        <v>109.99700199999999</v>
      </c>
    </row>
    <row r="7989" spans="2:5" x14ac:dyDescent="0.25">
      <c r="B7989" s="176" t="s">
        <v>10812</v>
      </c>
      <c r="C7989" s="176" t="s">
        <v>16447</v>
      </c>
      <c r="D7989" s="176">
        <v>39.273240999999999</v>
      </c>
      <c r="E7989" s="176">
        <v>112.691552</v>
      </c>
    </row>
    <row r="7990" spans="2:5" x14ac:dyDescent="0.25">
      <c r="B7990" s="176" t="s">
        <v>10813</v>
      </c>
      <c r="C7990" s="176" t="s">
        <v>16448</v>
      </c>
      <c r="D7990" s="176">
        <v>38.280701000000001</v>
      </c>
      <c r="E7990" s="176">
        <v>114.69699900000001</v>
      </c>
    </row>
    <row r="7991" spans="2:5" x14ac:dyDescent="0.25">
      <c r="B7991" s="176" t="s">
        <v>10814</v>
      </c>
      <c r="C7991" s="176" t="s">
        <v>16449</v>
      </c>
      <c r="D7991" s="176">
        <v>39.717799999999997</v>
      </c>
      <c r="E7991" s="176">
        <v>118.00262499999999</v>
      </c>
    </row>
    <row r="7992" spans="2:5" x14ac:dyDescent="0.25">
      <c r="B7992" s="176" t="s">
        <v>10815</v>
      </c>
      <c r="C7992" s="176" t="s">
        <v>16450</v>
      </c>
      <c r="D7992" s="176">
        <v>39.124401092499994</v>
      </c>
      <c r="E7992" s="176">
        <v>117.346000671</v>
      </c>
    </row>
    <row r="7993" spans="2:5" x14ac:dyDescent="0.25">
      <c r="B7993" s="176" t="s">
        <v>10816</v>
      </c>
      <c r="C7993" s="176" t="s">
        <v>16451</v>
      </c>
      <c r="D7993" s="176">
        <v>43.556702000000001</v>
      </c>
      <c r="E7993" s="176">
        <v>122.199997</v>
      </c>
    </row>
    <row r="7994" spans="2:5" x14ac:dyDescent="0.25">
      <c r="B7994" s="176" t="s">
        <v>10817</v>
      </c>
      <c r="C7994" s="176" t="s">
        <v>16452</v>
      </c>
      <c r="D7994" s="176">
        <v>41.130265999999999</v>
      </c>
      <c r="E7994" s="176">
        <v>113.107274</v>
      </c>
    </row>
    <row r="7995" spans="2:5" x14ac:dyDescent="0.25">
      <c r="B7995" s="176" t="s">
        <v>10818</v>
      </c>
      <c r="C7995" s="176" t="s">
        <v>16453</v>
      </c>
      <c r="D7995" s="176">
        <v>39.793399999999998</v>
      </c>
      <c r="E7995" s="176">
        <v>106.7993</v>
      </c>
    </row>
    <row r="7996" spans="2:5" x14ac:dyDescent="0.25">
      <c r="B7996" s="176" t="s">
        <v>10819</v>
      </c>
      <c r="C7996" s="176" t="s">
        <v>16454</v>
      </c>
      <c r="D7996" s="176">
        <v>46.195332999999998</v>
      </c>
      <c r="E7996" s="176">
        <v>122.00833299999999</v>
      </c>
    </row>
    <row r="7997" spans="2:5" x14ac:dyDescent="0.25">
      <c r="B7997" s="176" t="s">
        <v>10820</v>
      </c>
      <c r="C7997" s="176" t="s">
        <v>16455</v>
      </c>
      <c r="D7997" s="176">
        <v>41.694353999999997</v>
      </c>
      <c r="E7997" s="176">
        <v>108.378439</v>
      </c>
    </row>
    <row r="7998" spans="2:5" x14ac:dyDescent="0.25">
      <c r="B7998" s="176" t="s">
        <v>10821</v>
      </c>
      <c r="C7998" s="176" t="s">
        <v>16456</v>
      </c>
      <c r="D7998" s="176">
        <v>43.915599822998047</v>
      </c>
      <c r="E7998" s="176">
        <v>115.96399688720703</v>
      </c>
    </row>
    <row r="7999" spans="2:5" x14ac:dyDescent="0.25">
      <c r="B7999" s="176" t="s">
        <v>10822</v>
      </c>
      <c r="C7999" s="176" t="s">
        <v>16428</v>
      </c>
      <c r="D7999" s="176">
        <v>39.958592000000003</v>
      </c>
      <c r="E7999" s="176">
        <v>116.256765</v>
      </c>
    </row>
    <row r="8000" spans="2:5" x14ac:dyDescent="0.25">
      <c r="B8000" s="176" t="s">
        <v>10823</v>
      </c>
      <c r="C8000" s="176" t="s">
        <v>16457</v>
      </c>
      <c r="D8000" s="176">
        <v>38.597456000000001</v>
      </c>
      <c r="E8000" s="176">
        <v>112.969173</v>
      </c>
    </row>
    <row r="8001" spans="2:5" x14ac:dyDescent="0.25">
      <c r="B8001" s="176" t="s">
        <v>10824</v>
      </c>
      <c r="C8001" s="176" t="s">
        <v>16458</v>
      </c>
      <c r="D8001" s="176">
        <v>35.117823000000001</v>
      </c>
      <c r="E8001" s="176">
        <v>111.034023</v>
      </c>
    </row>
    <row r="8002" spans="2:5" x14ac:dyDescent="0.25">
      <c r="B8002" s="176" t="s">
        <v>10825</v>
      </c>
      <c r="C8002" s="176" t="s">
        <v>16459</v>
      </c>
      <c r="D8002" s="176">
        <v>37.746898999999999</v>
      </c>
      <c r="E8002" s="176">
        <v>112.62799800000001</v>
      </c>
    </row>
    <row r="8003" spans="2:5" x14ac:dyDescent="0.25">
      <c r="B8003" s="176" t="s">
        <v>10826</v>
      </c>
      <c r="C8003" s="176" t="s">
        <v>16460</v>
      </c>
      <c r="D8003" s="176">
        <v>40.926358</v>
      </c>
      <c r="E8003" s="176">
        <v>107.74093000000001</v>
      </c>
    </row>
    <row r="8004" spans="2:5" x14ac:dyDescent="0.25">
      <c r="B8004" s="176" t="s">
        <v>10827</v>
      </c>
      <c r="C8004" s="176" t="s">
        <v>16461</v>
      </c>
      <c r="D8004" s="176">
        <v>40.738664</v>
      </c>
      <c r="E8004" s="176">
        <v>114.933395</v>
      </c>
    </row>
    <row r="8005" spans="2:5" x14ac:dyDescent="0.25">
      <c r="B8005" s="176" t="s">
        <v>10828</v>
      </c>
      <c r="C8005" s="176" t="s">
        <v>16462</v>
      </c>
      <c r="D8005" s="176">
        <v>47.865941999999997</v>
      </c>
      <c r="E8005" s="176">
        <v>122.76866200000001</v>
      </c>
    </row>
    <row r="8006" spans="2:5" x14ac:dyDescent="0.25">
      <c r="B8006" s="176" t="s">
        <v>10829</v>
      </c>
      <c r="C8006" s="176" t="s">
        <v>16463</v>
      </c>
      <c r="D8006" s="176">
        <v>21.538658999999999</v>
      </c>
      <c r="E8006" s="176">
        <v>109.293683</v>
      </c>
    </row>
    <row r="8007" spans="2:5" x14ac:dyDescent="0.25">
      <c r="B8007" s="176" t="s">
        <v>10830</v>
      </c>
      <c r="C8007" s="176" t="s">
        <v>16464</v>
      </c>
      <c r="D8007" s="176">
        <v>23.720600000000001</v>
      </c>
      <c r="E8007" s="176">
        <v>106.959999</v>
      </c>
    </row>
    <row r="8008" spans="2:5" x14ac:dyDescent="0.25">
      <c r="B8008" s="176" t="s">
        <v>10831</v>
      </c>
      <c r="C8008" s="176" t="s">
        <v>16465</v>
      </c>
      <c r="D8008" s="176">
        <v>28.918900000000001</v>
      </c>
      <c r="E8008" s="176">
        <v>111.639999</v>
      </c>
    </row>
    <row r="8009" spans="2:5" x14ac:dyDescent="0.25">
      <c r="B8009" s="176" t="s">
        <v>10832</v>
      </c>
      <c r="C8009" s="176" t="s">
        <v>16466</v>
      </c>
      <c r="D8009" s="176">
        <v>27.443086999999998</v>
      </c>
      <c r="E8009" s="176">
        <v>109.704666</v>
      </c>
    </row>
    <row r="8010" spans="2:5" x14ac:dyDescent="0.25">
      <c r="B8010" s="176" t="s">
        <v>10833</v>
      </c>
      <c r="C8010" s="176" t="s">
        <v>16467</v>
      </c>
      <c r="D8010" s="176">
        <v>28.068522000000002</v>
      </c>
      <c r="E8010" s="176">
        <v>112.957306</v>
      </c>
    </row>
    <row r="8011" spans="2:5" x14ac:dyDescent="0.25">
      <c r="B8011" s="176" t="s">
        <v>10834</v>
      </c>
      <c r="C8011" s="176" t="s">
        <v>16468</v>
      </c>
      <c r="D8011" s="176">
        <v>25.753419000000001</v>
      </c>
      <c r="E8011" s="176">
        <v>112.845404</v>
      </c>
    </row>
    <row r="8012" spans="2:5" x14ac:dyDescent="0.25">
      <c r="B8012" s="176" t="s">
        <v>10835</v>
      </c>
      <c r="C8012" s="176" t="s">
        <v>16469</v>
      </c>
      <c r="D8012" s="176">
        <v>29.104749000000002</v>
      </c>
      <c r="E8012" s="176">
        <v>110.442786</v>
      </c>
    </row>
    <row r="8013" spans="2:5" x14ac:dyDescent="0.25">
      <c r="B8013" s="176" t="s">
        <v>10836</v>
      </c>
      <c r="C8013" s="176" t="s">
        <v>16470</v>
      </c>
      <c r="D8013" s="176">
        <v>23.0825</v>
      </c>
      <c r="E8013" s="176">
        <v>113.07083299999999</v>
      </c>
    </row>
    <row r="8014" spans="2:5" x14ac:dyDescent="0.25">
      <c r="B8014" s="176" t="s">
        <v>10837</v>
      </c>
      <c r="C8014" s="176" t="s">
        <v>16471</v>
      </c>
      <c r="D8014" s="176">
        <v>23.392401</v>
      </c>
      <c r="E8014" s="176">
        <v>113.299004</v>
      </c>
    </row>
    <row r="8015" spans="2:5" x14ac:dyDescent="0.25">
      <c r="B8015" s="176" t="s">
        <v>10838</v>
      </c>
      <c r="C8015" s="176" t="s">
        <v>16472</v>
      </c>
      <c r="D8015" s="176">
        <v>28.189198999999999</v>
      </c>
      <c r="E8015" s="176">
        <v>113.220001</v>
      </c>
    </row>
    <row r="8016" spans="2:5" x14ac:dyDescent="0.25">
      <c r="B8016" s="176" t="s">
        <v>10839</v>
      </c>
      <c r="C8016" s="176" t="s">
        <v>16473</v>
      </c>
      <c r="D8016" s="176">
        <v>24.804344</v>
      </c>
      <c r="E8016" s="176">
        <v>107.710819</v>
      </c>
    </row>
    <row r="8017" spans="2:5" x14ac:dyDescent="0.25">
      <c r="B8017" s="176" t="s">
        <v>10840</v>
      </c>
      <c r="C8017" s="176" t="s">
        <v>16474</v>
      </c>
      <c r="D8017" s="176">
        <v>26.722079999999998</v>
      </c>
      <c r="E8017" s="176">
        <v>112.617958</v>
      </c>
    </row>
    <row r="8018" spans="2:5" x14ac:dyDescent="0.25">
      <c r="B8018" s="176" t="s">
        <v>10841</v>
      </c>
      <c r="C8018" s="176" t="s">
        <v>16475</v>
      </c>
      <c r="D8018" s="176">
        <v>23.049999</v>
      </c>
      <c r="E8018" s="176">
        <v>114.599998</v>
      </c>
    </row>
    <row r="8019" spans="2:5" x14ac:dyDescent="0.25">
      <c r="B8019" s="176" t="s">
        <v>10842</v>
      </c>
      <c r="C8019" s="176" t="s">
        <v>16476</v>
      </c>
      <c r="D8019" s="176">
        <v>25.219828</v>
      </c>
      <c r="E8019" s="176">
        <v>110.039553</v>
      </c>
    </row>
    <row r="8020" spans="2:5" x14ac:dyDescent="0.25">
      <c r="B8020" s="176" t="s">
        <v>10843</v>
      </c>
      <c r="C8020" s="176" t="s">
        <v>16477</v>
      </c>
      <c r="D8020" s="176">
        <v>26.338660999999998</v>
      </c>
      <c r="E8020" s="176">
        <v>111.610043</v>
      </c>
    </row>
    <row r="8021" spans="2:5" x14ac:dyDescent="0.25">
      <c r="B8021" s="176" t="s">
        <v>10844</v>
      </c>
      <c r="C8021" s="176" t="s">
        <v>16478</v>
      </c>
      <c r="D8021" s="176">
        <v>24.263425000000002</v>
      </c>
      <c r="E8021" s="176">
        <v>116.097857</v>
      </c>
    </row>
    <row r="8022" spans="2:5" x14ac:dyDescent="0.25">
      <c r="B8022" s="176" t="s">
        <v>10845</v>
      </c>
      <c r="C8022" s="176" t="s">
        <v>16479</v>
      </c>
      <c r="D8022" s="176">
        <v>22.598071000000001</v>
      </c>
      <c r="E8022" s="176">
        <v>108.181922</v>
      </c>
    </row>
    <row r="8023" spans="2:5" x14ac:dyDescent="0.25">
      <c r="B8023" s="176" t="s">
        <v>10846</v>
      </c>
      <c r="C8023" s="176" t="s">
        <v>16480</v>
      </c>
      <c r="D8023" s="176">
        <v>23.552</v>
      </c>
      <c r="E8023" s="176">
        <v>116.5033</v>
      </c>
    </row>
    <row r="8024" spans="2:5" x14ac:dyDescent="0.25">
      <c r="B8024" s="176" t="s">
        <v>10847</v>
      </c>
      <c r="C8024" s="176" t="s">
        <v>16481</v>
      </c>
      <c r="D8024" s="176">
        <v>22.006398999999998</v>
      </c>
      <c r="E8024" s="176">
        <v>113.37599899999999</v>
      </c>
    </row>
    <row r="8025" spans="2:5" x14ac:dyDescent="0.25">
      <c r="B8025" s="176" t="s">
        <v>10848</v>
      </c>
      <c r="C8025" s="176" t="s">
        <v>16482</v>
      </c>
      <c r="D8025" s="176">
        <v>24.9786</v>
      </c>
      <c r="E8025" s="176">
        <v>113.420998</v>
      </c>
    </row>
    <row r="8026" spans="2:5" x14ac:dyDescent="0.25">
      <c r="B8026" s="176" t="s">
        <v>10849</v>
      </c>
      <c r="C8026" s="176" t="s">
        <v>16483</v>
      </c>
      <c r="D8026" s="176">
        <v>26.806122999999999</v>
      </c>
      <c r="E8026" s="176">
        <v>110.641042</v>
      </c>
    </row>
    <row r="8027" spans="2:5" x14ac:dyDescent="0.25">
      <c r="B8027" s="176" t="s">
        <v>10850</v>
      </c>
      <c r="C8027" s="176" t="s">
        <v>16484</v>
      </c>
      <c r="D8027" s="176">
        <v>22.639474</v>
      </c>
      <c r="E8027" s="176">
        <v>113.803262</v>
      </c>
    </row>
    <row r="8028" spans="2:5" x14ac:dyDescent="0.25">
      <c r="B8028" s="176" t="s">
        <v>10851</v>
      </c>
      <c r="C8028" s="176" t="s">
        <v>16485</v>
      </c>
      <c r="D8028" s="176">
        <v>23.40316</v>
      </c>
      <c r="E8028" s="176">
        <v>111.09331</v>
      </c>
    </row>
    <row r="8029" spans="2:5" x14ac:dyDescent="0.25">
      <c r="B8029" s="176" t="s">
        <v>10852</v>
      </c>
      <c r="C8029" s="176" t="s">
        <v>16486</v>
      </c>
      <c r="D8029" s="176">
        <v>28.497199999999999</v>
      </c>
      <c r="E8029" s="176">
        <v>109.5218</v>
      </c>
    </row>
    <row r="8030" spans="2:5" x14ac:dyDescent="0.25">
      <c r="B8030" s="176" t="s">
        <v>10853</v>
      </c>
      <c r="C8030" s="176" t="s">
        <v>16487</v>
      </c>
      <c r="D8030" s="176">
        <v>22.433042</v>
      </c>
      <c r="E8030" s="176">
        <v>110.119996</v>
      </c>
    </row>
    <row r="8031" spans="2:5" x14ac:dyDescent="0.25">
      <c r="B8031" s="176" t="s">
        <v>10854</v>
      </c>
      <c r="C8031" s="176" t="s">
        <v>16488</v>
      </c>
      <c r="D8031" s="176">
        <v>29.311699000000001</v>
      </c>
      <c r="E8031" s="176">
        <v>113.28157400000001</v>
      </c>
    </row>
    <row r="8032" spans="2:5" x14ac:dyDescent="0.25">
      <c r="B8032" s="176" t="s">
        <v>10855</v>
      </c>
      <c r="C8032" s="176" t="s">
        <v>16489</v>
      </c>
      <c r="D8032" s="176">
        <v>24.2075</v>
      </c>
      <c r="E8032" s="176">
        <v>109.39099899999999</v>
      </c>
    </row>
    <row r="8033" spans="2:5" x14ac:dyDescent="0.25">
      <c r="B8033" s="176" t="s">
        <v>10856</v>
      </c>
      <c r="C8033" s="176" t="s">
        <v>16490</v>
      </c>
      <c r="D8033" s="176">
        <v>21.481667000000002</v>
      </c>
      <c r="E8033" s="176">
        <v>110.590278</v>
      </c>
    </row>
    <row r="8034" spans="2:5" x14ac:dyDescent="0.25">
      <c r="B8034" s="176" t="s">
        <v>10857</v>
      </c>
      <c r="C8034" s="176" t="s">
        <v>16491</v>
      </c>
      <c r="D8034" s="176">
        <v>34.526496999999999</v>
      </c>
      <c r="E8034" s="176">
        <v>113.849165</v>
      </c>
    </row>
    <row r="8035" spans="2:5" x14ac:dyDescent="0.25">
      <c r="B8035" s="176" t="s">
        <v>10858</v>
      </c>
      <c r="C8035" s="176" t="s">
        <v>16492</v>
      </c>
      <c r="D8035" s="176">
        <v>30.341177999999999</v>
      </c>
      <c r="E8035" s="176">
        <v>115.03926</v>
      </c>
    </row>
    <row r="8036" spans="2:5" x14ac:dyDescent="0.25">
      <c r="B8036" s="176" t="s">
        <v>10859</v>
      </c>
      <c r="C8036" s="176" t="s">
        <v>16493</v>
      </c>
      <c r="D8036" s="176">
        <v>30.320298999999999</v>
      </c>
      <c r="E8036" s="176">
        <v>109.485001</v>
      </c>
    </row>
    <row r="8037" spans="2:5" x14ac:dyDescent="0.25">
      <c r="B8037" s="176" t="s">
        <v>10860</v>
      </c>
      <c r="C8037" s="176" t="s">
        <v>16494</v>
      </c>
      <c r="D8037" s="176">
        <v>32.388660000000002</v>
      </c>
      <c r="E8037" s="176">
        <v>111.69425</v>
      </c>
    </row>
    <row r="8038" spans="2:5" x14ac:dyDescent="0.25">
      <c r="B8038" s="176" t="s">
        <v>10861</v>
      </c>
      <c r="C8038" s="176" t="s">
        <v>16495</v>
      </c>
      <c r="D8038" s="176">
        <v>30.774798000000001</v>
      </c>
      <c r="E8038" s="176">
        <v>114.213723</v>
      </c>
    </row>
    <row r="8039" spans="2:5" x14ac:dyDescent="0.25">
      <c r="B8039" s="176" t="s">
        <v>10862</v>
      </c>
      <c r="C8039" s="176" t="s">
        <v>16496</v>
      </c>
      <c r="D8039" s="176">
        <v>30.292809999999999</v>
      </c>
      <c r="E8039" s="176">
        <v>112.44853999999999</v>
      </c>
    </row>
    <row r="8040" spans="2:5" x14ac:dyDescent="0.25">
      <c r="B8040" s="176" t="s">
        <v>10863</v>
      </c>
      <c r="C8040" s="176" t="s">
        <v>16497</v>
      </c>
      <c r="D8040" s="176">
        <v>34.741100000000003</v>
      </c>
      <c r="E8040" s="176">
        <v>112.38800000000001</v>
      </c>
    </row>
    <row r="8041" spans="2:5" x14ac:dyDescent="0.25">
      <c r="B8041" s="176" t="s">
        <v>10864</v>
      </c>
      <c r="C8041" s="176" t="s">
        <v>16498</v>
      </c>
      <c r="D8041" s="176">
        <v>32.982695999999997</v>
      </c>
      <c r="E8041" s="176">
        <v>112.617467</v>
      </c>
    </row>
    <row r="8042" spans="2:5" x14ac:dyDescent="0.25">
      <c r="B8042" s="176" t="s">
        <v>10865</v>
      </c>
      <c r="C8042" s="176" t="s">
        <v>16499</v>
      </c>
      <c r="D8042" s="176">
        <v>35.870832999999998</v>
      </c>
      <c r="E8042" s="176">
        <v>114.461944</v>
      </c>
    </row>
    <row r="8043" spans="2:5" x14ac:dyDescent="0.25">
      <c r="B8043" s="176" t="s">
        <v>10866</v>
      </c>
      <c r="C8043" s="176" t="s">
        <v>16500</v>
      </c>
      <c r="D8043" s="176">
        <v>31.626000000000001</v>
      </c>
      <c r="E8043" s="176">
        <v>110.34</v>
      </c>
    </row>
    <row r="8044" spans="2:5" x14ac:dyDescent="0.25">
      <c r="B8044" s="176" t="s">
        <v>10867</v>
      </c>
      <c r="C8044" s="176" t="s">
        <v>16501</v>
      </c>
      <c r="D8044" s="176">
        <v>32.592889</v>
      </c>
      <c r="E8044" s="176">
        <v>110.906296</v>
      </c>
    </row>
    <row r="8045" spans="2:5" x14ac:dyDescent="0.25">
      <c r="B8045" s="176" t="s">
        <v>10868</v>
      </c>
      <c r="C8045" s="176" t="s">
        <v>16502</v>
      </c>
      <c r="D8045" s="176">
        <v>32.152222000000002</v>
      </c>
      <c r="E8045" s="176">
        <v>112.29166600000001</v>
      </c>
    </row>
    <row r="8046" spans="2:5" x14ac:dyDescent="0.25">
      <c r="B8046" s="176" t="s">
        <v>10869</v>
      </c>
      <c r="C8046" s="176" t="s">
        <v>16503</v>
      </c>
      <c r="D8046" s="176">
        <v>32.540818999999999</v>
      </c>
      <c r="E8046" s="176">
        <v>114.07914100000001</v>
      </c>
    </row>
    <row r="8047" spans="2:5" x14ac:dyDescent="0.25">
      <c r="B8047" s="176" t="s">
        <v>10870</v>
      </c>
      <c r="C8047" s="176" t="s">
        <v>16504</v>
      </c>
      <c r="D8047" s="176">
        <v>30.554131999999999</v>
      </c>
      <c r="E8047" s="176">
        <v>111.482563</v>
      </c>
    </row>
    <row r="8048" spans="2:5" x14ac:dyDescent="0.25">
      <c r="B8048" s="176" t="s">
        <v>10871</v>
      </c>
      <c r="C8048" s="176" t="s">
        <v>16505</v>
      </c>
      <c r="D8048" s="176">
        <v>19.934899999999999</v>
      </c>
      <c r="E8048" s="176">
        <v>110.459</v>
      </c>
    </row>
    <row r="8049" spans="2:5" x14ac:dyDescent="0.25">
      <c r="B8049" s="176" t="s">
        <v>10872</v>
      </c>
      <c r="C8049" s="176" t="s">
        <v>16506</v>
      </c>
      <c r="D8049" s="176">
        <v>19.140951000000001</v>
      </c>
      <c r="E8049" s="176">
        <v>110.452766</v>
      </c>
    </row>
    <row r="8050" spans="2:5" x14ac:dyDescent="0.25">
      <c r="B8050" s="176" t="s">
        <v>10873</v>
      </c>
      <c r="C8050" s="176" t="s">
        <v>16507</v>
      </c>
      <c r="D8050" s="176">
        <v>18.302900000000001</v>
      </c>
      <c r="E8050" s="176">
        <v>109.412003</v>
      </c>
    </row>
    <row r="8051" spans="2:5" x14ac:dyDescent="0.25">
      <c r="B8051" s="176" t="s">
        <v>10874</v>
      </c>
      <c r="C8051" s="176" t="s">
        <v>16508</v>
      </c>
      <c r="D8051" s="176">
        <v>41.428538000000003</v>
      </c>
      <c r="E8051" s="176">
        <v>129.64755500000001</v>
      </c>
    </row>
    <row r="8052" spans="2:5" x14ac:dyDescent="0.25">
      <c r="B8052" s="176" t="s">
        <v>10875</v>
      </c>
      <c r="C8052" s="176" t="s">
        <v>11473</v>
      </c>
      <c r="D8052" s="176">
        <v>38.653458999999998</v>
      </c>
      <c r="E8052" s="176">
        <v>125.78888000000001</v>
      </c>
    </row>
    <row r="8053" spans="2:5" x14ac:dyDescent="0.25">
      <c r="B8053" s="176" t="s">
        <v>10876</v>
      </c>
      <c r="C8053" s="176" t="s">
        <v>16509</v>
      </c>
      <c r="D8053" s="176">
        <v>39.505001</v>
      </c>
      <c r="E8053" s="176">
        <v>125.96399700000001</v>
      </c>
    </row>
    <row r="8054" spans="2:5" x14ac:dyDescent="0.25">
      <c r="B8054" s="176" t="s">
        <v>10877</v>
      </c>
      <c r="C8054" s="176" t="s">
        <v>16510</v>
      </c>
      <c r="D8054" s="176">
        <v>39.224097999999998</v>
      </c>
      <c r="E8054" s="176">
        <v>125.66999800000001</v>
      </c>
    </row>
    <row r="8055" spans="2:5" x14ac:dyDescent="0.25">
      <c r="B8055" s="176" t="s">
        <v>10878</v>
      </c>
      <c r="C8055" s="176" t="s">
        <v>16511</v>
      </c>
      <c r="D8055" s="176">
        <v>39.412463000000002</v>
      </c>
      <c r="E8055" s="176">
        <v>125.89027299999999</v>
      </c>
    </row>
    <row r="8056" spans="2:5" x14ac:dyDescent="0.25">
      <c r="B8056" s="176" t="s">
        <v>10879</v>
      </c>
      <c r="C8056" s="176" t="s">
        <v>16512</v>
      </c>
      <c r="D8056" s="176">
        <v>39.745201000000002</v>
      </c>
      <c r="E8056" s="176">
        <v>127.47399900000001</v>
      </c>
    </row>
    <row r="8057" spans="2:5" x14ac:dyDescent="0.25">
      <c r="B8057" s="176" t="s">
        <v>10880</v>
      </c>
      <c r="C8057" s="176" t="s">
        <v>16513</v>
      </c>
      <c r="D8057" s="176">
        <v>39.165219</v>
      </c>
      <c r="E8057" s="176">
        <v>127.487931</v>
      </c>
    </row>
    <row r="8058" spans="2:5" x14ac:dyDescent="0.25">
      <c r="B8058" s="176" t="s">
        <v>10881</v>
      </c>
      <c r="C8058" s="176" t="s">
        <v>16514</v>
      </c>
      <c r="D8058" s="176">
        <v>32.756959999999999</v>
      </c>
      <c r="E8058" s="176">
        <v>108.87338</v>
      </c>
    </row>
    <row r="8059" spans="2:5" x14ac:dyDescent="0.25">
      <c r="B8059" s="176" t="s">
        <v>10882</v>
      </c>
      <c r="C8059" s="176" t="s">
        <v>16515</v>
      </c>
      <c r="D8059" s="176">
        <v>40.161952999999997</v>
      </c>
      <c r="E8059" s="176">
        <v>94.812826999999999</v>
      </c>
    </row>
    <row r="8060" spans="2:5" x14ac:dyDescent="0.25">
      <c r="B8060" s="176" t="s">
        <v>10883</v>
      </c>
      <c r="C8060" s="176" t="s">
        <v>16516</v>
      </c>
      <c r="D8060" s="176">
        <v>37.125286000000003</v>
      </c>
      <c r="E8060" s="176">
        <v>97.268658000000002</v>
      </c>
    </row>
    <row r="8061" spans="2:5" x14ac:dyDescent="0.25">
      <c r="B8061" s="176" t="s">
        <v>10884</v>
      </c>
      <c r="C8061" s="176" t="s">
        <v>16517</v>
      </c>
      <c r="D8061" s="176">
        <v>34.418066000000003</v>
      </c>
      <c r="E8061" s="176">
        <v>100.30114399999999</v>
      </c>
    </row>
    <row r="8062" spans="2:5" x14ac:dyDescent="0.25">
      <c r="B8062" s="176" t="s">
        <v>10885</v>
      </c>
      <c r="C8062" s="176" t="s">
        <v>16518</v>
      </c>
      <c r="D8062" s="176">
        <v>36.400599999999997</v>
      </c>
      <c r="E8062" s="176">
        <v>94.786102</v>
      </c>
    </row>
    <row r="8063" spans="2:5" x14ac:dyDescent="0.25">
      <c r="B8063" s="176" t="s">
        <v>10886</v>
      </c>
      <c r="C8063" s="176" t="s">
        <v>16519</v>
      </c>
      <c r="D8063" s="176">
        <v>36.078888999999997</v>
      </c>
      <c r="E8063" s="176">
        <v>106.216944</v>
      </c>
    </row>
    <row r="8064" spans="2:5" x14ac:dyDescent="0.25">
      <c r="B8064" s="176" t="s">
        <v>10887</v>
      </c>
      <c r="C8064" s="176" t="s">
        <v>16520</v>
      </c>
      <c r="D8064" s="176">
        <v>38.008068000000002</v>
      </c>
      <c r="E8064" s="176">
        <v>100.645065</v>
      </c>
    </row>
    <row r="8065" spans="2:5" x14ac:dyDescent="0.25">
      <c r="B8065" s="176" t="s">
        <v>10888</v>
      </c>
      <c r="C8065" s="176" t="s">
        <v>16521</v>
      </c>
      <c r="D8065" s="176">
        <v>36.3367</v>
      </c>
      <c r="E8065" s="176">
        <v>100.480003</v>
      </c>
    </row>
    <row r="8066" spans="2:5" x14ac:dyDescent="0.25">
      <c r="B8066" s="176" t="s">
        <v>10889</v>
      </c>
      <c r="C8066" s="176" t="s">
        <v>16522</v>
      </c>
      <c r="D8066" s="176">
        <v>38.201644999999999</v>
      </c>
      <c r="E8066" s="176">
        <v>90.837843000000007</v>
      </c>
    </row>
    <row r="8067" spans="2:5" x14ac:dyDescent="0.25">
      <c r="B8067" s="176" t="s">
        <v>10890</v>
      </c>
      <c r="C8067" s="176" t="s">
        <v>16523</v>
      </c>
      <c r="D8067" s="176">
        <v>33.133527000000001</v>
      </c>
      <c r="E8067" s="176">
        <v>107.203817</v>
      </c>
    </row>
    <row r="8068" spans="2:5" x14ac:dyDescent="0.25">
      <c r="B8068" s="176" t="s">
        <v>10891</v>
      </c>
      <c r="C8068" s="176" t="s">
        <v>16524</v>
      </c>
      <c r="D8068" s="176">
        <v>38.322758</v>
      </c>
      <c r="E8068" s="176">
        <v>106.393214</v>
      </c>
    </row>
    <row r="8069" spans="2:5" x14ac:dyDescent="0.25">
      <c r="B8069" s="176" t="s">
        <v>10892</v>
      </c>
      <c r="C8069" s="176" t="s">
        <v>16525</v>
      </c>
      <c r="D8069" s="176">
        <v>38.542222000000002</v>
      </c>
      <c r="E8069" s="176">
        <v>102.348333</v>
      </c>
    </row>
    <row r="8070" spans="2:5" x14ac:dyDescent="0.25">
      <c r="B8070" s="176" t="s">
        <v>10893</v>
      </c>
      <c r="C8070" s="176" t="s">
        <v>16526</v>
      </c>
      <c r="D8070" s="176">
        <v>39.859051999999998</v>
      </c>
      <c r="E8070" s="176">
        <v>98.339343999999997</v>
      </c>
    </row>
    <row r="8071" spans="2:5" x14ac:dyDescent="0.25">
      <c r="B8071" s="176" t="s">
        <v>10894</v>
      </c>
      <c r="C8071" s="176" t="s">
        <v>16527</v>
      </c>
      <c r="D8071" s="176">
        <v>36.515202000000002</v>
      </c>
      <c r="E8071" s="176">
        <v>103.620003</v>
      </c>
    </row>
    <row r="8072" spans="2:5" x14ac:dyDescent="0.25">
      <c r="B8072" s="176" t="s">
        <v>10895</v>
      </c>
      <c r="C8072" s="176" t="s">
        <v>16528</v>
      </c>
      <c r="D8072" s="176">
        <v>33.789918</v>
      </c>
      <c r="E8072" s="176">
        <v>105.790014</v>
      </c>
    </row>
    <row r="8073" spans="2:5" x14ac:dyDescent="0.25">
      <c r="B8073" s="176" t="s">
        <v>10896</v>
      </c>
      <c r="C8073" s="176" t="s">
        <v>16529</v>
      </c>
      <c r="D8073" s="176">
        <v>35.802638000000002</v>
      </c>
      <c r="E8073" s="176">
        <v>107.598896</v>
      </c>
    </row>
    <row r="8074" spans="2:5" x14ac:dyDescent="0.25">
      <c r="B8074" s="176" t="s">
        <v>10897</v>
      </c>
      <c r="C8074" s="176" t="s">
        <v>16530</v>
      </c>
      <c r="D8074" s="176">
        <v>34.376700999999997</v>
      </c>
      <c r="E8074" s="176">
        <v>109.120003</v>
      </c>
    </row>
    <row r="8075" spans="2:5" x14ac:dyDescent="0.25">
      <c r="B8075" s="176" t="s">
        <v>10898</v>
      </c>
      <c r="C8075" s="176" t="s">
        <v>16531</v>
      </c>
      <c r="D8075" s="176">
        <v>34.560099999999998</v>
      </c>
      <c r="E8075" s="176">
        <v>105.860343</v>
      </c>
    </row>
    <row r="8076" spans="2:5" x14ac:dyDescent="0.25">
      <c r="B8076" s="176" t="s">
        <v>10899</v>
      </c>
      <c r="C8076" s="176" t="s">
        <v>16532</v>
      </c>
      <c r="D8076" s="176">
        <v>34.819014000000003</v>
      </c>
      <c r="E8076" s="176">
        <v>102.62226099999999</v>
      </c>
    </row>
    <row r="8077" spans="2:5" x14ac:dyDescent="0.25">
      <c r="B8077" s="176" t="s">
        <v>10900</v>
      </c>
      <c r="C8077" s="176" t="s">
        <v>16533</v>
      </c>
      <c r="D8077" s="176">
        <v>36.527749999999997</v>
      </c>
      <c r="E8077" s="176">
        <v>102.040215</v>
      </c>
    </row>
    <row r="8078" spans="2:5" x14ac:dyDescent="0.25">
      <c r="B8078" s="176" t="s">
        <v>10901</v>
      </c>
      <c r="C8078" s="176" t="s">
        <v>16534</v>
      </c>
      <c r="D8078" s="176">
        <v>34.442207000000003</v>
      </c>
      <c r="E8078" s="176">
        <v>108.76238499999999</v>
      </c>
    </row>
    <row r="8079" spans="2:5" x14ac:dyDescent="0.25">
      <c r="B8079" s="176" t="s">
        <v>10902</v>
      </c>
      <c r="C8079" s="176" t="s">
        <v>16535</v>
      </c>
      <c r="D8079" s="176">
        <v>36.479413000000001</v>
      </c>
      <c r="E8079" s="176">
        <v>109.464083</v>
      </c>
    </row>
    <row r="8080" spans="2:5" x14ac:dyDescent="0.25">
      <c r="B8080" s="176" t="s">
        <v>10903</v>
      </c>
      <c r="C8080" s="176" t="s">
        <v>16536</v>
      </c>
      <c r="D8080" s="176">
        <v>38.35971</v>
      </c>
      <c r="E8080" s="176">
        <v>109.59092699999999</v>
      </c>
    </row>
    <row r="8081" spans="2:5" x14ac:dyDescent="0.25">
      <c r="B8081" s="176" t="s">
        <v>10904</v>
      </c>
      <c r="C8081" s="176" t="s">
        <v>16537</v>
      </c>
      <c r="D8081" s="176">
        <v>32.836388999999997</v>
      </c>
      <c r="E8081" s="176">
        <v>97.036389</v>
      </c>
    </row>
    <row r="8082" spans="2:5" x14ac:dyDescent="0.25">
      <c r="B8082" s="176" t="s">
        <v>10905</v>
      </c>
      <c r="C8082" s="176" t="s">
        <v>16538</v>
      </c>
      <c r="D8082" s="176">
        <v>37.573124999999997</v>
      </c>
      <c r="E8082" s="176">
        <v>105.154454</v>
      </c>
    </row>
    <row r="8083" spans="2:5" x14ac:dyDescent="0.25">
      <c r="B8083" s="176" t="s">
        <v>10906</v>
      </c>
      <c r="C8083" s="176" t="s">
        <v>16539</v>
      </c>
      <c r="D8083" s="176">
        <v>38.801898999999999</v>
      </c>
      <c r="E8083" s="176">
        <v>100.675003</v>
      </c>
    </row>
    <row r="8084" spans="2:5" x14ac:dyDescent="0.25">
      <c r="B8084" s="176" t="s">
        <v>10907</v>
      </c>
      <c r="C8084" s="176" t="s">
        <v>16540</v>
      </c>
      <c r="D8084" s="176">
        <v>46.250301361083984</v>
      </c>
      <c r="E8084" s="176">
        <v>102.802001953125</v>
      </c>
    </row>
    <row r="8085" spans="2:5" x14ac:dyDescent="0.25">
      <c r="B8085" s="176" t="s">
        <v>10908</v>
      </c>
      <c r="C8085" s="176" t="s">
        <v>16541</v>
      </c>
      <c r="D8085" s="176">
        <v>46.376399993896484</v>
      </c>
      <c r="E8085" s="176">
        <v>96.221099853515625</v>
      </c>
    </row>
    <row r="8086" spans="2:5" x14ac:dyDescent="0.25">
      <c r="B8086" s="176" t="s">
        <v>10909</v>
      </c>
      <c r="C8086" s="176" t="s">
        <v>16542</v>
      </c>
      <c r="D8086" s="176">
        <v>46.1633</v>
      </c>
      <c r="E8086" s="176">
        <v>100.704002</v>
      </c>
    </row>
    <row r="8087" spans="2:5" x14ac:dyDescent="0.25">
      <c r="B8087" s="176" t="s">
        <v>10910</v>
      </c>
      <c r="C8087" s="176" t="s">
        <v>16543</v>
      </c>
      <c r="D8087" s="176">
        <v>48.854999542236328</v>
      </c>
      <c r="E8087" s="176">
        <v>103.47599792480469</v>
      </c>
    </row>
    <row r="8088" spans="2:5" x14ac:dyDescent="0.25">
      <c r="B8088" s="176" t="s">
        <v>10911</v>
      </c>
      <c r="C8088" s="176" t="s">
        <v>16544</v>
      </c>
      <c r="D8088" s="176">
        <v>46.660301208496094</v>
      </c>
      <c r="E8088" s="176">
        <v>113.28500366210938</v>
      </c>
    </row>
    <row r="8089" spans="2:5" x14ac:dyDescent="0.25">
      <c r="B8089" s="176" t="s">
        <v>10912</v>
      </c>
      <c r="C8089" s="176" t="s">
        <v>16545</v>
      </c>
      <c r="D8089" s="176">
        <v>48.135381000000002</v>
      </c>
      <c r="E8089" s="176">
        <v>114.647231</v>
      </c>
    </row>
    <row r="8090" spans="2:5" x14ac:dyDescent="0.25">
      <c r="B8090" s="176" t="s">
        <v>10913</v>
      </c>
      <c r="C8090" s="176" t="s">
        <v>16546</v>
      </c>
      <c r="D8090" s="176">
        <v>47.646915999999997</v>
      </c>
      <c r="E8090" s="176">
        <v>106.819833</v>
      </c>
    </row>
    <row r="8091" spans="2:5" x14ac:dyDescent="0.25">
      <c r="B8091" s="176" t="s">
        <v>10914</v>
      </c>
      <c r="C8091" s="176" t="s">
        <v>16547</v>
      </c>
      <c r="D8091" s="176">
        <v>47.709299999999999</v>
      </c>
      <c r="E8091" s="176">
        <v>96.525800000000004</v>
      </c>
    </row>
    <row r="8092" spans="2:5" x14ac:dyDescent="0.25">
      <c r="B8092" s="176" t="s">
        <v>10915</v>
      </c>
      <c r="C8092" s="176" t="s">
        <v>16548</v>
      </c>
      <c r="D8092" s="176">
        <v>43.608628000000003</v>
      </c>
      <c r="E8092" s="176">
        <v>104.367734</v>
      </c>
    </row>
    <row r="8093" spans="2:5" x14ac:dyDescent="0.25">
      <c r="B8093" s="176" t="s">
        <v>10916</v>
      </c>
      <c r="C8093" s="176" t="s">
        <v>16549</v>
      </c>
      <c r="D8093" s="176">
        <v>47.954101999999999</v>
      </c>
      <c r="E8093" s="176">
        <v>91.628197</v>
      </c>
    </row>
    <row r="8094" spans="2:5" x14ac:dyDescent="0.25">
      <c r="B8094" s="176" t="s">
        <v>10917</v>
      </c>
      <c r="C8094" s="176" t="s">
        <v>16550</v>
      </c>
      <c r="D8094" s="176">
        <v>45.7380981445</v>
      </c>
      <c r="E8094" s="176">
        <v>106.268997192</v>
      </c>
    </row>
    <row r="8095" spans="2:5" x14ac:dyDescent="0.25">
      <c r="B8095" s="176" t="s">
        <v>10918</v>
      </c>
      <c r="C8095" s="176" t="s">
        <v>16551</v>
      </c>
      <c r="D8095" s="176">
        <v>49.663677</v>
      </c>
      <c r="E8095" s="176">
        <v>100.10002799999999</v>
      </c>
    </row>
    <row r="8096" spans="2:5" x14ac:dyDescent="0.25">
      <c r="B8096" s="176" t="s">
        <v>10919</v>
      </c>
      <c r="C8096" s="176" t="s">
        <v>16552</v>
      </c>
      <c r="D8096" s="176">
        <v>47.843102000000002</v>
      </c>
      <c r="E8096" s="176">
        <v>106.766998</v>
      </c>
    </row>
    <row r="8097" spans="2:5" x14ac:dyDescent="0.25">
      <c r="B8097" s="176" t="s">
        <v>10920</v>
      </c>
      <c r="C8097" s="176" t="s">
        <v>16553</v>
      </c>
      <c r="D8097" s="176">
        <v>50.066588000000003</v>
      </c>
      <c r="E8097" s="176">
        <v>91.938272999999995</v>
      </c>
    </row>
    <row r="8098" spans="2:5" x14ac:dyDescent="0.25">
      <c r="B8098" s="176" t="s">
        <v>10921</v>
      </c>
      <c r="C8098" s="176" t="s">
        <v>16554</v>
      </c>
      <c r="D8098" s="176">
        <v>48.993301000000002</v>
      </c>
      <c r="E8098" s="176">
        <v>89.922500999999997</v>
      </c>
    </row>
    <row r="8099" spans="2:5" x14ac:dyDescent="0.25">
      <c r="B8099" s="176" t="s">
        <v>10922</v>
      </c>
      <c r="C8099" s="176" t="s">
        <v>16555</v>
      </c>
      <c r="D8099" s="176">
        <v>25.053301000000001</v>
      </c>
      <c r="E8099" s="176">
        <v>99.168296999999995</v>
      </c>
    </row>
    <row r="8100" spans="2:5" x14ac:dyDescent="0.25">
      <c r="B8100" s="176" t="s">
        <v>10923</v>
      </c>
      <c r="C8100" s="176" t="s">
        <v>16556</v>
      </c>
      <c r="D8100" s="176">
        <v>23.276330999999999</v>
      </c>
      <c r="E8100" s="176">
        <v>99.373169000000004</v>
      </c>
    </row>
    <row r="8101" spans="2:5" x14ac:dyDescent="0.25">
      <c r="B8101" s="176" t="s">
        <v>10924</v>
      </c>
      <c r="C8101" s="176" t="s">
        <v>16557</v>
      </c>
      <c r="D8101" s="176">
        <v>25.649401000000001</v>
      </c>
      <c r="E8101" s="176">
        <v>100.319</v>
      </c>
    </row>
    <row r="8102" spans="2:5" x14ac:dyDescent="0.25">
      <c r="B8102" s="176" t="s">
        <v>10925</v>
      </c>
      <c r="C8102" s="176" t="s">
        <v>16558</v>
      </c>
      <c r="D8102" s="176">
        <v>27.793600000000001</v>
      </c>
      <c r="E8102" s="176">
        <v>99.677199999999999</v>
      </c>
    </row>
    <row r="8103" spans="2:5" x14ac:dyDescent="0.25">
      <c r="B8103" s="176" t="s">
        <v>10926</v>
      </c>
      <c r="C8103" s="176" t="s">
        <v>16559</v>
      </c>
      <c r="D8103" s="176">
        <v>21.974647999999998</v>
      </c>
      <c r="E8103" s="176">
        <v>100.762224</v>
      </c>
    </row>
    <row r="8104" spans="2:5" x14ac:dyDescent="0.25">
      <c r="B8104" s="176" t="s">
        <v>10927</v>
      </c>
      <c r="C8104" s="176" t="s">
        <v>16560</v>
      </c>
      <c r="D8104" s="176">
        <v>22.417732999999998</v>
      </c>
      <c r="E8104" s="176">
        <v>99.784012000000004</v>
      </c>
    </row>
    <row r="8105" spans="2:5" x14ac:dyDescent="0.25">
      <c r="B8105" s="176" t="s">
        <v>10928</v>
      </c>
      <c r="C8105" s="176" t="s">
        <v>16561</v>
      </c>
      <c r="D8105" s="176">
        <v>23.738099999999999</v>
      </c>
      <c r="E8105" s="176">
        <v>100.025002</v>
      </c>
    </row>
    <row r="8106" spans="2:5" x14ac:dyDescent="0.25">
      <c r="B8106" s="176" t="s">
        <v>10929</v>
      </c>
      <c r="C8106" s="176" t="s">
        <v>16562</v>
      </c>
      <c r="D8106" s="176">
        <v>26.677482999999999</v>
      </c>
      <c r="E8106" s="176">
        <v>100.244944</v>
      </c>
    </row>
    <row r="8107" spans="2:5" x14ac:dyDescent="0.25">
      <c r="B8107" s="176" t="s">
        <v>10930</v>
      </c>
      <c r="C8107" s="176" t="s">
        <v>16563</v>
      </c>
      <c r="D8107" s="176">
        <v>24.4011</v>
      </c>
      <c r="E8107" s="176">
        <v>98.531700000000001</v>
      </c>
    </row>
    <row r="8108" spans="2:5" x14ac:dyDescent="0.25">
      <c r="B8108" s="176" t="s">
        <v>10931</v>
      </c>
      <c r="C8108" s="176" t="s">
        <v>16564</v>
      </c>
      <c r="D8108" s="176">
        <v>27.540299999999998</v>
      </c>
      <c r="E8108" s="176">
        <v>100.7593</v>
      </c>
    </row>
    <row r="8109" spans="2:5" x14ac:dyDescent="0.25">
      <c r="B8109" s="176" t="s">
        <v>10932</v>
      </c>
      <c r="C8109" s="176" t="s">
        <v>16565</v>
      </c>
      <c r="D8109" s="176">
        <v>25.110313000000001</v>
      </c>
      <c r="E8109" s="176">
        <v>102.93674300000001</v>
      </c>
    </row>
    <row r="8110" spans="2:5" x14ac:dyDescent="0.25">
      <c r="B8110" s="176" t="s">
        <v>10933</v>
      </c>
      <c r="C8110" s="176" t="s">
        <v>16566</v>
      </c>
      <c r="D8110" s="176">
        <v>22.793301</v>
      </c>
      <c r="E8110" s="176">
        <v>100.959</v>
      </c>
    </row>
    <row r="8111" spans="2:5" x14ac:dyDescent="0.25">
      <c r="B8111" s="176" t="s">
        <v>10934</v>
      </c>
      <c r="C8111" s="176" t="s">
        <v>16567</v>
      </c>
      <c r="D8111" s="176">
        <v>24.938056</v>
      </c>
      <c r="E8111" s="176">
        <v>98.485833</v>
      </c>
    </row>
    <row r="8112" spans="2:5" x14ac:dyDescent="0.25">
      <c r="B8112" s="176" t="s">
        <v>10935</v>
      </c>
      <c r="C8112" s="176" t="s">
        <v>16568</v>
      </c>
      <c r="D8112" s="176">
        <v>23.558299999999999</v>
      </c>
      <c r="E8112" s="176">
        <v>104.32550000000001</v>
      </c>
    </row>
    <row r="8113" spans="2:5" x14ac:dyDescent="0.25">
      <c r="B8113" s="176" t="s">
        <v>10936</v>
      </c>
      <c r="C8113" s="176" t="s">
        <v>16569</v>
      </c>
      <c r="D8113" s="176">
        <v>25.737499</v>
      </c>
      <c r="E8113" s="176">
        <v>101.88200399999999</v>
      </c>
    </row>
    <row r="8114" spans="2:5" x14ac:dyDescent="0.25">
      <c r="B8114" s="176" t="s">
        <v>10937</v>
      </c>
      <c r="C8114" s="176" t="s">
        <v>11474</v>
      </c>
      <c r="D8114" s="176">
        <v>27.205843000000002</v>
      </c>
      <c r="E8114" s="176">
        <v>103.69151100000001</v>
      </c>
    </row>
    <row r="8115" spans="2:5" x14ac:dyDescent="0.25">
      <c r="B8115" s="176" t="s">
        <v>10938</v>
      </c>
      <c r="C8115" s="176" t="s">
        <v>16570</v>
      </c>
      <c r="D8115" s="176">
        <v>24.543889</v>
      </c>
      <c r="E8115" s="176">
        <v>118.127454</v>
      </c>
    </row>
    <row r="8116" spans="2:5" x14ac:dyDescent="0.25">
      <c r="B8116" s="176" t="s">
        <v>10939</v>
      </c>
      <c r="C8116" s="176" t="s">
        <v>16571</v>
      </c>
      <c r="D8116" s="176">
        <v>30.582198999999999</v>
      </c>
      <c r="E8116" s="176">
        <v>117.050003</v>
      </c>
    </row>
    <row r="8117" spans="2:5" x14ac:dyDescent="0.25">
      <c r="B8117" s="176" t="s">
        <v>10940</v>
      </c>
      <c r="C8117" s="176" t="s">
        <v>16572</v>
      </c>
      <c r="D8117" s="176">
        <v>33.166291999999999</v>
      </c>
      <c r="E8117" s="176">
        <v>117.05834400000001</v>
      </c>
    </row>
    <row r="8118" spans="2:5" x14ac:dyDescent="0.25">
      <c r="B8118" s="176" t="s">
        <v>10941</v>
      </c>
      <c r="C8118" s="176" t="s">
        <v>16573</v>
      </c>
      <c r="D8118" s="176">
        <v>32.847732999999998</v>
      </c>
      <c r="E8118" s="176">
        <v>117.320244</v>
      </c>
    </row>
    <row r="8119" spans="2:5" x14ac:dyDescent="0.25">
      <c r="B8119" s="176" t="s">
        <v>10942</v>
      </c>
      <c r="C8119" s="176" t="s">
        <v>16574</v>
      </c>
      <c r="D8119" s="176">
        <v>31.920484999999999</v>
      </c>
      <c r="E8119" s="176">
        <v>119.77546</v>
      </c>
    </row>
    <row r="8120" spans="2:5" x14ac:dyDescent="0.25">
      <c r="B8120" s="176" t="s">
        <v>10943</v>
      </c>
      <c r="C8120" s="176" t="s">
        <v>16575</v>
      </c>
      <c r="D8120" s="176">
        <v>28.864815</v>
      </c>
      <c r="E8120" s="176">
        <v>115.90271</v>
      </c>
    </row>
    <row r="8121" spans="2:5" x14ac:dyDescent="0.25">
      <c r="B8121" s="176" t="s">
        <v>10944</v>
      </c>
      <c r="C8121" s="176" t="s">
        <v>16576</v>
      </c>
      <c r="D8121" s="176">
        <v>37.501370000000001</v>
      </c>
      <c r="E8121" s="176">
        <v>118.789863</v>
      </c>
    </row>
    <row r="8122" spans="2:5" x14ac:dyDescent="0.25">
      <c r="B8122" s="176" t="s">
        <v>10945</v>
      </c>
      <c r="C8122" s="176" t="s">
        <v>16577</v>
      </c>
      <c r="D8122" s="176">
        <v>32.882156999999999</v>
      </c>
      <c r="E8122" s="176">
        <v>115.734364</v>
      </c>
    </row>
    <row r="8123" spans="2:5" x14ac:dyDescent="0.25">
      <c r="B8123" s="176" t="s">
        <v>10946</v>
      </c>
      <c r="C8123" s="176" t="s">
        <v>16578</v>
      </c>
      <c r="D8123" s="176">
        <v>25.929254</v>
      </c>
      <c r="E8123" s="176">
        <v>119.672524</v>
      </c>
    </row>
    <row r="8124" spans="2:5" x14ac:dyDescent="0.25">
      <c r="B8124" s="176" t="s">
        <v>10947</v>
      </c>
      <c r="C8124" s="176" t="s">
        <v>16579</v>
      </c>
      <c r="D8124" s="176">
        <v>26.856898999999999</v>
      </c>
      <c r="E8124" s="176">
        <v>114.73699999999999</v>
      </c>
    </row>
    <row r="8125" spans="2:5" x14ac:dyDescent="0.25">
      <c r="B8125" s="176" t="s">
        <v>10948</v>
      </c>
      <c r="C8125" s="176" t="s">
        <v>16580</v>
      </c>
      <c r="D8125" s="176">
        <v>25.853332999999999</v>
      </c>
      <c r="E8125" s="176">
        <v>114.77888900000001</v>
      </c>
    </row>
    <row r="8126" spans="2:5" x14ac:dyDescent="0.25">
      <c r="B8126" s="176" t="s">
        <v>10949</v>
      </c>
      <c r="C8126" s="176" t="s">
        <v>16581</v>
      </c>
      <c r="D8126" s="176">
        <v>30.236090000000001</v>
      </c>
      <c r="E8126" s="176">
        <v>120.428865</v>
      </c>
    </row>
    <row r="8127" spans="2:5" x14ac:dyDescent="0.25">
      <c r="B8127" s="176" t="s">
        <v>10950</v>
      </c>
      <c r="C8127" s="176" t="s">
        <v>16582</v>
      </c>
      <c r="D8127" s="176">
        <v>35.212972000000001</v>
      </c>
      <c r="E8127" s="176">
        <v>115.73674800000001</v>
      </c>
    </row>
    <row r="8128" spans="2:5" x14ac:dyDescent="0.25">
      <c r="B8128" s="176" t="s">
        <v>10951</v>
      </c>
      <c r="C8128" s="176" t="s">
        <v>16583</v>
      </c>
      <c r="D8128" s="176">
        <v>29.3386</v>
      </c>
      <c r="E8128" s="176">
        <v>117.17600299999999</v>
      </c>
    </row>
    <row r="8129" spans="2:5" x14ac:dyDescent="0.25">
      <c r="B8129" s="176" t="s">
        <v>10952</v>
      </c>
      <c r="C8129" s="176" t="s">
        <v>16584</v>
      </c>
      <c r="D8129" s="176">
        <v>35.647357999999997</v>
      </c>
      <c r="E8129" s="176">
        <v>116.743269</v>
      </c>
    </row>
    <row r="8130" spans="2:5" x14ac:dyDescent="0.25">
      <c r="B8130" s="176" t="s">
        <v>10953</v>
      </c>
      <c r="C8130" s="176" t="s">
        <v>16585</v>
      </c>
      <c r="D8130" s="176">
        <v>30.740300000000001</v>
      </c>
      <c r="E8130" s="176">
        <v>117.68559999999999</v>
      </c>
    </row>
    <row r="8131" spans="2:5" x14ac:dyDescent="0.25">
      <c r="B8131" s="176" t="s">
        <v>10954</v>
      </c>
      <c r="C8131" s="176" t="s">
        <v>16586</v>
      </c>
      <c r="D8131" s="176">
        <v>29.476944</v>
      </c>
      <c r="E8131" s="176">
        <v>115.80111100000001</v>
      </c>
    </row>
    <row r="8132" spans="2:5" x14ac:dyDescent="0.25">
      <c r="B8132" s="176" t="s">
        <v>10955</v>
      </c>
      <c r="C8132" s="176" t="s">
        <v>16587</v>
      </c>
      <c r="D8132" s="176">
        <v>36.857201000000003</v>
      </c>
      <c r="E8132" s="176">
        <v>117.216003</v>
      </c>
    </row>
    <row r="8133" spans="2:5" x14ac:dyDescent="0.25">
      <c r="B8133" s="176" t="s">
        <v>10956</v>
      </c>
      <c r="C8133" s="176" t="s">
        <v>16588</v>
      </c>
      <c r="D8133" s="176">
        <v>28.96613</v>
      </c>
      <c r="E8133" s="176">
        <v>118.898793</v>
      </c>
    </row>
    <row r="8134" spans="2:5" x14ac:dyDescent="0.25">
      <c r="B8134" s="176" t="s">
        <v>10957</v>
      </c>
      <c r="C8134" s="176" t="s">
        <v>16589</v>
      </c>
      <c r="D8134" s="176">
        <v>30.698056000000001</v>
      </c>
      <c r="E8134" s="176">
        <v>120.663056</v>
      </c>
    </row>
    <row r="8135" spans="2:5" x14ac:dyDescent="0.25">
      <c r="B8135" s="176" t="s">
        <v>10958</v>
      </c>
      <c r="C8135" s="176" t="s">
        <v>16590</v>
      </c>
      <c r="D8135" s="176">
        <v>34.414059999999999</v>
      </c>
      <c r="E8135" s="176">
        <v>119.17899</v>
      </c>
    </row>
    <row r="8136" spans="2:5" x14ac:dyDescent="0.25">
      <c r="B8136" s="176" t="s">
        <v>10959</v>
      </c>
      <c r="C8136" s="176" t="s">
        <v>16591</v>
      </c>
      <c r="D8136" s="176">
        <v>25.675920000000001</v>
      </c>
      <c r="E8136" s="176">
        <v>116.745907</v>
      </c>
    </row>
    <row r="8137" spans="2:5" x14ac:dyDescent="0.25">
      <c r="B8137" s="176" t="s">
        <v>10960</v>
      </c>
      <c r="C8137" s="176" t="s">
        <v>16592</v>
      </c>
      <c r="D8137" s="176">
        <v>28.562201000000002</v>
      </c>
      <c r="E8137" s="176">
        <v>121.429001</v>
      </c>
    </row>
    <row r="8138" spans="2:5" x14ac:dyDescent="0.25">
      <c r="B8138" s="176" t="s">
        <v>10961</v>
      </c>
      <c r="C8138" s="176" t="s">
        <v>16593</v>
      </c>
      <c r="D8138" s="176">
        <v>35.052917999999998</v>
      </c>
      <c r="E8138" s="176">
        <v>118.411828</v>
      </c>
    </row>
    <row r="8139" spans="2:5" x14ac:dyDescent="0.25">
      <c r="B8139" s="176" t="s">
        <v>10962</v>
      </c>
      <c r="C8139" s="176" t="s">
        <v>16594</v>
      </c>
      <c r="D8139" s="176">
        <v>29.826700210571289</v>
      </c>
      <c r="E8139" s="176">
        <v>121.46199798583984</v>
      </c>
    </row>
    <row r="8140" spans="2:5" x14ac:dyDescent="0.25">
      <c r="B8140" s="176" t="s">
        <v>10963</v>
      </c>
      <c r="C8140" s="176" t="s">
        <v>16595</v>
      </c>
      <c r="D8140" s="176">
        <v>31.735032</v>
      </c>
      <c r="E8140" s="176">
        <v>118.865949</v>
      </c>
    </row>
    <row r="8141" spans="2:5" x14ac:dyDescent="0.25">
      <c r="B8141" s="176" t="s">
        <v>10964</v>
      </c>
      <c r="C8141" s="176" t="s">
        <v>16596</v>
      </c>
      <c r="D8141" s="176">
        <v>32.073566</v>
      </c>
      <c r="E8141" s="176">
        <v>120.980076</v>
      </c>
    </row>
    <row r="8142" spans="2:5" x14ac:dyDescent="0.25">
      <c r="B8142" s="176" t="s">
        <v>10965</v>
      </c>
      <c r="C8142" s="176" t="s">
        <v>16597</v>
      </c>
      <c r="D8142" s="176">
        <v>31.98779</v>
      </c>
      <c r="E8142" s="176">
        <v>116.9769</v>
      </c>
    </row>
    <row r="8143" spans="2:5" x14ac:dyDescent="0.25">
      <c r="B8143" s="176" t="s">
        <v>10966</v>
      </c>
      <c r="C8143" s="176" t="s">
        <v>16598</v>
      </c>
      <c r="D8143" s="176">
        <v>31.1434</v>
      </c>
      <c r="E8143" s="176">
        <v>121.80500000000001</v>
      </c>
    </row>
    <row r="8144" spans="2:5" x14ac:dyDescent="0.25">
      <c r="B8144" s="176" t="s">
        <v>10967</v>
      </c>
      <c r="C8144" s="176" t="s">
        <v>16599</v>
      </c>
      <c r="D8144" s="176">
        <v>36.361953</v>
      </c>
      <c r="E8144" s="176">
        <v>120.088171</v>
      </c>
    </row>
    <row r="8145" spans="2:5" x14ac:dyDescent="0.25">
      <c r="B8145" s="176" t="s">
        <v>10968</v>
      </c>
      <c r="C8145" s="176" t="s">
        <v>16600</v>
      </c>
      <c r="D8145" s="176">
        <v>24.795855</v>
      </c>
      <c r="E8145" s="176">
        <v>118.588599</v>
      </c>
    </row>
    <row r="8146" spans="2:5" x14ac:dyDescent="0.25">
      <c r="B8146" s="176" t="s">
        <v>10969</v>
      </c>
      <c r="C8146" s="176" t="s">
        <v>16601</v>
      </c>
      <c r="D8146" s="176">
        <v>32.258341000000001</v>
      </c>
      <c r="E8146" s="176">
        <v>120.501131</v>
      </c>
    </row>
    <row r="8147" spans="2:5" x14ac:dyDescent="0.25">
      <c r="B8147" s="176" t="s">
        <v>10970</v>
      </c>
      <c r="C8147" s="176" t="s">
        <v>16602</v>
      </c>
      <c r="D8147" s="176">
        <v>35.405033000000003</v>
      </c>
      <c r="E8147" s="176">
        <v>119.324403</v>
      </c>
    </row>
    <row r="8148" spans="2:5" x14ac:dyDescent="0.25">
      <c r="B8148" s="176" t="s">
        <v>10971</v>
      </c>
      <c r="C8148" s="176" t="s">
        <v>16603</v>
      </c>
      <c r="D8148" s="176">
        <v>33.792712000000002</v>
      </c>
      <c r="E8148" s="176">
        <v>119.12665699999999</v>
      </c>
    </row>
    <row r="8149" spans="2:5" x14ac:dyDescent="0.25">
      <c r="B8149" s="176" t="s">
        <v>10972</v>
      </c>
      <c r="C8149" s="176" t="s">
        <v>16604</v>
      </c>
      <c r="D8149" s="176">
        <v>26.426300000000001</v>
      </c>
      <c r="E8149" s="176">
        <v>117.8336</v>
      </c>
    </row>
    <row r="8150" spans="2:5" x14ac:dyDescent="0.25">
      <c r="B8150" s="176" t="s">
        <v>10973</v>
      </c>
      <c r="C8150" s="176" t="s">
        <v>16605</v>
      </c>
      <c r="D8150" s="176">
        <v>28.3797</v>
      </c>
      <c r="E8150" s="176">
        <v>117.96429999999999</v>
      </c>
    </row>
    <row r="8151" spans="2:5" x14ac:dyDescent="0.25">
      <c r="B8151" s="176" t="s">
        <v>10974</v>
      </c>
      <c r="C8151" s="176" t="s">
        <v>16606</v>
      </c>
      <c r="D8151" s="176">
        <v>31.198104000000001</v>
      </c>
      <c r="E8151" s="176">
        <v>121.33426</v>
      </c>
    </row>
    <row r="8152" spans="2:5" x14ac:dyDescent="0.25">
      <c r="B8152" s="176" t="s">
        <v>10975</v>
      </c>
      <c r="C8152" s="176" t="s">
        <v>16607</v>
      </c>
      <c r="D8152" s="176">
        <v>31.263100000000001</v>
      </c>
      <c r="E8152" s="176">
        <v>120.40100099999999</v>
      </c>
    </row>
    <row r="8153" spans="2:5" x14ac:dyDescent="0.25">
      <c r="B8153" s="176" t="s">
        <v>10976</v>
      </c>
      <c r="C8153" s="176" t="s">
        <v>16608</v>
      </c>
      <c r="D8153" s="176">
        <v>29.733298999999999</v>
      </c>
      <c r="E8153" s="176">
        <v>118.25599699999999</v>
      </c>
    </row>
    <row r="8154" spans="2:5" x14ac:dyDescent="0.25">
      <c r="B8154" s="176" t="s">
        <v>10977</v>
      </c>
      <c r="C8154" s="176" t="s">
        <v>16609</v>
      </c>
      <c r="D8154" s="176">
        <v>30.797725</v>
      </c>
      <c r="E8154" s="176">
        <v>119.590287</v>
      </c>
    </row>
    <row r="8155" spans="2:5" x14ac:dyDescent="0.25">
      <c r="B8155" s="176" t="s">
        <v>10978</v>
      </c>
      <c r="C8155" s="176" t="s">
        <v>16610</v>
      </c>
      <c r="D8155" s="176">
        <v>31.104500000000002</v>
      </c>
      <c r="E8155" s="176">
        <v>118.66687</v>
      </c>
    </row>
    <row r="8156" spans="2:5" x14ac:dyDescent="0.25">
      <c r="B8156" s="176" t="s">
        <v>10979</v>
      </c>
      <c r="C8156" s="176" t="s">
        <v>16611</v>
      </c>
      <c r="D8156" s="176">
        <v>36.646701999999998</v>
      </c>
      <c r="E8156" s="176">
        <v>119.11900300000001</v>
      </c>
    </row>
    <row r="8157" spans="2:5" x14ac:dyDescent="0.25">
      <c r="B8157" s="176" t="s">
        <v>10980</v>
      </c>
      <c r="C8157" s="176" t="s">
        <v>16612</v>
      </c>
      <c r="D8157" s="176">
        <v>37.187099000000003</v>
      </c>
      <c r="E8157" s="176">
        <v>122.228996</v>
      </c>
    </row>
    <row r="8158" spans="2:5" x14ac:dyDescent="0.25">
      <c r="B8158" s="176" t="s">
        <v>10981</v>
      </c>
      <c r="C8158" s="176" t="s">
        <v>16613</v>
      </c>
      <c r="D8158" s="176">
        <v>31.496952</v>
      </c>
      <c r="E8158" s="176">
        <v>120.43038</v>
      </c>
    </row>
    <row r="8159" spans="2:5" x14ac:dyDescent="0.25">
      <c r="B8159" s="176" t="s">
        <v>10982</v>
      </c>
      <c r="C8159" s="176" t="s">
        <v>16614</v>
      </c>
      <c r="D8159" s="176">
        <v>27.701899999999998</v>
      </c>
      <c r="E8159" s="176">
        <v>118.00099899999999</v>
      </c>
    </row>
    <row r="8160" spans="2:5" x14ac:dyDescent="0.25">
      <c r="B8160" s="176" t="s">
        <v>10983</v>
      </c>
      <c r="C8160" s="176" t="s">
        <v>16615</v>
      </c>
      <c r="D8160" s="176">
        <v>27.910571999999998</v>
      </c>
      <c r="E8160" s="176">
        <v>120.853465</v>
      </c>
    </row>
    <row r="8161" spans="2:5" x14ac:dyDescent="0.25">
      <c r="B8161" s="176" t="s">
        <v>10984</v>
      </c>
      <c r="C8161" s="176" t="s">
        <v>16616</v>
      </c>
      <c r="D8161" s="176">
        <v>34.059055999999998</v>
      </c>
      <c r="E8161" s="176">
        <v>117.555278</v>
      </c>
    </row>
    <row r="8162" spans="2:5" x14ac:dyDescent="0.25">
      <c r="B8162" s="176" t="s">
        <v>10985</v>
      </c>
      <c r="C8162" s="176" t="s">
        <v>16617</v>
      </c>
      <c r="D8162" s="176">
        <v>32.563400000000001</v>
      </c>
      <c r="E8162" s="176">
        <v>119.71980000000001</v>
      </c>
    </row>
    <row r="8163" spans="2:5" x14ac:dyDescent="0.25">
      <c r="B8163" s="176" t="s">
        <v>10986</v>
      </c>
      <c r="C8163" s="176" t="s">
        <v>16618</v>
      </c>
      <c r="D8163" s="176">
        <v>27.802499999999998</v>
      </c>
      <c r="E8163" s="176">
        <v>114.3062</v>
      </c>
    </row>
    <row r="8164" spans="2:5" x14ac:dyDescent="0.25">
      <c r="B8164" s="176" t="s">
        <v>10987</v>
      </c>
      <c r="C8164" s="176" t="s">
        <v>16619</v>
      </c>
      <c r="D8164" s="176">
        <v>33.428317</v>
      </c>
      <c r="E8164" s="176">
        <v>120.20545</v>
      </c>
    </row>
    <row r="8165" spans="2:5" x14ac:dyDescent="0.25">
      <c r="B8165" s="176" t="s">
        <v>10988</v>
      </c>
      <c r="C8165" s="176" t="s">
        <v>16620</v>
      </c>
      <c r="D8165" s="176">
        <v>37.659723999999997</v>
      </c>
      <c r="E8165" s="176">
        <v>120.97812399999999</v>
      </c>
    </row>
    <row r="8166" spans="2:5" x14ac:dyDescent="0.25">
      <c r="B8166" s="176" t="s">
        <v>10989</v>
      </c>
      <c r="C8166" s="176" t="s">
        <v>16621</v>
      </c>
      <c r="D8166" s="176">
        <v>29.342095</v>
      </c>
      <c r="E8166" s="176">
        <v>120.03116</v>
      </c>
    </row>
    <row r="8167" spans="2:5" x14ac:dyDescent="0.25">
      <c r="B8167" s="176" t="s">
        <v>10990</v>
      </c>
      <c r="C8167" s="176" t="s">
        <v>16622</v>
      </c>
      <c r="D8167" s="176">
        <v>29.933873999999999</v>
      </c>
      <c r="E8167" s="176">
        <v>122.362307</v>
      </c>
    </row>
    <row r="8168" spans="2:5" x14ac:dyDescent="0.25">
      <c r="B8168" s="176" t="s">
        <v>10991</v>
      </c>
      <c r="C8168" s="176" t="s">
        <v>16623</v>
      </c>
      <c r="D8168" s="176">
        <v>32.097940000000001</v>
      </c>
      <c r="E8168" s="176">
        <v>80.053971000000004</v>
      </c>
    </row>
    <row r="8169" spans="2:5" x14ac:dyDescent="0.25">
      <c r="B8169" s="176" t="s">
        <v>10992</v>
      </c>
      <c r="C8169" s="176" t="s">
        <v>16624</v>
      </c>
      <c r="D8169" s="176">
        <v>26.260556000000001</v>
      </c>
      <c r="E8169" s="176">
        <v>105.873333</v>
      </c>
    </row>
    <row r="8170" spans="2:5" x14ac:dyDescent="0.25">
      <c r="B8170" s="176" t="s">
        <v>10993</v>
      </c>
      <c r="C8170" s="176" t="s">
        <v>16625</v>
      </c>
      <c r="D8170" s="176">
        <v>30.553600311279297</v>
      </c>
      <c r="E8170" s="176">
        <v>97.108299255371094</v>
      </c>
    </row>
    <row r="8171" spans="2:5" x14ac:dyDescent="0.25">
      <c r="B8171" s="176" t="s">
        <v>10994</v>
      </c>
      <c r="C8171" s="176" t="s">
        <v>16626</v>
      </c>
      <c r="D8171" s="176">
        <v>27.267066</v>
      </c>
      <c r="E8171" s="176">
        <v>105.47209700000001</v>
      </c>
    </row>
    <row r="8172" spans="2:5" x14ac:dyDescent="0.25">
      <c r="B8172" s="176" t="s">
        <v>10995</v>
      </c>
      <c r="C8172" s="176" t="s">
        <v>16627</v>
      </c>
      <c r="D8172" s="176">
        <v>31.738420000000001</v>
      </c>
      <c r="E8172" s="176">
        <v>106.64487200000001</v>
      </c>
    </row>
    <row r="8173" spans="2:5" x14ac:dyDescent="0.25">
      <c r="B8173" s="176" t="s">
        <v>10996</v>
      </c>
      <c r="C8173" s="176" t="s">
        <v>16628</v>
      </c>
      <c r="D8173" s="176">
        <v>29.712254000000001</v>
      </c>
      <c r="E8173" s="176">
        <v>106.651895</v>
      </c>
    </row>
    <row r="8174" spans="2:5" x14ac:dyDescent="0.25">
      <c r="B8174" s="176" t="s">
        <v>10997</v>
      </c>
      <c r="C8174" s="176" t="s">
        <v>16629</v>
      </c>
      <c r="D8174" s="176">
        <v>31.048815000000001</v>
      </c>
      <c r="E8174" s="176">
        <v>107.43564600000001</v>
      </c>
    </row>
    <row r="8175" spans="2:5" x14ac:dyDescent="0.25">
      <c r="B8175" s="176" t="s">
        <v>10998</v>
      </c>
      <c r="C8175" s="176" t="s">
        <v>16630</v>
      </c>
      <c r="D8175" s="176">
        <v>29.316320000000001</v>
      </c>
      <c r="E8175" s="176">
        <v>100.060317</v>
      </c>
    </row>
    <row r="8176" spans="2:5" x14ac:dyDescent="0.25">
      <c r="B8176" s="176" t="s">
        <v>10999</v>
      </c>
      <c r="C8176" s="176" t="s">
        <v>11475</v>
      </c>
      <c r="D8176" s="176">
        <v>28.120999999999999</v>
      </c>
      <c r="E8176" s="176">
        <v>108.1631</v>
      </c>
    </row>
    <row r="8177" spans="2:5" x14ac:dyDescent="0.25">
      <c r="B8177" s="176" t="s">
        <v>11000</v>
      </c>
      <c r="C8177" s="176" t="s">
        <v>16631</v>
      </c>
      <c r="D8177" s="176">
        <v>28.604566999999999</v>
      </c>
      <c r="E8177" s="176">
        <v>86.798000000000002</v>
      </c>
    </row>
    <row r="8178" spans="2:5" x14ac:dyDescent="0.25">
      <c r="B8178" s="176" t="s">
        <v>11001</v>
      </c>
      <c r="C8178" s="176" t="s">
        <v>16632</v>
      </c>
      <c r="D8178" s="176">
        <v>31.130199999999999</v>
      </c>
      <c r="E8178" s="176">
        <v>107.4295</v>
      </c>
    </row>
    <row r="8179" spans="2:5" x14ac:dyDescent="0.25">
      <c r="B8179" s="176" t="s">
        <v>11002</v>
      </c>
      <c r="C8179" s="176" t="s">
        <v>16633</v>
      </c>
      <c r="D8179" s="176">
        <v>30.948499999999999</v>
      </c>
      <c r="E8179" s="176">
        <v>104.3296</v>
      </c>
    </row>
    <row r="8180" spans="2:5" x14ac:dyDescent="0.25">
      <c r="B8180" s="176" t="s">
        <v>11003</v>
      </c>
      <c r="C8180" s="176" t="s">
        <v>16634</v>
      </c>
      <c r="D8180" s="176">
        <v>32.390253999999999</v>
      </c>
      <c r="E8180" s="176">
        <v>105.694571</v>
      </c>
    </row>
    <row r="8181" spans="2:5" x14ac:dyDescent="0.25">
      <c r="B8181" s="176" t="s">
        <v>11004</v>
      </c>
      <c r="C8181" s="176" t="s">
        <v>16635</v>
      </c>
      <c r="D8181" s="176">
        <v>26.541805</v>
      </c>
      <c r="E8181" s="176">
        <v>106.80401999999999</v>
      </c>
    </row>
    <row r="8182" spans="2:5" x14ac:dyDescent="0.25">
      <c r="B8182" s="176" t="s">
        <v>11005</v>
      </c>
      <c r="C8182" s="176" t="s">
        <v>16636</v>
      </c>
      <c r="D8182" s="176">
        <v>31.7575</v>
      </c>
      <c r="E8182" s="176">
        <v>99.554167000000007</v>
      </c>
    </row>
    <row r="8183" spans="2:5" x14ac:dyDescent="0.25">
      <c r="B8183" s="176" t="s">
        <v>11006</v>
      </c>
      <c r="C8183" s="176" t="s">
        <v>16637</v>
      </c>
      <c r="D8183" s="176">
        <v>32.53154</v>
      </c>
      <c r="E8183" s="176">
        <v>102.35223999999999</v>
      </c>
    </row>
    <row r="8184" spans="2:5" x14ac:dyDescent="0.25">
      <c r="B8184" s="176" t="s">
        <v>11007</v>
      </c>
      <c r="C8184" s="176" t="s">
        <v>16638</v>
      </c>
      <c r="D8184" s="176">
        <v>32.853332999999999</v>
      </c>
      <c r="E8184" s="176">
        <v>103.682222</v>
      </c>
    </row>
    <row r="8185" spans="2:5" x14ac:dyDescent="0.25">
      <c r="B8185" s="176" t="s">
        <v>11008</v>
      </c>
      <c r="C8185" s="176" t="s">
        <v>16639</v>
      </c>
      <c r="D8185" s="176">
        <v>30.142464</v>
      </c>
      <c r="E8185" s="176">
        <v>101.73872</v>
      </c>
    </row>
    <row r="8186" spans="2:5" x14ac:dyDescent="0.25">
      <c r="B8186" s="176" t="s">
        <v>11009</v>
      </c>
      <c r="C8186" s="176" t="s">
        <v>16640</v>
      </c>
      <c r="D8186" s="176">
        <v>26.972000000000001</v>
      </c>
      <c r="E8186" s="176">
        <v>107.988</v>
      </c>
    </row>
    <row r="8187" spans="2:5" x14ac:dyDescent="0.25">
      <c r="B8187" s="176" t="s">
        <v>11010</v>
      </c>
      <c r="C8187" s="176" t="s">
        <v>16641</v>
      </c>
      <c r="D8187" s="176">
        <v>31.501909999999999</v>
      </c>
      <c r="E8187" s="176">
        <v>106.034417</v>
      </c>
    </row>
    <row r="8188" spans="2:5" x14ac:dyDescent="0.25">
      <c r="B8188" s="176" t="s">
        <v>11011</v>
      </c>
      <c r="C8188" s="176" t="s">
        <v>16642</v>
      </c>
      <c r="D8188" s="176">
        <v>25.452500000000001</v>
      </c>
      <c r="E8188" s="176">
        <v>107.96166700000001</v>
      </c>
    </row>
    <row r="8189" spans="2:5" x14ac:dyDescent="0.25">
      <c r="B8189" s="176" t="s">
        <v>11012</v>
      </c>
      <c r="C8189" s="176" t="s">
        <v>16643</v>
      </c>
      <c r="D8189" s="176">
        <v>29.298000999999999</v>
      </c>
      <c r="E8189" s="176">
        <v>90.911951000000002</v>
      </c>
    </row>
    <row r="8190" spans="2:5" x14ac:dyDescent="0.25">
      <c r="B8190" s="176" t="s">
        <v>11013</v>
      </c>
      <c r="C8190" s="176" t="s">
        <v>16644</v>
      </c>
      <c r="D8190" s="176">
        <v>29.030356999999999</v>
      </c>
      <c r="E8190" s="176">
        <v>105.468407</v>
      </c>
    </row>
    <row r="8191" spans="2:5" x14ac:dyDescent="0.25">
      <c r="B8191" s="176" t="s">
        <v>11014</v>
      </c>
      <c r="C8191" s="176" t="s">
        <v>16645</v>
      </c>
      <c r="D8191" s="176">
        <v>27.961836999999999</v>
      </c>
      <c r="E8191" s="176">
        <v>106.435416</v>
      </c>
    </row>
    <row r="8192" spans="2:5" x14ac:dyDescent="0.25">
      <c r="B8192" s="176" t="s">
        <v>11015</v>
      </c>
      <c r="C8192" s="176" t="s">
        <v>16646</v>
      </c>
      <c r="D8192" s="176">
        <v>31.428101000000002</v>
      </c>
      <c r="E8192" s="176">
        <v>104.74099699999999</v>
      </c>
    </row>
    <row r="8193" spans="2:5" x14ac:dyDescent="0.25">
      <c r="B8193" s="176" t="s">
        <v>11016</v>
      </c>
      <c r="C8193" s="176" t="s">
        <v>16647</v>
      </c>
      <c r="D8193" s="176">
        <v>30.798103999999999</v>
      </c>
      <c r="E8193" s="176">
        <v>106.16415000000001</v>
      </c>
    </row>
    <row r="8194" spans="2:5" x14ac:dyDescent="0.25">
      <c r="B8194" s="176" t="s">
        <v>11017</v>
      </c>
      <c r="C8194" s="176" t="s">
        <v>16648</v>
      </c>
      <c r="D8194" s="176">
        <v>26.32217</v>
      </c>
      <c r="E8194" s="176">
        <v>109.1499</v>
      </c>
    </row>
    <row r="8195" spans="2:5" x14ac:dyDescent="0.25">
      <c r="B8195" s="176" t="s">
        <v>11018</v>
      </c>
      <c r="C8195" s="176" t="s">
        <v>16649</v>
      </c>
      <c r="D8195" s="176">
        <v>29.303301000000001</v>
      </c>
      <c r="E8195" s="176">
        <v>94.335296999999997</v>
      </c>
    </row>
    <row r="8196" spans="2:5" x14ac:dyDescent="0.25">
      <c r="B8196" s="176" t="s">
        <v>11019</v>
      </c>
      <c r="C8196" s="176" t="s">
        <v>16650</v>
      </c>
      <c r="D8196" s="176">
        <v>30.397898000000001</v>
      </c>
      <c r="E8196" s="176">
        <v>81.133170000000007</v>
      </c>
    </row>
    <row r="8197" spans="2:5" x14ac:dyDescent="0.25">
      <c r="B8197" s="176" t="s">
        <v>11020</v>
      </c>
      <c r="C8197" s="176" t="s">
        <v>16651</v>
      </c>
      <c r="D8197" s="176">
        <v>26.609417000000001</v>
      </c>
      <c r="E8197" s="176">
        <v>104.979</v>
      </c>
    </row>
    <row r="8198" spans="2:5" x14ac:dyDescent="0.25">
      <c r="B8198" s="176" t="s">
        <v>11021</v>
      </c>
      <c r="C8198" s="176" t="s">
        <v>16652</v>
      </c>
      <c r="D8198" s="176">
        <v>29.5133333333</v>
      </c>
      <c r="E8198" s="176">
        <v>108.831111111</v>
      </c>
    </row>
    <row r="8199" spans="2:5" x14ac:dyDescent="0.25">
      <c r="B8199" s="176" t="s">
        <v>11022</v>
      </c>
      <c r="C8199" s="176" t="s">
        <v>16653</v>
      </c>
      <c r="D8199" s="176">
        <v>29.350876</v>
      </c>
      <c r="E8199" s="176">
        <v>89.299156999999994</v>
      </c>
    </row>
    <row r="8200" spans="2:5" x14ac:dyDescent="0.25">
      <c r="B8200" s="176" t="s">
        <v>11023</v>
      </c>
      <c r="C8200" s="176" t="s">
        <v>16654</v>
      </c>
      <c r="D8200" s="176">
        <v>28.422422000000001</v>
      </c>
      <c r="E8200" s="176">
        <v>92.348082000000005</v>
      </c>
    </row>
    <row r="8201" spans="2:5" x14ac:dyDescent="0.25">
      <c r="B8201" s="176" t="s">
        <v>11024</v>
      </c>
      <c r="C8201" s="176" t="s">
        <v>16655</v>
      </c>
      <c r="D8201" s="176">
        <v>30.312519999999999</v>
      </c>
      <c r="E8201" s="176">
        <v>104.441284</v>
      </c>
    </row>
    <row r="8202" spans="2:5" x14ac:dyDescent="0.25">
      <c r="B8202" s="176" t="s">
        <v>11025</v>
      </c>
      <c r="C8202" s="176" t="s">
        <v>16656</v>
      </c>
      <c r="D8202" s="176">
        <v>27.883333</v>
      </c>
      <c r="E8202" s="176">
        <v>109.30888899999999</v>
      </c>
    </row>
    <row r="8203" spans="2:5" x14ac:dyDescent="0.25">
      <c r="B8203" s="176" t="s">
        <v>11026</v>
      </c>
      <c r="C8203" s="176" t="s">
        <v>16657</v>
      </c>
      <c r="D8203" s="176">
        <v>30.558257000000001</v>
      </c>
      <c r="E8203" s="176">
        <v>103.945966</v>
      </c>
    </row>
    <row r="8204" spans="2:5" x14ac:dyDescent="0.25">
      <c r="B8204" s="176" t="s">
        <v>11027</v>
      </c>
      <c r="C8204" s="176" t="s">
        <v>16658</v>
      </c>
      <c r="D8204" s="176">
        <v>29.465658000000001</v>
      </c>
      <c r="E8204" s="176">
        <v>107.693664</v>
      </c>
    </row>
    <row r="8205" spans="2:5" x14ac:dyDescent="0.25">
      <c r="B8205" s="176" t="s">
        <v>11028</v>
      </c>
      <c r="C8205" s="176" t="s">
        <v>16659</v>
      </c>
      <c r="D8205" s="176">
        <v>31.068960000000001</v>
      </c>
      <c r="E8205" s="176">
        <v>109.708958</v>
      </c>
    </row>
    <row r="8206" spans="2:5" x14ac:dyDescent="0.25">
      <c r="B8206" s="176" t="s">
        <v>11029</v>
      </c>
      <c r="C8206" s="176" t="s">
        <v>16660</v>
      </c>
      <c r="D8206" s="176">
        <v>30.8017</v>
      </c>
      <c r="E8206" s="176">
        <v>108.43300000000001</v>
      </c>
    </row>
    <row r="8207" spans="2:5" x14ac:dyDescent="0.25">
      <c r="B8207" s="176" t="s">
        <v>11030</v>
      </c>
      <c r="C8207" s="176" t="s">
        <v>16661</v>
      </c>
      <c r="D8207" s="176">
        <v>27.989100000000001</v>
      </c>
      <c r="E8207" s="176">
        <v>102.183998</v>
      </c>
    </row>
    <row r="8208" spans="2:5" x14ac:dyDescent="0.25">
      <c r="B8208" s="176" t="s">
        <v>11031</v>
      </c>
      <c r="C8208" s="176" t="s">
        <v>16662</v>
      </c>
      <c r="D8208" s="176">
        <v>28.858431</v>
      </c>
      <c r="E8208" s="176">
        <v>104.526157</v>
      </c>
    </row>
    <row r="8209" spans="2:5" x14ac:dyDescent="0.25">
      <c r="B8209" s="176" t="s">
        <v>11032</v>
      </c>
      <c r="C8209" s="176" t="s">
        <v>16663</v>
      </c>
      <c r="D8209" s="176">
        <v>25.083423</v>
      </c>
      <c r="E8209" s="176">
        <v>104.960804</v>
      </c>
    </row>
    <row r="8210" spans="2:5" x14ac:dyDescent="0.25">
      <c r="B8210" s="176" t="s">
        <v>11033</v>
      </c>
      <c r="C8210" s="176" t="s">
        <v>16664</v>
      </c>
      <c r="D8210" s="176">
        <v>26.54</v>
      </c>
      <c r="E8210" s="176">
        <v>101.79852</v>
      </c>
    </row>
    <row r="8211" spans="2:5" x14ac:dyDescent="0.25">
      <c r="B8211" s="176" t="s">
        <v>11034</v>
      </c>
      <c r="C8211" s="176" t="s">
        <v>16665</v>
      </c>
      <c r="D8211" s="176">
        <v>27.810722999999999</v>
      </c>
      <c r="E8211" s="176">
        <v>107.24718900000001</v>
      </c>
    </row>
    <row r="8212" spans="2:5" x14ac:dyDescent="0.25">
      <c r="B8212" s="176" t="s">
        <v>11035</v>
      </c>
      <c r="C8212" s="176" t="s">
        <v>16666</v>
      </c>
      <c r="D8212" s="176">
        <v>41.262501</v>
      </c>
      <c r="E8212" s="176">
        <v>80.291702000000001</v>
      </c>
    </row>
    <row r="8213" spans="2:5" x14ac:dyDescent="0.25">
      <c r="B8213" s="176" t="s">
        <v>11036</v>
      </c>
      <c r="C8213" s="176" t="s">
        <v>16667</v>
      </c>
      <c r="D8213" s="176">
        <v>40.434747999999999</v>
      </c>
      <c r="E8213" s="176">
        <v>81.262060000000005</v>
      </c>
    </row>
    <row r="8214" spans="2:5" x14ac:dyDescent="0.25">
      <c r="B8214" s="176" t="s">
        <v>11037</v>
      </c>
      <c r="C8214" s="176" t="s">
        <v>16668</v>
      </c>
      <c r="D8214" s="176">
        <v>47.749885999999996</v>
      </c>
      <c r="E8214" s="176">
        <v>88.085808</v>
      </c>
    </row>
    <row r="8215" spans="2:5" x14ac:dyDescent="0.25">
      <c r="B8215" s="176" t="s">
        <v>11038</v>
      </c>
      <c r="C8215" s="176" t="s">
        <v>16669</v>
      </c>
      <c r="D8215" s="176">
        <v>44.895460999999997</v>
      </c>
      <c r="E8215" s="176">
        <v>82.300070000000005</v>
      </c>
    </row>
    <row r="8216" spans="2:5" x14ac:dyDescent="0.25">
      <c r="B8216" s="176" t="s">
        <v>11039</v>
      </c>
      <c r="C8216" s="176" t="s">
        <v>16670</v>
      </c>
      <c r="D8216" s="176">
        <v>38.234515999999999</v>
      </c>
      <c r="E8216" s="176">
        <v>85.465462000000002</v>
      </c>
    </row>
    <row r="8217" spans="2:5" x14ac:dyDescent="0.25">
      <c r="B8217" s="176" t="s">
        <v>11040</v>
      </c>
      <c r="C8217" s="176" t="s">
        <v>16671</v>
      </c>
      <c r="D8217" s="176">
        <v>46.804169000000002</v>
      </c>
      <c r="E8217" s="176">
        <v>89.512006</v>
      </c>
    </row>
    <row r="8218" spans="2:5" x14ac:dyDescent="0.25">
      <c r="B8218" s="176" t="s">
        <v>11041</v>
      </c>
      <c r="C8218" s="176" t="s">
        <v>16672</v>
      </c>
      <c r="D8218" s="176">
        <v>42.976394999999997</v>
      </c>
      <c r="E8218" s="176">
        <v>83.995542999999998</v>
      </c>
    </row>
    <row r="8219" spans="2:5" x14ac:dyDescent="0.25">
      <c r="B8219" s="176" t="s">
        <v>11042</v>
      </c>
      <c r="C8219" s="176" t="s">
        <v>16673</v>
      </c>
      <c r="D8219" s="176">
        <v>42.8414</v>
      </c>
      <c r="E8219" s="176">
        <v>93.669196999999997</v>
      </c>
    </row>
    <row r="8220" spans="2:5" x14ac:dyDescent="0.25">
      <c r="B8220" s="176" t="s">
        <v>11043</v>
      </c>
      <c r="C8220" s="176" t="s">
        <v>16674</v>
      </c>
      <c r="D8220" s="176">
        <v>44.242100000000001</v>
      </c>
      <c r="E8220" s="176">
        <v>85.890500000000003</v>
      </c>
    </row>
    <row r="8221" spans="2:5" x14ac:dyDescent="0.25">
      <c r="B8221" s="176" t="s">
        <v>11044</v>
      </c>
      <c r="C8221" s="176" t="s">
        <v>16675</v>
      </c>
      <c r="D8221" s="176">
        <v>41.677855999999998</v>
      </c>
      <c r="E8221" s="176">
        <v>82.872917000000001</v>
      </c>
    </row>
    <row r="8222" spans="2:5" x14ac:dyDescent="0.25">
      <c r="B8222" s="176" t="s">
        <v>11045</v>
      </c>
      <c r="C8222" s="176" t="s">
        <v>16676</v>
      </c>
      <c r="D8222" s="176">
        <v>41.614978999999998</v>
      </c>
      <c r="E8222" s="176">
        <v>86.140816999999998</v>
      </c>
    </row>
    <row r="8223" spans="2:5" x14ac:dyDescent="0.25">
      <c r="B8223" s="176" t="s">
        <v>11046</v>
      </c>
      <c r="C8223" s="176" t="s">
        <v>16677</v>
      </c>
      <c r="D8223" s="176">
        <v>45.466549999999998</v>
      </c>
      <c r="E8223" s="176">
        <v>84.952699999999993</v>
      </c>
    </row>
    <row r="8224" spans="2:5" x14ac:dyDescent="0.25">
      <c r="B8224" s="176" t="s">
        <v>11047</v>
      </c>
      <c r="C8224" s="176" t="s">
        <v>16678</v>
      </c>
      <c r="D8224" s="176">
        <v>48.222299999999997</v>
      </c>
      <c r="E8224" s="176">
        <v>86.995900000000006</v>
      </c>
    </row>
    <row r="8225" spans="2:5" x14ac:dyDescent="0.25">
      <c r="B8225" s="176" t="s">
        <v>11048</v>
      </c>
      <c r="C8225" s="176" t="s">
        <v>16679</v>
      </c>
      <c r="D8225" s="176">
        <v>43.756543999999998</v>
      </c>
      <c r="E8225" s="176">
        <v>93.137163999999999</v>
      </c>
    </row>
    <row r="8226" spans="2:5" x14ac:dyDescent="0.25">
      <c r="B8226" s="176" t="s">
        <v>11049</v>
      </c>
      <c r="C8226" s="176" t="s">
        <v>16680</v>
      </c>
      <c r="D8226" s="176">
        <v>42.180621000000002</v>
      </c>
      <c r="E8226" s="176">
        <v>87.186784000000003</v>
      </c>
    </row>
    <row r="8227" spans="2:5" x14ac:dyDescent="0.25">
      <c r="B8227" s="176" t="s">
        <v>11050</v>
      </c>
      <c r="C8227" s="176" t="s">
        <v>16681</v>
      </c>
      <c r="D8227" s="176">
        <v>43.431800000000003</v>
      </c>
      <c r="E8227" s="176">
        <v>83.378600000000006</v>
      </c>
    </row>
    <row r="8228" spans="2:5" x14ac:dyDescent="0.25">
      <c r="B8228" s="176" t="s">
        <v>11051</v>
      </c>
      <c r="C8228" s="176" t="s">
        <v>16682</v>
      </c>
      <c r="D8228" s="176">
        <v>44.166086</v>
      </c>
      <c r="E8228" s="176">
        <v>89.550139999999999</v>
      </c>
    </row>
    <row r="8229" spans="2:5" x14ac:dyDescent="0.25">
      <c r="B8229" s="176" t="s">
        <v>11052</v>
      </c>
      <c r="C8229" s="176" t="s">
        <v>16683</v>
      </c>
      <c r="D8229" s="176">
        <v>38.974722</v>
      </c>
      <c r="E8229" s="176">
        <v>88.008332999999993</v>
      </c>
    </row>
    <row r="8230" spans="2:5" x14ac:dyDescent="0.25">
      <c r="B8230" s="176" t="s">
        <v>11053</v>
      </c>
      <c r="C8230" s="176" t="s">
        <v>16684</v>
      </c>
      <c r="D8230" s="176">
        <v>38.245420000000003</v>
      </c>
      <c r="E8230" s="176">
        <v>77.056149000000005</v>
      </c>
    </row>
    <row r="8231" spans="2:5" x14ac:dyDescent="0.25">
      <c r="B8231" s="176" t="s">
        <v>11054</v>
      </c>
      <c r="C8231" s="176" t="s">
        <v>16685</v>
      </c>
      <c r="D8231" s="176">
        <v>39.542273000000002</v>
      </c>
      <c r="E8231" s="176">
        <v>76.020229999999998</v>
      </c>
    </row>
    <row r="8232" spans="2:5" x14ac:dyDescent="0.25">
      <c r="B8232" s="176" t="s">
        <v>11055</v>
      </c>
      <c r="C8232" s="176" t="s">
        <v>16686</v>
      </c>
      <c r="D8232" s="176">
        <v>42.911701000000001</v>
      </c>
      <c r="E8232" s="176">
        <v>90.247497999999993</v>
      </c>
    </row>
    <row r="8233" spans="2:5" x14ac:dyDescent="0.25">
      <c r="B8233" s="176" t="s">
        <v>11056</v>
      </c>
      <c r="C8233" s="176" t="s">
        <v>16687</v>
      </c>
      <c r="D8233" s="176">
        <v>46.672500999999997</v>
      </c>
      <c r="E8233" s="176">
        <v>83.340796999999995</v>
      </c>
    </row>
    <row r="8234" spans="2:5" x14ac:dyDescent="0.25">
      <c r="B8234" s="176" t="s">
        <v>11057</v>
      </c>
      <c r="C8234" s="176" t="s">
        <v>16688</v>
      </c>
      <c r="D8234" s="176">
        <v>37.661332999999999</v>
      </c>
      <c r="E8234" s="176">
        <v>75.288876999999999</v>
      </c>
    </row>
    <row r="8235" spans="2:5" x14ac:dyDescent="0.25">
      <c r="B8235" s="176" t="s">
        <v>11058</v>
      </c>
      <c r="C8235" s="176" t="s">
        <v>16689</v>
      </c>
      <c r="D8235" s="176">
        <v>43.030799999999999</v>
      </c>
      <c r="E8235" s="176">
        <v>89.098699999999994</v>
      </c>
    </row>
    <row r="8236" spans="2:5" x14ac:dyDescent="0.25">
      <c r="B8236" s="176" t="s">
        <v>11059</v>
      </c>
      <c r="C8236" s="176" t="s">
        <v>16690</v>
      </c>
      <c r="D8236" s="176">
        <v>37.038501739501953</v>
      </c>
      <c r="E8236" s="176">
        <v>79.864898681640625</v>
      </c>
    </row>
    <row r="8237" spans="2:5" x14ac:dyDescent="0.25">
      <c r="B8237" s="176" t="s">
        <v>11060</v>
      </c>
      <c r="C8237" s="176" t="s">
        <v>16691</v>
      </c>
      <c r="D8237" s="176">
        <v>39.886662999999999</v>
      </c>
      <c r="E8237" s="176">
        <v>79.233407999999997</v>
      </c>
    </row>
    <row r="8238" spans="2:5" x14ac:dyDescent="0.25">
      <c r="B8238" s="176" t="s">
        <v>11061</v>
      </c>
      <c r="C8238" s="176" t="s">
        <v>16692</v>
      </c>
      <c r="D8238" s="176">
        <v>43.913584</v>
      </c>
      <c r="E8238" s="176">
        <v>87.479371999999998</v>
      </c>
    </row>
    <row r="8239" spans="2:5" x14ac:dyDescent="0.25">
      <c r="B8239" s="176" t="s">
        <v>11062</v>
      </c>
      <c r="C8239" s="176" t="s">
        <v>16693</v>
      </c>
      <c r="D8239" s="176">
        <v>43.955798999999999</v>
      </c>
      <c r="E8239" s="176">
        <v>81.330298999999997</v>
      </c>
    </row>
    <row r="8240" spans="2:5" x14ac:dyDescent="0.25">
      <c r="B8240" s="176" t="s">
        <v>11063</v>
      </c>
      <c r="C8240" s="176" t="s">
        <v>16694</v>
      </c>
      <c r="D8240" s="176">
        <v>36.808500000000002</v>
      </c>
      <c r="E8240" s="176">
        <v>81.782700000000006</v>
      </c>
    </row>
    <row r="8241" spans="2:5" x14ac:dyDescent="0.25">
      <c r="B8241" s="176" t="s">
        <v>11064</v>
      </c>
      <c r="C8241" s="176" t="s">
        <v>16695</v>
      </c>
      <c r="D8241" s="176">
        <v>43.088476999999997</v>
      </c>
      <c r="E8241" s="176">
        <v>81.223012999999995</v>
      </c>
    </row>
    <row r="8242" spans="2:5" x14ac:dyDescent="0.25">
      <c r="B8242" s="176" t="s">
        <v>11065</v>
      </c>
      <c r="C8242" s="176" t="s">
        <v>16696</v>
      </c>
      <c r="D8242" s="176">
        <v>41.105300999999997</v>
      </c>
      <c r="E8242" s="176">
        <v>122.853996</v>
      </c>
    </row>
    <row r="8243" spans="2:5" x14ac:dyDescent="0.25">
      <c r="B8243" s="176" t="s">
        <v>11066</v>
      </c>
      <c r="C8243" s="176" t="s">
        <v>16697</v>
      </c>
      <c r="D8243" s="176">
        <v>45.505277999999997</v>
      </c>
      <c r="E8243" s="176">
        <v>123.019722</v>
      </c>
    </row>
    <row r="8244" spans="2:5" x14ac:dyDescent="0.25">
      <c r="B8244" s="176" t="s">
        <v>11067</v>
      </c>
      <c r="C8244" s="176" t="s">
        <v>16698</v>
      </c>
      <c r="D8244" s="176">
        <v>42.066943999999999</v>
      </c>
      <c r="E8244" s="176">
        <v>127.602222</v>
      </c>
    </row>
    <row r="8245" spans="2:5" x14ac:dyDescent="0.25">
      <c r="B8245" s="176" t="s">
        <v>11068</v>
      </c>
      <c r="C8245" s="176" t="s">
        <v>16699</v>
      </c>
      <c r="D8245" s="176">
        <v>43.996200999999999</v>
      </c>
      <c r="E8245" s="176">
        <v>125.68499799999999</v>
      </c>
    </row>
    <row r="8246" spans="2:5" x14ac:dyDescent="0.25">
      <c r="B8246" s="176" t="s">
        <v>11069</v>
      </c>
      <c r="C8246" s="176" t="s">
        <v>16700</v>
      </c>
      <c r="D8246" s="176">
        <v>39.266441</v>
      </c>
      <c r="E8246" s="176">
        <v>122.66696</v>
      </c>
    </row>
    <row r="8247" spans="2:5" x14ac:dyDescent="0.25">
      <c r="B8247" s="176" t="s">
        <v>11070</v>
      </c>
      <c r="C8247" s="176" t="s">
        <v>16701</v>
      </c>
      <c r="D8247" s="176">
        <v>41.538100999999997</v>
      </c>
      <c r="E8247" s="176">
        <v>120.43499799999999</v>
      </c>
    </row>
    <row r="8248" spans="2:5" x14ac:dyDescent="0.25">
      <c r="B8248" s="176" t="s">
        <v>11071</v>
      </c>
      <c r="C8248" s="176" t="s">
        <v>16702</v>
      </c>
      <c r="D8248" s="176">
        <v>40.025452999999999</v>
      </c>
      <c r="E8248" s="176">
        <v>124.28668999999999</v>
      </c>
    </row>
    <row r="8249" spans="2:5" x14ac:dyDescent="0.25">
      <c r="B8249" s="176" t="s">
        <v>11072</v>
      </c>
      <c r="C8249" s="176" t="s">
        <v>16703</v>
      </c>
      <c r="D8249" s="176">
        <v>46.750883000000002</v>
      </c>
      <c r="E8249" s="176">
        <v>125.138642</v>
      </c>
    </row>
    <row r="8250" spans="2:5" x14ac:dyDescent="0.25">
      <c r="B8250" s="176" t="s">
        <v>11073</v>
      </c>
      <c r="C8250" s="176" t="s">
        <v>16704</v>
      </c>
      <c r="D8250" s="176">
        <v>48.441037000000001</v>
      </c>
      <c r="E8250" s="176">
        <v>126.12837399999999</v>
      </c>
    </row>
    <row r="8251" spans="2:5" x14ac:dyDescent="0.25">
      <c r="B8251" s="176" t="s">
        <v>11074</v>
      </c>
      <c r="C8251" s="176" t="s">
        <v>16705</v>
      </c>
      <c r="D8251" s="176">
        <v>48.197218999999997</v>
      </c>
      <c r="E8251" s="176">
        <v>134.36297999999999</v>
      </c>
    </row>
    <row r="8252" spans="2:5" x14ac:dyDescent="0.25">
      <c r="B8252" s="176" t="s">
        <v>11075</v>
      </c>
      <c r="C8252" s="176" t="s">
        <v>16706</v>
      </c>
      <c r="D8252" s="176">
        <v>45.623401999999999</v>
      </c>
      <c r="E8252" s="176">
        <v>126.25</v>
      </c>
    </row>
    <row r="8253" spans="2:5" x14ac:dyDescent="0.25">
      <c r="B8253" s="176" t="s">
        <v>11076</v>
      </c>
      <c r="C8253" s="176" t="s">
        <v>16707</v>
      </c>
      <c r="D8253" s="176">
        <v>50.171621000000002</v>
      </c>
      <c r="E8253" s="176">
        <v>127.30888400000001</v>
      </c>
    </row>
    <row r="8254" spans="2:5" x14ac:dyDescent="0.25">
      <c r="B8254" s="176" t="s">
        <v>11077</v>
      </c>
      <c r="C8254" s="176" t="s">
        <v>16708</v>
      </c>
      <c r="D8254" s="176">
        <v>50.371389000000001</v>
      </c>
      <c r="E8254" s="176">
        <v>124.11750000000001</v>
      </c>
    </row>
    <row r="8255" spans="2:5" x14ac:dyDescent="0.25">
      <c r="B8255" s="176" t="s">
        <v>11078</v>
      </c>
      <c r="C8255" s="176" t="s">
        <v>16709</v>
      </c>
      <c r="D8255" s="176">
        <v>46.842793</v>
      </c>
      <c r="E8255" s="176">
        <v>130.46426</v>
      </c>
    </row>
    <row r="8256" spans="2:5" x14ac:dyDescent="0.25">
      <c r="B8256" s="176" t="s">
        <v>11079</v>
      </c>
      <c r="C8256" s="176" t="s">
        <v>16710</v>
      </c>
      <c r="D8256" s="176">
        <v>47.108248000000003</v>
      </c>
      <c r="E8256" s="176">
        <v>132.65791999999999</v>
      </c>
    </row>
    <row r="8257" spans="2:5" hidden="1" x14ac:dyDescent="0.25">
      <c r="B8257" s="176" t="s">
        <v>11080</v>
      </c>
      <c r="C8257" s="176" t="s">
        <v>16711</v>
      </c>
      <c r="D8257" s="176">
        <v>45.292999999999999</v>
      </c>
      <c r="E8257" s="176">
        <v>131.19300000000001</v>
      </c>
    </row>
    <row r="8258" spans="2:5" hidden="1" x14ac:dyDescent="0.25">
      <c r="B8258" s="176" t="s">
        <v>11081</v>
      </c>
      <c r="C8258" s="176" t="s">
        <v>16712</v>
      </c>
      <c r="D8258" s="176">
        <v>40.936031999999997</v>
      </c>
      <c r="E8258" s="176">
        <v>121.277114</v>
      </c>
    </row>
    <row r="8259" spans="2:5" hidden="1" x14ac:dyDescent="0.25">
      <c r="B8259" s="176" t="s">
        <v>11082</v>
      </c>
      <c r="C8259" s="176" t="s">
        <v>16713</v>
      </c>
      <c r="D8259" s="176">
        <v>47.752056000000003</v>
      </c>
      <c r="E8259" s="176">
        <v>129.019125</v>
      </c>
    </row>
    <row r="8260" spans="2:5" hidden="1" x14ac:dyDescent="0.25">
      <c r="B8260" s="176" t="s">
        <v>11083</v>
      </c>
      <c r="C8260" s="176" t="s">
        <v>16714</v>
      </c>
      <c r="D8260" s="176">
        <v>44.525171999999998</v>
      </c>
      <c r="E8260" s="176">
        <v>129.568634</v>
      </c>
    </row>
    <row r="8261" spans="2:5" hidden="1" x14ac:dyDescent="0.25">
      <c r="B8261" s="176" t="s">
        <v>11084</v>
      </c>
      <c r="C8261" s="176" t="s">
        <v>16715</v>
      </c>
      <c r="D8261" s="176">
        <v>52.916871</v>
      </c>
      <c r="E8261" s="176">
        <v>122.422759</v>
      </c>
    </row>
    <row r="8262" spans="2:5" hidden="1" x14ac:dyDescent="0.25">
      <c r="B8262" s="176" t="s">
        <v>11085</v>
      </c>
      <c r="C8262" s="176" t="s">
        <v>16716</v>
      </c>
      <c r="D8262" s="176">
        <v>47.229968999999997</v>
      </c>
      <c r="E8262" s="176">
        <v>123.914179</v>
      </c>
    </row>
    <row r="8263" spans="2:5" hidden="1" x14ac:dyDescent="0.25">
      <c r="B8263" s="176" t="s">
        <v>11086</v>
      </c>
      <c r="C8263" s="176" t="s">
        <v>16717</v>
      </c>
      <c r="D8263" s="176">
        <v>44.931142999999999</v>
      </c>
      <c r="E8263" s="176">
        <v>124.552121</v>
      </c>
    </row>
    <row r="8264" spans="2:5" hidden="1" x14ac:dyDescent="0.25">
      <c r="B8264" s="176" t="s">
        <v>11087</v>
      </c>
      <c r="C8264" s="176" t="s">
        <v>16718</v>
      </c>
      <c r="D8264" s="176">
        <v>41.822498000000003</v>
      </c>
      <c r="E8264" s="176">
        <v>123.299004</v>
      </c>
    </row>
    <row r="8265" spans="2:5" hidden="1" x14ac:dyDescent="0.25">
      <c r="B8265" s="176" t="s">
        <v>11088</v>
      </c>
      <c r="C8265" s="176" t="s">
        <v>16719</v>
      </c>
      <c r="D8265" s="176">
        <v>38.965719</v>
      </c>
      <c r="E8265" s="176">
        <v>121.538477</v>
      </c>
    </row>
    <row r="8266" spans="2:5" hidden="1" x14ac:dyDescent="0.25">
      <c r="B8266" s="176" t="s">
        <v>11089</v>
      </c>
      <c r="C8266" s="176" t="s">
        <v>16720</v>
      </c>
      <c r="D8266" s="176">
        <v>42.048434999999998</v>
      </c>
      <c r="E8266" s="176">
        <v>125.733963</v>
      </c>
    </row>
    <row r="8267" spans="2:5" hidden="1" x14ac:dyDescent="0.25">
      <c r="B8267" s="176" t="s">
        <v>11090</v>
      </c>
      <c r="C8267" s="176" t="s">
        <v>16721</v>
      </c>
      <c r="D8267" s="176">
        <v>41.639800000000001</v>
      </c>
      <c r="E8267" s="176">
        <v>123.48366799999999</v>
      </c>
    </row>
    <row r="8268" spans="2:5" hidden="1" x14ac:dyDescent="0.25">
      <c r="B8268" s="176" t="s">
        <v>11091</v>
      </c>
      <c r="C8268" s="176" t="s">
        <v>16722</v>
      </c>
      <c r="D8268" s="176">
        <v>40.580328000000002</v>
      </c>
      <c r="E8268" s="176">
        <v>120.700374</v>
      </c>
    </row>
    <row r="8269" spans="2:5" hidden="1" x14ac:dyDescent="0.25">
      <c r="B8269" s="176" t="s">
        <v>11092</v>
      </c>
      <c r="C8269" s="176" t="s">
        <v>16723</v>
      </c>
      <c r="D8269" s="176">
        <v>42.882801055900003</v>
      </c>
      <c r="E8269" s="176">
        <v>129.451004028</v>
      </c>
    </row>
    <row r="8270" spans="2:5" hidden="1" x14ac:dyDescent="0.25">
      <c r="B8270" s="176" t="s">
        <v>11093</v>
      </c>
      <c r="C8270" s="176" t="s">
        <v>16724</v>
      </c>
      <c r="D8270" s="176">
        <v>40.542524</v>
      </c>
      <c r="E8270" s="176">
        <v>122.3586</v>
      </c>
    </row>
    <row r="8271" spans="2:5" hidden="1" x14ac:dyDescent="0.25">
      <c r="B8271" s="176" t="s">
        <v>11094</v>
      </c>
      <c r="C8271" s="176" t="s">
        <v>16725</v>
      </c>
      <c r="D8271" s="176">
        <v>41.784354</v>
      </c>
      <c r="E8271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7" t="s">
        <v>5324</v>
      </c>
    </row>
    <row r="2" spans="1:1" x14ac:dyDescent="0.25">
      <c r="A2" s="367"/>
    </row>
    <row r="3" spans="1:1" x14ac:dyDescent="0.25">
      <c r="A3" s="367"/>
    </row>
    <row r="4" spans="1:1" x14ac:dyDescent="0.25">
      <c r="A4" s="367"/>
    </row>
    <row r="5" spans="1:1" x14ac:dyDescent="0.25">
      <c r="A5" s="367"/>
    </row>
    <row r="6" spans="1:1" x14ac:dyDescent="0.25">
      <c r="A6" s="265" t="s">
        <v>5325</v>
      </c>
    </row>
    <row r="8" spans="1:1" hidden="1" x14ac:dyDescent="0.25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85D5FC2-A465-4EE3-83B9-17BC85F66FE3}">
  <ds:schemaRefs/>
</ds:datastoreItem>
</file>

<file path=customXml/itemProps2.xml><?xml version="1.0" encoding="utf-8"?>
<ds:datastoreItem xmlns:ds="http://schemas.openxmlformats.org/officeDocument/2006/customXml" ds:itemID="{10A2DF84-F2E0-4D46-B17D-AE82A13D9F25}">
  <ds:schemaRefs/>
</ds:datastoreItem>
</file>

<file path=customXml/itemProps3.xml><?xml version="1.0" encoding="utf-8"?>
<ds:datastoreItem xmlns:ds="http://schemas.openxmlformats.org/officeDocument/2006/customXml" ds:itemID="{288341B9-0A52-42A0-899E-0B0DAE194678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41963BAE-8EB6-46AC-A658-E75640AEBC33}">
  <ds:schemaRefs/>
</ds:datastoreItem>
</file>

<file path=customXml/itemProps6.xml><?xml version="1.0" encoding="utf-8"?>
<ds:datastoreItem xmlns:ds="http://schemas.openxmlformats.org/officeDocument/2006/customXml" ds:itemID="{7C7B5702-B2CB-448A-AD9A-15DC2812997C}">
  <ds:schemaRefs/>
</ds:datastoreItem>
</file>

<file path=customXml/itemProps7.xml><?xml version="1.0" encoding="utf-8"?>
<ds:datastoreItem xmlns:ds="http://schemas.openxmlformats.org/officeDocument/2006/customXml" ds:itemID="{0771693F-87A7-449C-8A31-DA777454A6E1}">
  <ds:schemaRefs/>
</ds:datastoreItem>
</file>

<file path=customXml/itemProps8.xml><?xml version="1.0" encoding="utf-8"?>
<ds:datastoreItem xmlns:ds="http://schemas.openxmlformats.org/officeDocument/2006/customXml" ds:itemID="{6202F6EB-4C39-49C2-9670-53A039BBAF39}">
  <ds:schemaRefs/>
</ds:datastoreItem>
</file>

<file path=customXml/itemProps9.xml><?xml version="1.0" encoding="utf-8"?>
<ds:datastoreItem xmlns:ds="http://schemas.openxmlformats.org/officeDocument/2006/customXml" ds:itemID="{696AA859-7765-4F5A-BDF3-02D06DD342B4}">
  <ds:schemaRefs/>
</ds:datastoreItem>
</file>

<file path=customXml/itemProps10.xml><?xml version="1.0" encoding="utf-8"?>
<ds:datastoreItem xmlns:ds="http://schemas.openxmlformats.org/officeDocument/2006/customXml" ds:itemID="{C4B6AEBE-60E9-4404-99AC-07B10556DFBE}">
  <ds:schemaRefs/>
</ds:datastoreItem>
</file>

<file path=customXml/itemProps11.xml><?xml version="1.0" encoding="utf-8"?>
<ds:datastoreItem xmlns:ds="http://schemas.openxmlformats.org/officeDocument/2006/customXml" ds:itemID="{DDEBD228-0A6C-4B38-A199-6F80420AEB9E}">
  <ds:schemaRefs/>
</ds:datastoreItem>
</file>

<file path=customXml/itemProps12.xml><?xml version="1.0" encoding="utf-8"?>
<ds:datastoreItem xmlns:ds="http://schemas.openxmlformats.org/officeDocument/2006/customXml" ds:itemID="{3D30612E-7D2C-460B-8D2B-25D379C8156B}">
  <ds:schemaRefs/>
</ds:datastoreItem>
</file>

<file path=customXml/itemProps13.xml><?xml version="1.0" encoding="utf-8"?>
<ds:datastoreItem xmlns:ds="http://schemas.openxmlformats.org/officeDocument/2006/customXml" ds:itemID="{3C6A8673-8AC9-46D3-B5D8-076226AA0D41}">
  <ds:schemaRefs/>
</ds:datastoreItem>
</file>

<file path=customXml/itemProps14.xml><?xml version="1.0" encoding="utf-8"?>
<ds:datastoreItem xmlns:ds="http://schemas.openxmlformats.org/officeDocument/2006/customXml" ds:itemID="{BFE3D1AB-2A87-4EE1-931C-1EA693512D85}">
  <ds:schemaRefs/>
</ds:datastoreItem>
</file>

<file path=customXml/itemProps15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673BBB58-F0A0-4786-B51C-6EDB634CEFCC}">
  <ds:schemaRefs/>
</ds:datastoreItem>
</file>

<file path=customXml/itemProps17.xml><?xml version="1.0" encoding="utf-8"?>
<ds:datastoreItem xmlns:ds="http://schemas.openxmlformats.org/officeDocument/2006/customXml" ds:itemID="{B0A2FF92-6D04-4C99-81CD-16C2C9095F1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2026-09-01T01:49:53Z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