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alfredchoi/Desktop/Imperial/Course/Winter Term/Big Data in Finance/HW Assignment/0_data_collection/"/>
    </mc:Choice>
  </mc:AlternateContent>
  <xr:revisionPtr revIDLastSave="0" documentId="13_ncr:1_{28F9C25D-096A-E24E-9786-1DA78B01E5BE}" xr6:coauthVersionLast="47" xr6:coauthVersionMax="47" xr10:uidLastSave="{00000000-0000-0000-0000-000000000000}"/>
  <bookViews>
    <workbookView xWindow="3360" yWindow="1780" windowWidth="34560" windowHeight="204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8" i="1" l="1"/>
  <c r="S2" i="1"/>
  <c r="S3" i="1" s="1"/>
  <c r="S4" i="1" s="1"/>
  <c r="Q2" i="1"/>
  <c r="Q3" i="1" s="1"/>
  <c r="O2" i="1"/>
  <c r="T2" i="1"/>
  <c r="T3" i="1" s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2" i="1"/>
  <c r="J347" i="1"/>
  <c r="I347" i="1"/>
  <c r="J346" i="1"/>
  <c r="I346" i="1"/>
  <c r="L346" i="1" s="1"/>
  <c r="J345" i="1"/>
  <c r="I345" i="1"/>
  <c r="J344" i="1"/>
  <c r="I344" i="1"/>
  <c r="L344" i="1" s="1"/>
  <c r="J343" i="1"/>
  <c r="I343" i="1"/>
  <c r="L343" i="1" s="1"/>
  <c r="J342" i="1"/>
  <c r="I342" i="1"/>
  <c r="J341" i="1"/>
  <c r="I341" i="1"/>
  <c r="L341" i="1" s="1"/>
  <c r="J340" i="1"/>
  <c r="I340" i="1"/>
  <c r="L340" i="1" s="1"/>
  <c r="J339" i="1"/>
  <c r="I339" i="1"/>
  <c r="L339" i="1" s="1"/>
  <c r="J338" i="1"/>
  <c r="I338" i="1"/>
  <c r="L338" i="1" s="1"/>
  <c r="M338" i="1" s="1"/>
  <c r="J337" i="1"/>
  <c r="I337" i="1"/>
  <c r="L337" i="1" s="1"/>
  <c r="J336" i="1"/>
  <c r="I336" i="1"/>
  <c r="L336" i="1" s="1"/>
  <c r="J335" i="1"/>
  <c r="I335" i="1"/>
  <c r="L335" i="1" s="1"/>
  <c r="J334" i="1"/>
  <c r="I334" i="1"/>
  <c r="L334" i="1" s="1"/>
  <c r="J333" i="1"/>
  <c r="I333" i="1"/>
  <c r="L333" i="1" s="1"/>
  <c r="M333" i="1" s="1"/>
  <c r="J332" i="1"/>
  <c r="I332" i="1"/>
  <c r="L332" i="1" s="1"/>
  <c r="J331" i="1"/>
  <c r="I331" i="1"/>
  <c r="J330" i="1"/>
  <c r="I330" i="1"/>
  <c r="J329" i="1"/>
  <c r="I329" i="1"/>
  <c r="L329" i="1" s="1"/>
  <c r="J328" i="1"/>
  <c r="I328" i="1"/>
  <c r="J327" i="1"/>
  <c r="I327" i="1"/>
  <c r="L327" i="1" s="1"/>
  <c r="J326" i="1"/>
  <c r="I326" i="1"/>
  <c r="L326" i="1" s="1"/>
  <c r="J325" i="1"/>
  <c r="I325" i="1"/>
  <c r="L325" i="1" s="1"/>
  <c r="J324" i="1"/>
  <c r="I324" i="1"/>
  <c r="L324" i="1" s="1"/>
  <c r="J323" i="1"/>
  <c r="I323" i="1"/>
  <c r="L323" i="1" s="1"/>
  <c r="M323" i="1" s="1"/>
  <c r="J322" i="1"/>
  <c r="I322" i="1"/>
  <c r="L322" i="1" s="1"/>
  <c r="J321" i="1"/>
  <c r="I321" i="1"/>
  <c r="L321" i="1" s="1"/>
  <c r="J320" i="1"/>
  <c r="I320" i="1"/>
  <c r="L320" i="1" s="1"/>
  <c r="J319" i="1"/>
  <c r="I319" i="1"/>
  <c r="L319" i="1" s="1"/>
  <c r="J318" i="1"/>
  <c r="I318" i="1"/>
  <c r="J317" i="1"/>
  <c r="I317" i="1"/>
  <c r="J316" i="1"/>
  <c r="I316" i="1"/>
  <c r="L316" i="1" s="1"/>
  <c r="M316" i="1" s="1"/>
  <c r="J315" i="1"/>
  <c r="I315" i="1"/>
  <c r="L315" i="1" s="1"/>
  <c r="J314" i="1"/>
  <c r="I314" i="1"/>
  <c r="J313" i="1"/>
  <c r="I313" i="1"/>
  <c r="J312" i="1"/>
  <c r="I312" i="1"/>
  <c r="L312" i="1" s="1"/>
  <c r="M312" i="1" s="1"/>
  <c r="J311" i="1"/>
  <c r="I311" i="1"/>
  <c r="L311" i="1" s="1"/>
  <c r="M311" i="1" s="1"/>
  <c r="J310" i="1"/>
  <c r="I310" i="1"/>
  <c r="L310" i="1" s="1"/>
  <c r="J309" i="1"/>
  <c r="I309" i="1"/>
  <c r="J308" i="1"/>
  <c r="I308" i="1"/>
  <c r="L308" i="1" s="1"/>
  <c r="J307" i="1"/>
  <c r="I307" i="1"/>
  <c r="L307" i="1" s="1"/>
  <c r="J306" i="1"/>
  <c r="I306" i="1"/>
  <c r="L306" i="1" s="1"/>
  <c r="J305" i="1"/>
  <c r="I305" i="1"/>
  <c r="L305" i="1" s="1"/>
  <c r="J304" i="1"/>
  <c r="I304" i="1"/>
  <c r="J303" i="1"/>
  <c r="I303" i="1"/>
  <c r="J302" i="1"/>
  <c r="I302" i="1"/>
  <c r="L302" i="1" s="1"/>
  <c r="J301" i="1"/>
  <c r="I301" i="1"/>
  <c r="L301" i="1" s="1"/>
  <c r="J300" i="1"/>
  <c r="I300" i="1"/>
  <c r="J299" i="1"/>
  <c r="I299" i="1"/>
  <c r="J298" i="1"/>
  <c r="I298" i="1"/>
  <c r="L298" i="1" s="1"/>
  <c r="J297" i="1"/>
  <c r="I297" i="1"/>
  <c r="L297" i="1" s="1"/>
  <c r="J296" i="1"/>
  <c r="I296" i="1"/>
  <c r="L296" i="1" s="1"/>
  <c r="J295" i="1"/>
  <c r="I295" i="1"/>
  <c r="L295" i="1" s="1"/>
  <c r="J294" i="1"/>
  <c r="I294" i="1"/>
  <c r="L294" i="1" s="1"/>
  <c r="J293" i="1"/>
  <c r="I293" i="1"/>
  <c r="L293" i="1" s="1"/>
  <c r="J292" i="1"/>
  <c r="I292" i="1"/>
  <c r="L292" i="1" s="1"/>
  <c r="J291" i="1"/>
  <c r="I291" i="1"/>
  <c r="L291" i="1" s="1"/>
  <c r="J290" i="1"/>
  <c r="I290" i="1"/>
  <c r="J289" i="1"/>
  <c r="I289" i="1"/>
  <c r="J288" i="1"/>
  <c r="I288" i="1"/>
  <c r="L288" i="1" s="1"/>
  <c r="J287" i="1"/>
  <c r="I287" i="1"/>
  <c r="L287" i="1" s="1"/>
  <c r="J286" i="1"/>
  <c r="I286" i="1"/>
  <c r="J285" i="1"/>
  <c r="I285" i="1"/>
  <c r="L285" i="1" s="1"/>
  <c r="J284" i="1"/>
  <c r="I284" i="1"/>
  <c r="L284" i="1" s="1"/>
  <c r="M284" i="1" s="1"/>
  <c r="J283" i="1"/>
  <c r="I283" i="1"/>
  <c r="L283" i="1" s="1"/>
  <c r="J282" i="1"/>
  <c r="I282" i="1"/>
  <c r="L282" i="1" s="1"/>
  <c r="M282" i="1" s="1"/>
  <c r="J281" i="1"/>
  <c r="I281" i="1"/>
  <c r="J280" i="1"/>
  <c r="I280" i="1"/>
  <c r="L280" i="1" s="1"/>
  <c r="J279" i="1"/>
  <c r="I279" i="1"/>
  <c r="L279" i="1" s="1"/>
  <c r="M279" i="1" s="1"/>
  <c r="J278" i="1"/>
  <c r="I278" i="1"/>
  <c r="L278" i="1" s="1"/>
  <c r="J277" i="1"/>
  <c r="I277" i="1"/>
  <c r="L277" i="1" s="1"/>
  <c r="J276" i="1"/>
  <c r="I276" i="1"/>
  <c r="J275" i="1"/>
  <c r="I275" i="1"/>
  <c r="J274" i="1"/>
  <c r="I274" i="1"/>
  <c r="L274" i="1" s="1"/>
  <c r="M274" i="1" s="1"/>
  <c r="J273" i="1"/>
  <c r="I273" i="1"/>
  <c r="J272" i="1"/>
  <c r="I272" i="1"/>
  <c r="J271" i="1"/>
  <c r="I271" i="1"/>
  <c r="L271" i="1" s="1"/>
  <c r="J270" i="1"/>
  <c r="I270" i="1"/>
  <c r="L270" i="1" s="1"/>
  <c r="M270" i="1" s="1"/>
  <c r="J269" i="1"/>
  <c r="I269" i="1"/>
  <c r="L269" i="1" s="1"/>
  <c r="M269" i="1" s="1"/>
  <c r="J268" i="1"/>
  <c r="I268" i="1"/>
  <c r="L268" i="1" s="1"/>
  <c r="M268" i="1" s="1"/>
  <c r="J267" i="1"/>
  <c r="I267" i="1"/>
  <c r="J266" i="1"/>
  <c r="I266" i="1"/>
  <c r="L266" i="1" s="1"/>
  <c r="J265" i="1"/>
  <c r="I265" i="1"/>
  <c r="L265" i="1" s="1"/>
  <c r="J264" i="1"/>
  <c r="I264" i="1"/>
  <c r="J263" i="1"/>
  <c r="I263" i="1"/>
  <c r="L263" i="1" s="1"/>
  <c r="M263" i="1" s="1"/>
  <c r="J262" i="1"/>
  <c r="I262" i="1"/>
  <c r="L262" i="1" s="1"/>
  <c r="J261" i="1"/>
  <c r="I261" i="1"/>
  <c r="J260" i="1"/>
  <c r="I260" i="1"/>
  <c r="L260" i="1" s="1"/>
  <c r="M260" i="1" s="1"/>
  <c r="J259" i="1"/>
  <c r="I259" i="1"/>
  <c r="L259" i="1" s="1"/>
  <c r="J258" i="1"/>
  <c r="I258" i="1"/>
  <c r="J257" i="1"/>
  <c r="I257" i="1"/>
  <c r="L257" i="1" s="1"/>
  <c r="M257" i="1" s="1"/>
  <c r="J256" i="1"/>
  <c r="I256" i="1"/>
  <c r="L256" i="1" s="1"/>
  <c r="M256" i="1" s="1"/>
  <c r="J255" i="1"/>
  <c r="I255" i="1"/>
  <c r="L255" i="1" s="1"/>
  <c r="J254" i="1"/>
  <c r="I254" i="1"/>
  <c r="L254" i="1" s="1"/>
  <c r="J253" i="1"/>
  <c r="I253" i="1"/>
  <c r="L253" i="1" s="1"/>
  <c r="M253" i="1" s="1"/>
  <c r="J252" i="1"/>
  <c r="I252" i="1"/>
  <c r="L252" i="1" s="1"/>
  <c r="J251" i="1"/>
  <c r="I251" i="1"/>
  <c r="L251" i="1" s="1"/>
  <c r="J250" i="1"/>
  <c r="I250" i="1"/>
  <c r="J249" i="1"/>
  <c r="I249" i="1"/>
  <c r="L249" i="1" s="1"/>
  <c r="J248" i="1"/>
  <c r="I248" i="1"/>
  <c r="J247" i="1"/>
  <c r="I247" i="1"/>
  <c r="J246" i="1"/>
  <c r="I246" i="1"/>
  <c r="L246" i="1" s="1"/>
  <c r="J245" i="1"/>
  <c r="I245" i="1"/>
  <c r="L245" i="1" s="1"/>
  <c r="J244" i="1"/>
  <c r="I244" i="1"/>
  <c r="L244" i="1" s="1"/>
  <c r="M244" i="1" s="1"/>
  <c r="J243" i="1"/>
  <c r="I243" i="1"/>
  <c r="L243" i="1" s="1"/>
  <c r="J242" i="1"/>
  <c r="I242" i="1"/>
  <c r="L242" i="1" s="1"/>
  <c r="J241" i="1"/>
  <c r="I241" i="1"/>
  <c r="L241" i="1" s="1"/>
  <c r="M241" i="1" s="1"/>
  <c r="J240" i="1"/>
  <c r="I240" i="1"/>
  <c r="L240" i="1" s="1"/>
  <c r="J239" i="1"/>
  <c r="I239" i="1"/>
  <c r="L239" i="1" s="1"/>
  <c r="M239" i="1" s="1"/>
  <c r="J238" i="1"/>
  <c r="I238" i="1"/>
  <c r="L238" i="1" s="1"/>
  <c r="J237" i="1"/>
  <c r="I237" i="1"/>
  <c r="L237" i="1" s="1"/>
  <c r="J236" i="1"/>
  <c r="I236" i="1"/>
  <c r="J235" i="1"/>
  <c r="I235" i="1"/>
  <c r="L235" i="1" s="1"/>
  <c r="J234" i="1"/>
  <c r="I234" i="1"/>
  <c r="J233" i="1"/>
  <c r="I233" i="1"/>
  <c r="J232" i="1"/>
  <c r="I232" i="1"/>
  <c r="L232" i="1" s="1"/>
  <c r="J231" i="1"/>
  <c r="I231" i="1"/>
  <c r="L231" i="1" s="1"/>
  <c r="J230" i="1"/>
  <c r="I230" i="1"/>
  <c r="L230" i="1" s="1"/>
  <c r="J229" i="1"/>
  <c r="I229" i="1"/>
  <c r="L229" i="1" s="1"/>
  <c r="M229" i="1" s="1"/>
  <c r="J228" i="1"/>
  <c r="I228" i="1"/>
  <c r="L228" i="1" s="1"/>
  <c r="M228" i="1" s="1"/>
  <c r="J227" i="1"/>
  <c r="I227" i="1"/>
  <c r="L227" i="1" s="1"/>
  <c r="J226" i="1"/>
  <c r="I226" i="1"/>
  <c r="L226" i="1" s="1"/>
  <c r="J225" i="1"/>
  <c r="I225" i="1"/>
  <c r="L225" i="1" s="1"/>
  <c r="M225" i="1" s="1"/>
  <c r="J224" i="1"/>
  <c r="I224" i="1"/>
  <c r="L224" i="1" s="1"/>
  <c r="J223" i="1"/>
  <c r="I223" i="1"/>
  <c r="L223" i="1" s="1"/>
  <c r="J222" i="1"/>
  <c r="I222" i="1"/>
  <c r="J221" i="1"/>
  <c r="I221" i="1"/>
  <c r="L221" i="1" s="1"/>
  <c r="M221" i="1" s="1"/>
  <c r="J220" i="1"/>
  <c r="I220" i="1"/>
  <c r="L220" i="1" s="1"/>
  <c r="J219" i="1"/>
  <c r="I219" i="1"/>
  <c r="J218" i="1"/>
  <c r="I218" i="1"/>
  <c r="L218" i="1" s="1"/>
  <c r="M218" i="1" s="1"/>
  <c r="J217" i="1"/>
  <c r="I217" i="1"/>
  <c r="L217" i="1" s="1"/>
  <c r="J216" i="1"/>
  <c r="I216" i="1"/>
  <c r="L216" i="1" s="1"/>
  <c r="J215" i="1"/>
  <c r="I215" i="1"/>
  <c r="L215" i="1" s="1"/>
  <c r="J214" i="1"/>
  <c r="I214" i="1"/>
  <c r="L214" i="1" s="1"/>
  <c r="J213" i="1"/>
  <c r="I213" i="1"/>
  <c r="L213" i="1" s="1"/>
  <c r="J212" i="1"/>
  <c r="I212" i="1"/>
  <c r="L212" i="1" s="1"/>
  <c r="J211" i="1"/>
  <c r="I211" i="1"/>
  <c r="L211" i="1" s="1"/>
  <c r="J210" i="1"/>
  <c r="I210" i="1"/>
  <c r="L210" i="1" s="1"/>
  <c r="J209" i="1"/>
  <c r="I209" i="1"/>
  <c r="L209" i="1" s="1"/>
  <c r="J208" i="1"/>
  <c r="I208" i="1"/>
  <c r="J207" i="1"/>
  <c r="I207" i="1"/>
  <c r="L207" i="1" s="1"/>
  <c r="J206" i="1"/>
  <c r="I206" i="1"/>
  <c r="L206" i="1" s="1"/>
  <c r="M206" i="1" s="1"/>
  <c r="J205" i="1"/>
  <c r="I205" i="1"/>
  <c r="J204" i="1"/>
  <c r="I204" i="1"/>
  <c r="L204" i="1" s="1"/>
  <c r="J203" i="1"/>
  <c r="I203" i="1"/>
  <c r="L203" i="1" s="1"/>
  <c r="M203" i="1" s="1"/>
  <c r="J202" i="1"/>
  <c r="I202" i="1"/>
  <c r="L202" i="1" s="1"/>
  <c r="J201" i="1"/>
  <c r="I201" i="1"/>
  <c r="L201" i="1" s="1"/>
  <c r="J200" i="1"/>
  <c r="I200" i="1"/>
  <c r="J199" i="1"/>
  <c r="I199" i="1"/>
  <c r="L199" i="1" s="1"/>
  <c r="J198" i="1"/>
  <c r="I198" i="1"/>
  <c r="L198" i="1" s="1"/>
  <c r="M198" i="1" s="1"/>
  <c r="J197" i="1"/>
  <c r="I197" i="1"/>
  <c r="L197" i="1" s="1"/>
  <c r="J196" i="1"/>
  <c r="I196" i="1"/>
  <c r="L196" i="1" s="1"/>
  <c r="M196" i="1" s="1"/>
  <c r="J195" i="1"/>
  <c r="I195" i="1"/>
  <c r="L195" i="1" s="1"/>
  <c r="J194" i="1"/>
  <c r="I194" i="1"/>
  <c r="J193" i="1"/>
  <c r="I193" i="1"/>
  <c r="L193" i="1" s="1"/>
  <c r="J192" i="1"/>
  <c r="I192" i="1"/>
  <c r="L192" i="1" s="1"/>
  <c r="J191" i="1"/>
  <c r="I191" i="1"/>
  <c r="J190" i="1"/>
  <c r="I190" i="1"/>
  <c r="L190" i="1" s="1"/>
  <c r="J189" i="1"/>
  <c r="I189" i="1"/>
  <c r="L189" i="1" s="1"/>
  <c r="J188" i="1"/>
  <c r="I188" i="1"/>
  <c r="L188" i="1" s="1"/>
  <c r="J187" i="1"/>
  <c r="I187" i="1"/>
  <c r="L187" i="1" s="1"/>
  <c r="J186" i="1"/>
  <c r="I186" i="1"/>
  <c r="L186" i="1" s="1"/>
  <c r="J185" i="1"/>
  <c r="I185" i="1"/>
  <c r="L185" i="1" s="1"/>
  <c r="J184" i="1"/>
  <c r="I184" i="1"/>
  <c r="L184" i="1" s="1"/>
  <c r="J183" i="1"/>
  <c r="I183" i="1"/>
  <c r="L183" i="1" s="1"/>
  <c r="J182" i="1"/>
  <c r="I182" i="1"/>
  <c r="L182" i="1" s="1"/>
  <c r="M182" i="1" s="1"/>
  <c r="J181" i="1"/>
  <c r="I181" i="1"/>
  <c r="L181" i="1" s="1"/>
  <c r="J180" i="1"/>
  <c r="I180" i="1"/>
  <c r="J179" i="1"/>
  <c r="I179" i="1"/>
  <c r="L179" i="1" s="1"/>
  <c r="J178" i="1"/>
  <c r="I178" i="1"/>
  <c r="L178" i="1" s="1"/>
  <c r="J177" i="1"/>
  <c r="I177" i="1"/>
  <c r="J176" i="1"/>
  <c r="I176" i="1"/>
  <c r="L176" i="1" s="1"/>
  <c r="J175" i="1"/>
  <c r="I175" i="1"/>
  <c r="L175" i="1" s="1"/>
  <c r="J174" i="1"/>
  <c r="I174" i="1"/>
  <c r="L174" i="1" s="1"/>
  <c r="J173" i="1"/>
  <c r="I173" i="1"/>
  <c r="J172" i="1"/>
  <c r="I172" i="1"/>
  <c r="L172" i="1" s="1"/>
  <c r="J171" i="1"/>
  <c r="I171" i="1"/>
  <c r="J170" i="1"/>
  <c r="I170" i="1"/>
  <c r="L170" i="1" s="1"/>
  <c r="J169" i="1"/>
  <c r="I169" i="1"/>
  <c r="L169" i="1" s="1"/>
  <c r="M169" i="1" s="1"/>
  <c r="J168" i="1"/>
  <c r="I168" i="1"/>
  <c r="L168" i="1" s="1"/>
  <c r="J167" i="1"/>
  <c r="I167" i="1"/>
  <c r="L167" i="1" s="1"/>
  <c r="J166" i="1"/>
  <c r="I166" i="1"/>
  <c r="J165" i="1"/>
  <c r="I165" i="1"/>
  <c r="L165" i="1" s="1"/>
  <c r="J164" i="1"/>
  <c r="I164" i="1"/>
  <c r="L164" i="1" s="1"/>
  <c r="J163" i="1"/>
  <c r="I163" i="1"/>
  <c r="J162" i="1"/>
  <c r="I162" i="1"/>
  <c r="L162" i="1" s="1"/>
  <c r="J161" i="1"/>
  <c r="I161" i="1"/>
  <c r="L161" i="1" s="1"/>
  <c r="J160" i="1"/>
  <c r="I160" i="1"/>
  <c r="L160" i="1" s="1"/>
  <c r="J159" i="1"/>
  <c r="I159" i="1"/>
  <c r="L159" i="1" s="1"/>
  <c r="J158" i="1"/>
  <c r="I158" i="1"/>
  <c r="L158" i="1" s="1"/>
  <c r="M158" i="1" s="1"/>
  <c r="J157" i="1"/>
  <c r="I157" i="1"/>
  <c r="L157" i="1" s="1"/>
  <c r="J156" i="1"/>
  <c r="I156" i="1"/>
  <c r="L156" i="1" s="1"/>
  <c r="J155" i="1"/>
  <c r="I155" i="1"/>
  <c r="L155" i="1" s="1"/>
  <c r="J154" i="1"/>
  <c r="I154" i="1"/>
  <c r="L154" i="1" s="1"/>
  <c r="J153" i="1"/>
  <c r="I153" i="1"/>
  <c r="L153" i="1" s="1"/>
  <c r="J152" i="1"/>
  <c r="I152" i="1"/>
  <c r="J151" i="1"/>
  <c r="I151" i="1"/>
  <c r="L151" i="1" s="1"/>
  <c r="J150" i="1"/>
  <c r="I150" i="1"/>
  <c r="L150" i="1" s="1"/>
  <c r="J149" i="1"/>
  <c r="I149" i="1"/>
  <c r="J148" i="1"/>
  <c r="I148" i="1"/>
  <c r="L148" i="1" s="1"/>
  <c r="J147" i="1"/>
  <c r="I147" i="1"/>
  <c r="L147" i="1" s="1"/>
  <c r="J146" i="1"/>
  <c r="I146" i="1"/>
  <c r="L146" i="1" s="1"/>
  <c r="J145" i="1"/>
  <c r="I145" i="1"/>
  <c r="L145" i="1" s="1"/>
  <c r="J144" i="1"/>
  <c r="I144" i="1"/>
  <c r="L144" i="1" s="1"/>
  <c r="J143" i="1"/>
  <c r="I143" i="1"/>
  <c r="L143" i="1" s="1"/>
  <c r="J142" i="1"/>
  <c r="I142" i="1"/>
  <c r="L142" i="1" s="1"/>
  <c r="J141" i="1"/>
  <c r="I141" i="1"/>
  <c r="J140" i="1"/>
  <c r="I140" i="1"/>
  <c r="L140" i="1" s="1"/>
  <c r="J139" i="1"/>
  <c r="I139" i="1"/>
  <c r="L139" i="1" s="1"/>
  <c r="M139" i="1" s="1"/>
  <c r="J138" i="1"/>
  <c r="I138" i="1"/>
  <c r="J137" i="1"/>
  <c r="I137" i="1"/>
  <c r="L137" i="1" s="1"/>
  <c r="J136" i="1"/>
  <c r="I136" i="1"/>
  <c r="L136" i="1" s="1"/>
  <c r="J135" i="1"/>
  <c r="I135" i="1"/>
  <c r="J134" i="1"/>
  <c r="I134" i="1"/>
  <c r="L134" i="1" s="1"/>
  <c r="J133" i="1"/>
  <c r="I133" i="1"/>
  <c r="L133" i="1" s="1"/>
  <c r="J132" i="1"/>
  <c r="I132" i="1"/>
  <c r="L132" i="1" s="1"/>
  <c r="J131" i="1"/>
  <c r="I131" i="1"/>
  <c r="L131" i="1" s="1"/>
  <c r="J130" i="1"/>
  <c r="I130" i="1"/>
  <c r="L130" i="1" s="1"/>
  <c r="M130" i="1" s="1"/>
  <c r="J129" i="1"/>
  <c r="I129" i="1"/>
  <c r="L129" i="1" s="1"/>
  <c r="J128" i="1"/>
  <c r="I128" i="1"/>
  <c r="L128" i="1" s="1"/>
  <c r="J127" i="1"/>
  <c r="I127" i="1"/>
  <c r="L127" i="1" s="1"/>
  <c r="J126" i="1"/>
  <c r="I126" i="1"/>
  <c r="L126" i="1" s="1"/>
  <c r="J125" i="1"/>
  <c r="I125" i="1"/>
  <c r="L125" i="1" s="1"/>
  <c r="J124" i="1"/>
  <c r="I124" i="1"/>
  <c r="J123" i="1"/>
  <c r="I123" i="1"/>
  <c r="L123" i="1" s="1"/>
  <c r="J122" i="1"/>
  <c r="I122" i="1"/>
  <c r="L122" i="1" s="1"/>
  <c r="J121" i="1"/>
  <c r="I121" i="1"/>
  <c r="J120" i="1"/>
  <c r="I120" i="1"/>
  <c r="L120" i="1" s="1"/>
  <c r="J119" i="1"/>
  <c r="I119" i="1"/>
  <c r="L119" i="1" s="1"/>
  <c r="J118" i="1"/>
  <c r="I118" i="1"/>
  <c r="L118" i="1" s="1"/>
  <c r="J117" i="1"/>
  <c r="I117" i="1"/>
  <c r="L117" i="1" s="1"/>
  <c r="J116" i="1"/>
  <c r="I116" i="1"/>
  <c r="L116" i="1" s="1"/>
  <c r="M116" i="1" s="1"/>
  <c r="J115" i="1"/>
  <c r="I115" i="1"/>
  <c r="L115" i="1" s="1"/>
  <c r="M115" i="1" s="1"/>
  <c r="J114" i="1"/>
  <c r="I114" i="1"/>
  <c r="L114" i="1" s="1"/>
  <c r="J113" i="1"/>
  <c r="I113" i="1"/>
  <c r="L113" i="1" s="1"/>
  <c r="M113" i="1" s="1"/>
  <c r="J112" i="1"/>
  <c r="I112" i="1"/>
  <c r="L112" i="1" s="1"/>
  <c r="M112" i="1" s="1"/>
  <c r="J111" i="1"/>
  <c r="I111" i="1"/>
  <c r="L111" i="1" s="1"/>
  <c r="J110" i="1"/>
  <c r="I110" i="1"/>
  <c r="J109" i="1"/>
  <c r="I109" i="1"/>
  <c r="L109" i="1" s="1"/>
  <c r="M109" i="1" s="1"/>
  <c r="J108" i="1"/>
  <c r="I108" i="1"/>
  <c r="L108" i="1" s="1"/>
  <c r="J107" i="1"/>
  <c r="I107" i="1"/>
  <c r="J106" i="1"/>
  <c r="I106" i="1"/>
  <c r="L106" i="1" s="1"/>
  <c r="J105" i="1"/>
  <c r="I105" i="1"/>
  <c r="L105" i="1" s="1"/>
  <c r="J104" i="1"/>
  <c r="I104" i="1"/>
  <c r="L104" i="1" s="1"/>
  <c r="M104" i="1" s="1"/>
  <c r="J103" i="1"/>
  <c r="I103" i="1"/>
  <c r="L103" i="1" s="1"/>
  <c r="M103" i="1" s="1"/>
  <c r="J102" i="1"/>
  <c r="I102" i="1"/>
  <c r="L102" i="1" s="1"/>
  <c r="M102" i="1" s="1"/>
  <c r="J101" i="1"/>
  <c r="I101" i="1"/>
  <c r="L101" i="1" s="1"/>
  <c r="J100" i="1"/>
  <c r="I100" i="1"/>
  <c r="L100" i="1" s="1"/>
  <c r="J99" i="1"/>
  <c r="I99" i="1"/>
  <c r="L99" i="1" s="1"/>
  <c r="J98" i="1"/>
  <c r="I98" i="1"/>
  <c r="L98" i="1" s="1"/>
  <c r="J97" i="1"/>
  <c r="I97" i="1"/>
  <c r="L97" i="1" s="1"/>
  <c r="J96" i="1"/>
  <c r="I96" i="1"/>
  <c r="J95" i="1"/>
  <c r="I95" i="1"/>
  <c r="L95" i="1" s="1"/>
  <c r="J94" i="1"/>
  <c r="I94" i="1"/>
  <c r="L94" i="1" s="1"/>
  <c r="J93" i="1"/>
  <c r="I93" i="1"/>
  <c r="J92" i="1"/>
  <c r="I92" i="1"/>
  <c r="L92" i="1" s="1"/>
  <c r="J91" i="1"/>
  <c r="I91" i="1"/>
  <c r="L91" i="1" s="1"/>
  <c r="M91" i="1" s="1"/>
  <c r="J90" i="1"/>
  <c r="I90" i="1"/>
  <c r="L90" i="1" s="1"/>
  <c r="J89" i="1"/>
  <c r="I89" i="1"/>
  <c r="L89" i="1" s="1"/>
  <c r="J88" i="1"/>
  <c r="I88" i="1"/>
  <c r="L88" i="1" s="1"/>
  <c r="J87" i="1"/>
  <c r="I87" i="1"/>
  <c r="L87" i="1" s="1"/>
  <c r="J86" i="1"/>
  <c r="I86" i="1"/>
  <c r="L86" i="1" s="1"/>
  <c r="J85" i="1"/>
  <c r="I85" i="1"/>
  <c r="L85" i="1" s="1"/>
  <c r="J84" i="1"/>
  <c r="I84" i="1"/>
  <c r="L84" i="1" s="1"/>
  <c r="M84" i="1" s="1"/>
  <c r="J83" i="1"/>
  <c r="I83" i="1"/>
  <c r="L83" i="1" s="1"/>
  <c r="J82" i="1"/>
  <c r="I82" i="1"/>
  <c r="J81" i="1"/>
  <c r="I81" i="1"/>
  <c r="L81" i="1" s="1"/>
  <c r="M81" i="1" s="1"/>
  <c r="J80" i="1"/>
  <c r="I80" i="1"/>
  <c r="L80" i="1" s="1"/>
  <c r="J79" i="1"/>
  <c r="I79" i="1"/>
  <c r="J78" i="1"/>
  <c r="I78" i="1"/>
  <c r="L78" i="1" s="1"/>
  <c r="J77" i="1"/>
  <c r="I77" i="1"/>
  <c r="J76" i="1"/>
  <c r="I76" i="1"/>
  <c r="L76" i="1" s="1"/>
  <c r="M76" i="1" s="1"/>
  <c r="J75" i="1"/>
  <c r="I75" i="1"/>
  <c r="L75" i="1" s="1"/>
  <c r="J74" i="1"/>
  <c r="I74" i="1"/>
  <c r="L74" i="1" s="1"/>
  <c r="M74" i="1" s="1"/>
  <c r="J73" i="1"/>
  <c r="I73" i="1"/>
  <c r="L73" i="1" s="1"/>
  <c r="M73" i="1" s="1"/>
  <c r="J72" i="1"/>
  <c r="I72" i="1"/>
  <c r="L72" i="1" s="1"/>
  <c r="J71" i="1"/>
  <c r="I71" i="1"/>
  <c r="L71" i="1" s="1"/>
  <c r="J70" i="1"/>
  <c r="I70" i="1"/>
  <c r="L70" i="1" s="1"/>
  <c r="J69" i="1"/>
  <c r="I69" i="1"/>
  <c r="L69" i="1" s="1"/>
  <c r="M69" i="1" s="1"/>
  <c r="J68" i="1"/>
  <c r="I68" i="1"/>
  <c r="J67" i="1"/>
  <c r="I67" i="1"/>
  <c r="L67" i="1" s="1"/>
  <c r="M67" i="1" s="1"/>
  <c r="J66" i="1"/>
  <c r="I66" i="1"/>
  <c r="L66" i="1" s="1"/>
  <c r="M66" i="1" s="1"/>
  <c r="J65" i="1"/>
  <c r="I65" i="1"/>
  <c r="J64" i="1"/>
  <c r="I64" i="1"/>
  <c r="L64" i="1" s="1"/>
  <c r="J63" i="1"/>
  <c r="I63" i="1"/>
  <c r="L63" i="1" s="1"/>
  <c r="M63" i="1" s="1"/>
  <c r="J62" i="1"/>
  <c r="I62" i="1"/>
  <c r="L62" i="1" s="1"/>
  <c r="J61" i="1"/>
  <c r="I61" i="1"/>
  <c r="L61" i="1" s="1"/>
  <c r="M61" i="1" s="1"/>
  <c r="J60" i="1"/>
  <c r="I60" i="1"/>
  <c r="L60" i="1" s="1"/>
  <c r="M60" i="1" s="1"/>
  <c r="J59" i="1"/>
  <c r="I59" i="1"/>
  <c r="L59" i="1" s="1"/>
  <c r="J58" i="1"/>
  <c r="I58" i="1"/>
  <c r="L58" i="1" s="1"/>
  <c r="J57" i="1"/>
  <c r="I57" i="1"/>
  <c r="L57" i="1" s="1"/>
  <c r="M57" i="1" s="1"/>
  <c r="J56" i="1"/>
  <c r="I56" i="1"/>
  <c r="L56" i="1" s="1"/>
  <c r="J55" i="1"/>
  <c r="I55" i="1"/>
  <c r="L55" i="1" s="1"/>
  <c r="J54" i="1"/>
  <c r="I54" i="1"/>
  <c r="J53" i="1"/>
  <c r="I53" i="1"/>
  <c r="L53" i="1" s="1"/>
  <c r="J52" i="1"/>
  <c r="I52" i="1"/>
  <c r="L52" i="1" s="1"/>
  <c r="J51" i="1"/>
  <c r="I51" i="1"/>
  <c r="J50" i="1"/>
  <c r="I50" i="1"/>
  <c r="L50" i="1" s="1"/>
  <c r="J49" i="1"/>
  <c r="I49" i="1"/>
  <c r="L49" i="1" s="1"/>
  <c r="J48" i="1"/>
  <c r="I48" i="1"/>
  <c r="L48" i="1" s="1"/>
  <c r="J47" i="1"/>
  <c r="I47" i="1"/>
  <c r="L47" i="1" s="1"/>
  <c r="M47" i="1" s="1"/>
  <c r="J46" i="1"/>
  <c r="I46" i="1"/>
  <c r="L46" i="1" s="1"/>
  <c r="J45" i="1"/>
  <c r="I45" i="1"/>
  <c r="L45" i="1" s="1"/>
  <c r="J44" i="1"/>
  <c r="I44" i="1"/>
  <c r="L44" i="1" s="1"/>
  <c r="J43" i="1"/>
  <c r="I43" i="1"/>
  <c r="L43" i="1" s="1"/>
  <c r="J42" i="1"/>
  <c r="I42" i="1"/>
  <c r="L42" i="1" s="1"/>
  <c r="J41" i="1"/>
  <c r="I41" i="1"/>
  <c r="L41" i="1" s="1"/>
  <c r="M41" i="1" s="1"/>
  <c r="J40" i="1"/>
  <c r="I40" i="1"/>
  <c r="J39" i="1"/>
  <c r="I39" i="1"/>
  <c r="L39" i="1" s="1"/>
  <c r="J38" i="1"/>
  <c r="I38" i="1"/>
  <c r="K38" i="1" s="1"/>
  <c r="J37" i="1"/>
  <c r="I37" i="1"/>
  <c r="J36" i="1"/>
  <c r="I36" i="1"/>
  <c r="L36" i="1" s="1"/>
  <c r="J35" i="1"/>
  <c r="I35" i="1"/>
  <c r="L35" i="1" s="1"/>
  <c r="J34" i="1"/>
  <c r="I34" i="1"/>
  <c r="L34" i="1" s="1"/>
  <c r="J33" i="1"/>
  <c r="I33" i="1"/>
  <c r="L33" i="1" s="1"/>
  <c r="J32" i="1"/>
  <c r="I32" i="1"/>
  <c r="J31" i="1"/>
  <c r="I31" i="1"/>
  <c r="L31" i="1" s="1"/>
  <c r="M31" i="1" s="1"/>
  <c r="J30" i="1"/>
  <c r="I30" i="1"/>
  <c r="L30" i="1" s="1"/>
  <c r="J29" i="1"/>
  <c r="I29" i="1"/>
  <c r="J28" i="1"/>
  <c r="I28" i="1"/>
  <c r="J27" i="1"/>
  <c r="I27" i="1"/>
  <c r="L27" i="1" s="1"/>
  <c r="J26" i="1"/>
  <c r="I26" i="1"/>
  <c r="J25" i="1"/>
  <c r="I25" i="1"/>
  <c r="L25" i="1" s="1"/>
  <c r="J24" i="1"/>
  <c r="I24" i="1"/>
  <c r="L24" i="1" s="1"/>
  <c r="J23" i="1"/>
  <c r="I23" i="1"/>
  <c r="J22" i="1"/>
  <c r="I22" i="1"/>
  <c r="L22" i="1" s="1"/>
  <c r="M22" i="1" s="1"/>
  <c r="J21" i="1"/>
  <c r="I21" i="1"/>
  <c r="L21" i="1" s="1"/>
  <c r="J20" i="1"/>
  <c r="I20" i="1"/>
  <c r="L20" i="1" s="1"/>
  <c r="J19" i="1"/>
  <c r="I19" i="1"/>
  <c r="L19" i="1" s="1"/>
  <c r="J18" i="1"/>
  <c r="I18" i="1"/>
  <c r="L18" i="1" s="1"/>
  <c r="M18" i="1" s="1"/>
  <c r="J17" i="1"/>
  <c r="I17" i="1"/>
  <c r="L17" i="1" s="1"/>
  <c r="J16" i="1"/>
  <c r="I16" i="1"/>
  <c r="L16" i="1" s="1"/>
  <c r="J15" i="1"/>
  <c r="I15" i="1"/>
  <c r="L15" i="1" s="1"/>
  <c r="J14" i="1"/>
  <c r="I14" i="1"/>
  <c r="L14" i="1" s="1"/>
  <c r="J13" i="1"/>
  <c r="I13" i="1"/>
  <c r="L13" i="1" s="1"/>
  <c r="J12" i="1"/>
  <c r="I12" i="1"/>
  <c r="J11" i="1"/>
  <c r="I11" i="1"/>
  <c r="L11" i="1" s="1"/>
  <c r="M11" i="1" s="1"/>
  <c r="J10" i="1"/>
  <c r="I10" i="1"/>
  <c r="L10" i="1" s="1"/>
  <c r="J9" i="1"/>
  <c r="I9" i="1"/>
  <c r="J8" i="1"/>
  <c r="I8" i="1"/>
  <c r="L8" i="1" s="1"/>
  <c r="M8" i="1" s="1"/>
  <c r="J7" i="1"/>
  <c r="I7" i="1"/>
  <c r="L7" i="1" s="1"/>
  <c r="J6" i="1"/>
  <c r="I6" i="1"/>
  <c r="L6" i="1" s="1"/>
  <c r="J5" i="1"/>
  <c r="I5" i="1"/>
  <c r="J4" i="1"/>
  <c r="I4" i="1"/>
  <c r="L4" i="1" s="1"/>
  <c r="J3" i="1"/>
  <c r="I3" i="1"/>
  <c r="L3" i="1" s="1"/>
  <c r="J2" i="1"/>
  <c r="W2" i="1" s="1"/>
  <c r="W3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W16" i="1" s="1"/>
  <c r="W17" i="1" s="1"/>
  <c r="W18" i="1" s="1"/>
  <c r="W19" i="1" s="1"/>
  <c r="W20" i="1" s="1"/>
  <c r="W21" i="1" s="1"/>
  <c r="W22" i="1" s="1"/>
  <c r="W23" i="1" s="1"/>
  <c r="W24" i="1" s="1"/>
  <c r="W25" i="1" s="1"/>
  <c r="W26" i="1" s="1"/>
  <c r="W27" i="1" s="1"/>
  <c r="W28" i="1" s="1"/>
  <c r="W29" i="1" s="1"/>
  <c r="W30" i="1" s="1"/>
  <c r="W31" i="1" s="1"/>
  <c r="W32" i="1" s="1"/>
  <c r="W33" i="1" s="1"/>
  <c r="W34" i="1" s="1"/>
  <c r="W35" i="1" s="1"/>
  <c r="W36" i="1" s="1"/>
  <c r="W37" i="1" s="1"/>
  <c r="W38" i="1" s="1"/>
  <c r="W39" i="1" s="1"/>
  <c r="W40" i="1" s="1"/>
  <c r="W41" i="1" s="1"/>
  <c r="W42" i="1" s="1"/>
  <c r="W43" i="1" s="1"/>
  <c r="W44" i="1" s="1"/>
  <c r="W45" i="1" s="1"/>
  <c r="W46" i="1" s="1"/>
  <c r="W47" i="1" s="1"/>
  <c r="W48" i="1" s="1"/>
  <c r="W49" i="1" s="1"/>
  <c r="W50" i="1" s="1"/>
  <c r="W51" i="1" s="1"/>
  <c r="W52" i="1" s="1"/>
  <c r="W53" i="1" s="1"/>
  <c r="W54" i="1" s="1"/>
  <c r="W55" i="1" s="1"/>
  <c r="W56" i="1" s="1"/>
  <c r="W57" i="1" s="1"/>
  <c r="W58" i="1" s="1"/>
  <c r="W59" i="1" s="1"/>
  <c r="W60" i="1" s="1"/>
  <c r="W61" i="1" s="1"/>
  <c r="W62" i="1" s="1"/>
  <c r="W63" i="1" s="1"/>
  <c r="W64" i="1" s="1"/>
  <c r="W65" i="1" s="1"/>
  <c r="W66" i="1" s="1"/>
  <c r="W67" i="1" s="1"/>
  <c r="W68" i="1" s="1"/>
  <c r="W69" i="1" s="1"/>
  <c r="W70" i="1" s="1"/>
  <c r="W71" i="1" s="1"/>
  <c r="W72" i="1" s="1"/>
  <c r="W73" i="1" s="1"/>
  <c r="W74" i="1" s="1"/>
  <c r="W75" i="1" s="1"/>
  <c r="W76" i="1" s="1"/>
  <c r="W77" i="1" s="1"/>
  <c r="W78" i="1" s="1"/>
  <c r="W79" i="1" s="1"/>
  <c r="W80" i="1" s="1"/>
  <c r="W81" i="1" s="1"/>
  <c r="W82" i="1" s="1"/>
  <c r="W83" i="1" s="1"/>
  <c r="W84" i="1" s="1"/>
  <c r="W85" i="1" s="1"/>
  <c r="W86" i="1" s="1"/>
  <c r="W87" i="1" s="1"/>
  <c r="W88" i="1" s="1"/>
  <c r="W89" i="1" s="1"/>
  <c r="W90" i="1" s="1"/>
  <c r="W91" i="1" s="1"/>
  <c r="W92" i="1" s="1"/>
  <c r="W93" i="1" s="1"/>
  <c r="W94" i="1" s="1"/>
  <c r="W95" i="1" s="1"/>
  <c r="W96" i="1" s="1"/>
  <c r="W97" i="1" s="1"/>
  <c r="W98" i="1" s="1"/>
  <c r="W99" i="1" s="1"/>
  <c r="W100" i="1" s="1"/>
  <c r="W101" i="1" s="1"/>
  <c r="W102" i="1" s="1"/>
  <c r="W103" i="1" s="1"/>
  <c r="W104" i="1" s="1"/>
  <c r="W105" i="1" s="1"/>
  <c r="W106" i="1" s="1"/>
  <c r="W107" i="1" s="1"/>
  <c r="W108" i="1" s="1"/>
  <c r="W109" i="1" s="1"/>
  <c r="W110" i="1" s="1"/>
  <c r="W111" i="1" s="1"/>
  <c r="W112" i="1" s="1"/>
  <c r="W113" i="1" s="1"/>
  <c r="W114" i="1" s="1"/>
  <c r="W115" i="1" s="1"/>
  <c r="W116" i="1" s="1"/>
  <c r="W117" i="1" s="1"/>
  <c r="W118" i="1" s="1"/>
  <c r="W119" i="1" s="1"/>
  <c r="W120" i="1" s="1"/>
  <c r="W121" i="1" s="1"/>
  <c r="W122" i="1" s="1"/>
  <c r="W123" i="1" s="1"/>
  <c r="W124" i="1" s="1"/>
  <c r="W125" i="1" s="1"/>
  <c r="W126" i="1" s="1"/>
  <c r="W127" i="1" s="1"/>
  <c r="W128" i="1" s="1"/>
  <c r="W129" i="1" s="1"/>
  <c r="W130" i="1" s="1"/>
  <c r="W131" i="1" s="1"/>
  <c r="W132" i="1" s="1"/>
  <c r="W133" i="1" s="1"/>
  <c r="W134" i="1" s="1"/>
  <c r="W135" i="1" s="1"/>
  <c r="W136" i="1" s="1"/>
  <c r="W137" i="1" s="1"/>
  <c r="W138" i="1" s="1"/>
  <c r="W139" i="1" s="1"/>
  <c r="W140" i="1" s="1"/>
  <c r="W141" i="1" s="1"/>
  <c r="W142" i="1" s="1"/>
  <c r="W143" i="1" s="1"/>
  <c r="W144" i="1" s="1"/>
  <c r="W145" i="1" s="1"/>
  <c r="W146" i="1" s="1"/>
  <c r="W147" i="1" s="1"/>
  <c r="W148" i="1" s="1"/>
  <c r="W149" i="1" s="1"/>
  <c r="W150" i="1" s="1"/>
  <c r="W151" i="1" s="1"/>
  <c r="W152" i="1" s="1"/>
  <c r="W153" i="1" s="1"/>
  <c r="W154" i="1" s="1"/>
  <c r="W155" i="1" s="1"/>
  <c r="W156" i="1" s="1"/>
  <c r="W157" i="1" s="1"/>
  <c r="W158" i="1" s="1"/>
  <c r="W159" i="1" s="1"/>
  <c r="W160" i="1" s="1"/>
  <c r="W161" i="1" s="1"/>
  <c r="W162" i="1" s="1"/>
  <c r="W163" i="1" s="1"/>
  <c r="W164" i="1" s="1"/>
  <c r="W165" i="1" s="1"/>
  <c r="W166" i="1" s="1"/>
  <c r="W167" i="1" s="1"/>
  <c r="W168" i="1" s="1"/>
  <c r="W169" i="1" s="1"/>
  <c r="W170" i="1" s="1"/>
  <c r="W171" i="1" s="1"/>
  <c r="W172" i="1" s="1"/>
  <c r="W173" i="1" s="1"/>
  <c r="W174" i="1" s="1"/>
  <c r="W175" i="1" s="1"/>
  <c r="W176" i="1" s="1"/>
  <c r="W177" i="1" s="1"/>
  <c r="W178" i="1" s="1"/>
  <c r="W179" i="1" s="1"/>
  <c r="W180" i="1" s="1"/>
  <c r="W181" i="1" s="1"/>
  <c r="W182" i="1" s="1"/>
  <c r="W183" i="1" s="1"/>
  <c r="W184" i="1" s="1"/>
  <c r="W185" i="1" s="1"/>
  <c r="W186" i="1" s="1"/>
  <c r="W187" i="1" s="1"/>
  <c r="W188" i="1" s="1"/>
  <c r="W189" i="1" s="1"/>
  <c r="W190" i="1" s="1"/>
  <c r="W191" i="1" s="1"/>
  <c r="W192" i="1" s="1"/>
  <c r="W193" i="1" s="1"/>
  <c r="W194" i="1" s="1"/>
  <c r="W195" i="1" s="1"/>
  <c r="W196" i="1" s="1"/>
  <c r="W197" i="1" s="1"/>
  <c r="W198" i="1" s="1"/>
  <c r="W199" i="1" s="1"/>
  <c r="W200" i="1" s="1"/>
  <c r="W201" i="1" s="1"/>
  <c r="W202" i="1" s="1"/>
  <c r="W203" i="1" s="1"/>
  <c r="W204" i="1" s="1"/>
  <c r="W205" i="1" s="1"/>
  <c r="W206" i="1" s="1"/>
  <c r="W207" i="1" s="1"/>
  <c r="W208" i="1" s="1"/>
  <c r="W209" i="1" s="1"/>
  <c r="W210" i="1" s="1"/>
  <c r="W211" i="1" s="1"/>
  <c r="W212" i="1" s="1"/>
  <c r="W213" i="1" s="1"/>
  <c r="W214" i="1" s="1"/>
  <c r="W215" i="1" s="1"/>
  <c r="W216" i="1" s="1"/>
  <c r="W217" i="1" s="1"/>
  <c r="W218" i="1" s="1"/>
  <c r="W219" i="1" s="1"/>
  <c r="W220" i="1" s="1"/>
  <c r="W221" i="1" s="1"/>
  <c r="W222" i="1" s="1"/>
  <c r="W223" i="1" s="1"/>
  <c r="W224" i="1" s="1"/>
  <c r="W225" i="1" s="1"/>
  <c r="W226" i="1" s="1"/>
  <c r="W227" i="1" s="1"/>
  <c r="W228" i="1" s="1"/>
  <c r="W229" i="1" s="1"/>
  <c r="W230" i="1" s="1"/>
  <c r="W231" i="1" s="1"/>
  <c r="W232" i="1" s="1"/>
  <c r="W233" i="1" s="1"/>
  <c r="W234" i="1" s="1"/>
  <c r="W235" i="1" s="1"/>
  <c r="W236" i="1" s="1"/>
  <c r="W237" i="1" s="1"/>
  <c r="W238" i="1" s="1"/>
  <c r="W239" i="1" s="1"/>
  <c r="W240" i="1" s="1"/>
  <c r="W241" i="1" s="1"/>
  <c r="W242" i="1" s="1"/>
  <c r="W243" i="1" s="1"/>
  <c r="W244" i="1" s="1"/>
  <c r="W245" i="1" s="1"/>
  <c r="W246" i="1" s="1"/>
  <c r="W247" i="1" s="1"/>
  <c r="W248" i="1" s="1"/>
  <c r="W249" i="1" s="1"/>
  <c r="W250" i="1" s="1"/>
  <c r="W251" i="1" s="1"/>
  <c r="W252" i="1" s="1"/>
  <c r="W253" i="1" s="1"/>
  <c r="W254" i="1" s="1"/>
  <c r="W255" i="1" s="1"/>
  <c r="W256" i="1" s="1"/>
  <c r="W257" i="1" s="1"/>
  <c r="W258" i="1" s="1"/>
  <c r="W259" i="1" s="1"/>
  <c r="W260" i="1" s="1"/>
  <c r="W261" i="1" s="1"/>
  <c r="W262" i="1" s="1"/>
  <c r="W263" i="1" s="1"/>
  <c r="W264" i="1" s="1"/>
  <c r="W265" i="1" s="1"/>
  <c r="W266" i="1" s="1"/>
  <c r="W267" i="1" s="1"/>
  <c r="W268" i="1" s="1"/>
  <c r="W269" i="1" s="1"/>
  <c r="W270" i="1" s="1"/>
  <c r="W271" i="1" s="1"/>
  <c r="W272" i="1" s="1"/>
  <c r="W273" i="1" s="1"/>
  <c r="W274" i="1" s="1"/>
  <c r="W275" i="1" s="1"/>
  <c r="W276" i="1" s="1"/>
  <c r="W277" i="1" s="1"/>
  <c r="W278" i="1" s="1"/>
  <c r="W279" i="1" s="1"/>
  <c r="W280" i="1" s="1"/>
  <c r="W281" i="1" s="1"/>
  <c r="W282" i="1" s="1"/>
  <c r="W283" i="1" s="1"/>
  <c r="W284" i="1" s="1"/>
  <c r="W285" i="1" s="1"/>
  <c r="W286" i="1" s="1"/>
  <c r="W287" i="1" s="1"/>
  <c r="W288" i="1" s="1"/>
  <c r="W289" i="1" s="1"/>
  <c r="W290" i="1" s="1"/>
  <c r="W291" i="1" s="1"/>
  <c r="W292" i="1" s="1"/>
  <c r="W293" i="1" s="1"/>
  <c r="W294" i="1" s="1"/>
  <c r="W295" i="1" s="1"/>
  <c r="W296" i="1" s="1"/>
  <c r="W297" i="1" s="1"/>
  <c r="W298" i="1" s="1"/>
  <c r="W299" i="1" s="1"/>
  <c r="W300" i="1" s="1"/>
  <c r="W301" i="1" s="1"/>
  <c r="W302" i="1" s="1"/>
  <c r="W303" i="1" s="1"/>
  <c r="W304" i="1" s="1"/>
  <c r="W305" i="1" s="1"/>
  <c r="W306" i="1" s="1"/>
  <c r="W307" i="1" s="1"/>
  <c r="W308" i="1" s="1"/>
  <c r="W309" i="1" s="1"/>
  <c r="W310" i="1" s="1"/>
  <c r="W311" i="1" s="1"/>
  <c r="W312" i="1" s="1"/>
  <c r="W313" i="1" s="1"/>
  <c r="W314" i="1" s="1"/>
  <c r="W315" i="1" s="1"/>
  <c r="W316" i="1" s="1"/>
  <c r="W317" i="1" s="1"/>
  <c r="W318" i="1" s="1"/>
  <c r="W319" i="1" s="1"/>
  <c r="W320" i="1" s="1"/>
  <c r="W321" i="1" s="1"/>
  <c r="W322" i="1" s="1"/>
  <c r="W323" i="1" s="1"/>
  <c r="W324" i="1" s="1"/>
  <c r="W325" i="1" s="1"/>
  <c r="W326" i="1" s="1"/>
  <c r="W327" i="1" s="1"/>
  <c r="W328" i="1" s="1"/>
  <c r="W329" i="1" s="1"/>
  <c r="W330" i="1" s="1"/>
  <c r="W331" i="1" s="1"/>
  <c r="W332" i="1" s="1"/>
  <c r="W333" i="1" s="1"/>
  <c r="W334" i="1" s="1"/>
  <c r="W335" i="1" s="1"/>
  <c r="W336" i="1" s="1"/>
  <c r="W337" i="1" s="1"/>
  <c r="W338" i="1" s="1"/>
  <c r="W339" i="1" s="1"/>
  <c r="W340" i="1" s="1"/>
  <c r="W341" i="1" s="1"/>
  <c r="W342" i="1" s="1"/>
  <c r="W343" i="1" s="1"/>
  <c r="W344" i="1" s="1"/>
  <c r="W345" i="1" s="1"/>
  <c r="W346" i="1" s="1"/>
  <c r="W347" i="1" s="1"/>
  <c r="V5" i="1" s="1"/>
  <c r="I2" i="1"/>
  <c r="L2" i="1" s="1"/>
  <c r="M7" i="1" l="1"/>
  <c r="T4" i="1"/>
  <c r="T5" i="1" s="1"/>
  <c r="T6" i="1" s="1"/>
  <c r="P2" i="1"/>
  <c r="P3" i="1" s="1"/>
  <c r="R3" i="1"/>
  <c r="R4" i="1" s="1"/>
  <c r="R5" i="1" s="1"/>
  <c r="K139" i="1"/>
  <c r="M209" i="1"/>
  <c r="K88" i="1"/>
  <c r="M43" i="1"/>
  <c r="M197" i="1"/>
  <c r="K315" i="1"/>
  <c r="M143" i="1"/>
  <c r="M150" i="1"/>
  <c r="M296" i="1"/>
  <c r="M298" i="1"/>
  <c r="M305" i="1"/>
  <c r="M25" i="1"/>
  <c r="K5" i="1"/>
  <c r="M164" i="1"/>
  <c r="K171" i="1"/>
  <c r="K304" i="1"/>
  <c r="M339" i="1"/>
  <c r="M321" i="1"/>
  <c r="M127" i="1"/>
  <c r="M140" i="1"/>
  <c r="M147" i="1"/>
  <c r="M223" i="1"/>
  <c r="M251" i="1"/>
  <c r="M293" i="1"/>
  <c r="M327" i="1"/>
  <c r="M231" i="1"/>
  <c r="M245" i="1"/>
  <c r="M288" i="1"/>
  <c r="M295" i="1"/>
  <c r="K309" i="1"/>
  <c r="M95" i="1"/>
  <c r="K108" i="1"/>
  <c r="M156" i="1"/>
  <c r="M170" i="1"/>
  <c r="K246" i="1"/>
  <c r="K18" i="1"/>
  <c r="K330" i="1"/>
  <c r="M337" i="1"/>
  <c r="M90" i="1"/>
  <c r="M70" i="1"/>
  <c r="M214" i="1"/>
  <c r="M15" i="1"/>
  <c r="M285" i="1"/>
  <c r="K299" i="1"/>
  <c r="M306" i="1"/>
  <c r="M326" i="1"/>
  <c r="M340" i="1"/>
  <c r="M4" i="1"/>
  <c r="M146" i="1"/>
  <c r="M207" i="1"/>
  <c r="M301" i="1"/>
  <c r="M72" i="1"/>
  <c r="K267" i="1"/>
  <c r="K281" i="1"/>
  <c r="M19" i="1"/>
  <c r="K32" i="1"/>
  <c r="M134" i="1"/>
  <c r="M168" i="1"/>
  <c r="M175" i="1"/>
  <c r="M189" i="1"/>
  <c r="K234" i="1"/>
  <c r="M33" i="1"/>
  <c r="M101" i="1"/>
  <c r="M155" i="1"/>
  <c r="M183" i="1"/>
  <c r="M190" i="1"/>
  <c r="K283" i="1"/>
  <c r="K197" i="1"/>
  <c r="K41" i="1"/>
  <c r="K35" i="1"/>
  <c r="K185" i="1"/>
  <c r="K29" i="1"/>
  <c r="K77" i="1"/>
  <c r="K144" i="1"/>
  <c r="M186" i="1"/>
  <c r="K231" i="1"/>
  <c r="K21" i="1"/>
  <c r="K211" i="1"/>
  <c r="K312" i="1"/>
  <c r="M105" i="1"/>
  <c r="K111" i="1"/>
  <c r="M259" i="1"/>
  <c r="K273" i="1"/>
  <c r="M10" i="1"/>
  <c r="M75" i="1"/>
  <c r="M120" i="1"/>
  <c r="K133" i="1"/>
  <c r="M160" i="1"/>
  <c r="M167" i="1"/>
  <c r="M192" i="1"/>
  <c r="M237" i="1"/>
  <c r="M271" i="1"/>
  <c r="M278" i="1"/>
  <c r="M322" i="1"/>
  <c r="M343" i="1"/>
  <c r="M17" i="1"/>
  <c r="K55" i="1"/>
  <c r="K147" i="1"/>
  <c r="K181" i="1"/>
  <c r="K310" i="1"/>
  <c r="K11" i="1"/>
  <c r="M35" i="1"/>
  <c r="M49" i="1"/>
  <c r="K141" i="1"/>
  <c r="K175" i="1"/>
  <c r="K200" i="1"/>
  <c r="K279" i="1"/>
  <c r="K344" i="1"/>
  <c r="M24" i="1"/>
  <c r="M122" i="1"/>
  <c r="K245" i="1"/>
  <c r="K83" i="1"/>
  <c r="K102" i="1"/>
  <c r="M195" i="1"/>
  <c r="L77" i="1"/>
  <c r="K228" i="1"/>
  <c r="M20" i="1"/>
  <c r="L32" i="1"/>
  <c r="M52" i="1"/>
  <c r="K98" i="1"/>
  <c r="M144" i="1"/>
  <c r="M178" i="1"/>
  <c r="M216" i="1"/>
  <c r="M307" i="1"/>
  <c r="M172" i="1"/>
  <c r="M210" i="1"/>
  <c r="M262" i="1"/>
  <c r="K276" i="1"/>
  <c r="K301" i="1"/>
  <c r="M341" i="1"/>
  <c r="K44" i="1"/>
  <c r="M46" i="1"/>
  <c r="M125" i="1"/>
  <c r="M204" i="1"/>
  <c r="M2" i="1"/>
  <c r="M16" i="1"/>
  <c r="K99" i="1"/>
  <c r="M119" i="1"/>
  <c r="M159" i="1"/>
  <c r="K192" i="1"/>
  <c r="M211" i="1"/>
  <c r="M243" i="1"/>
  <c r="K290" i="1"/>
  <c r="K321" i="1"/>
  <c r="M27" i="1"/>
  <c r="K50" i="1"/>
  <c r="M217" i="1"/>
  <c r="K265" i="1"/>
  <c r="M44" i="1"/>
  <c r="M99" i="1"/>
  <c r="K4" i="1"/>
  <c r="K17" i="1"/>
  <c r="M21" i="1"/>
  <c r="K63" i="1"/>
  <c r="K69" i="1"/>
  <c r="M94" i="1"/>
  <c r="M100" i="1"/>
  <c r="M106" i="1"/>
  <c r="M131" i="1"/>
  <c r="M161" i="1"/>
  <c r="K173" i="1"/>
  <c r="K201" i="1"/>
  <c r="K229" i="1"/>
  <c r="K259" i="1"/>
  <c r="M308" i="1"/>
  <c r="K326" i="1"/>
  <c r="M332" i="1"/>
  <c r="K137" i="1"/>
  <c r="K155" i="1"/>
  <c r="M213" i="1"/>
  <c r="K224" i="1"/>
  <c r="M242" i="1"/>
  <c r="K248" i="1"/>
  <c r="M254" i="1"/>
  <c r="M266" i="1"/>
  <c r="M302" i="1"/>
  <c r="K119" i="1"/>
  <c r="K202" i="1"/>
  <c r="M315" i="1"/>
  <c r="M344" i="1"/>
  <c r="K64" i="1"/>
  <c r="M88" i="1"/>
  <c r="K113" i="1"/>
  <c r="M6" i="1"/>
  <c r="M30" i="1"/>
  <c r="K59" i="1"/>
  <c r="M71" i="1"/>
  <c r="M89" i="1"/>
  <c r="M126" i="1"/>
  <c r="M145" i="1"/>
  <c r="M151" i="1"/>
  <c r="K187" i="1"/>
  <c r="K214" i="1"/>
  <c r="M220" i="1"/>
  <c r="M226" i="1"/>
  <c r="K255" i="1"/>
  <c r="L273" i="1"/>
  <c r="K298" i="1"/>
  <c r="M310" i="1"/>
  <c r="M334" i="1"/>
  <c r="M181" i="1"/>
  <c r="M187" i="1"/>
  <c r="K274" i="1"/>
  <c r="K293" i="1"/>
  <c r="M329" i="1"/>
  <c r="M346" i="1"/>
  <c r="K31" i="1"/>
  <c r="K72" i="1"/>
  <c r="K198" i="1"/>
  <c r="K287" i="1"/>
  <c r="K340" i="1"/>
  <c r="M78" i="1"/>
  <c r="M85" i="1"/>
  <c r="M128" i="1"/>
  <c r="K158" i="1"/>
  <c r="M165" i="1"/>
  <c r="M176" i="1"/>
  <c r="K188" i="1"/>
  <c r="K238" i="1"/>
  <c r="K282" i="1"/>
  <c r="M294" i="1"/>
  <c r="K318" i="1"/>
  <c r="M324" i="1"/>
  <c r="K329" i="1"/>
  <c r="K335" i="1"/>
  <c r="K347" i="1"/>
  <c r="M133" i="1"/>
  <c r="K251" i="1"/>
  <c r="K15" i="1"/>
  <c r="K49" i="1"/>
  <c r="K189" i="1"/>
  <c r="K270" i="1"/>
  <c r="M3" i="1"/>
  <c r="M56" i="1"/>
  <c r="M111" i="1"/>
  <c r="M117" i="1"/>
  <c r="M136" i="1"/>
  <c r="M154" i="1"/>
  <c r="L171" i="1"/>
  <c r="K206" i="1"/>
  <c r="K217" i="1"/>
  <c r="K223" i="1"/>
  <c r="M252" i="1"/>
  <c r="M277" i="1"/>
  <c r="K313" i="1"/>
  <c r="L330" i="1"/>
  <c r="K46" i="1"/>
  <c r="M14" i="1"/>
  <c r="K28" i="1"/>
  <c r="M45" i="1"/>
  <c r="M55" i="1"/>
  <c r="M98" i="1"/>
  <c r="M108" i="1"/>
  <c r="M123" i="1"/>
  <c r="M148" i="1"/>
  <c r="M153" i="1"/>
  <c r="K167" i="1"/>
  <c r="M184" i="1"/>
  <c r="M193" i="1"/>
  <c r="M224" i="1"/>
  <c r="M283" i="1"/>
  <c r="M335" i="1"/>
  <c r="K36" i="1"/>
  <c r="M50" i="1"/>
  <c r="M64" i="1"/>
  <c r="M83" i="1"/>
  <c r="M114" i="1"/>
  <c r="M129" i="1"/>
  <c r="M185" i="1"/>
  <c r="K232" i="1"/>
  <c r="M246" i="1"/>
  <c r="M287" i="1"/>
  <c r="K10" i="1"/>
  <c r="M36" i="1"/>
  <c r="M42" i="1"/>
  <c r="K94" i="1"/>
  <c r="M199" i="1"/>
  <c r="K207" i="1"/>
  <c r="M215" i="1"/>
  <c r="M232" i="1"/>
  <c r="K237" i="1"/>
  <c r="M265" i="1"/>
  <c r="M336" i="1"/>
  <c r="K74" i="1"/>
  <c r="K78" i="1"/>
  <c r="K120" i="1"/>
  <c r="K125" i="1"/>
  <c r="K164" i="1"/>
  <c r="K172" i="1"/>
  <c r="K242" i="1"/>
  <c r="K24" i="1"/>
  <c r="L29" i="1"/>
  <c r="K42" i="1"/>
  <c r="K56" i="1"/>
  <c r="K60" i="1"/>
  <c r="K130" i="1"/>
  <c r="K195" i="1"/>
  <c r="K199" i="1"/>
  <c r="K203" i="1"/>
  <c r="M212" i="1"/>
  <c r="K215" i="1"/>
  <c r="K220" i="1"/>
  <c r="K225" i="1"/>
  <c r="M238" i="1"/>
  <c r="M280" i="1"/>
  <c r="K284" i="1"/>
  <c r="K295" i="1"/>
  <c r="K323" i="1"/>
  <c r="K327" i="1"/>
  <c r="K337" i="1"/>
  <c r="K105" i="1"/>
  <c r="K150" i="1"/>
  <c r="K186" i="1"/>
  <c r="K252" i="1"/>
  <c r="K256" i="1"/>
  <c r="K266" i="1"/>
  <c r="K332" i="1"/>
  <c r="K346" i="1"/>
  <c r="K33" i="1"/>
  <c r="K75" i="1"/>
  <c r="K169" i="1"/>
  <c r="K212" i="1"/>
  <c r="K43" i="1"/>
  <c r="K52" i="1"/>
  <c r="K71" i="1"/>
  <c r="K136" i="1"/>
  <c r="K7" i="1"/>
  <c r="K20" i="1"/>
  <c r="K30" i="1"/>
  <c r="L38" i="1"/>
  <c r="K57" i="1"/>
  <c r="M80" i="1"/>
  <c r="L141" i="1"/>
  <c r="K165" i="1"/>
  <c r="L173" i="1"/>
  <c r="K178" i="1"/>
  <c r="K183" i="1"/>
  <c r="L200" i="1"/>
  <c r="K209" i="1"/>
  <c r="L234" i="1"/>
  <c r="K239" i="1"/>
  <c r="L248" i="1"/>
  <c r="K262" i="1"/>
  <c r="L267" i="1"/>
  <c r="L276" i="1"/>
  <c r="L281" i="1"/>
  <c r="L290" i="1"/>
  <c r="L304" i="1"/>
  <c r="L313" i="1"/>
  <c r="L318" i="1"/>
  <c r="K47" i="1"/>
  <c r="K116" i="1"/>
  <c r="K16" i="1"/>
  <c r="K216" i="1"/>
  <c r="L299" i="1"/>
  <c r="L309" i="1"/>
  <c r="M13" i="1"/>
  <c r="K34" i="1"/>
  <c r="M39" i="1"/>
  <c r="M53" i="1"/>
  <c r="K62" i="1"/>
  <c r="M86" i="1"/>
  <c r="K91" i="1"/>
  <c r="M97" i="1"/>
  <c r="K122" i="1"/>
  <c r="K127" i="1"/>
  <c r="M132" i="1"/>
  <c r="M137" i="1"/>
  <c r="K151" i="1"/>
  <c r="K161" i="1"/>
  <c r="K170" i="1"/>
  <c r="M174" i="1"/>
  <c r="K213" i="1"/>
  <c r="K226" i="1"/>
  <c r="M249" i="1"/>
  <c r="K253" i="1"/>
  <c r="M291" i="1"/>
  <c r="M319" i="1"/>
  <c r="K343" i="1"/>
  <c r="L347" i="1"/>
  <c r="K6" i="1"/>
  <c r="K66" i="1"/>
  <c r="K85" i="1"/>
  <c r="K3" i="1"/>
  <c r="K27" i="1"/>
  <c r="M118" i="1"/>
  <c r="M142" i="1"/>
  <c r="M157" i="1"/>
  <c r="M179" i="1"/>
  <c r="M201" i="1"/>
  <c r="K210" i="1"/>
  <c r="M235" i="1"/>
  <c r="K296" i="1"/>
  <c r="K19" i="1"/>
  <c r="K14" i="1"/>
  <c r="M58" i="1"/>
  <c r="M87" i="1"/>
  <c r="M92" i="1"/>
  <c r="K123" i="1"/>
  <c r="M162" i="1"/>
  <c r="K184" i="1"/>
  <c r="M188" i="1"/>
  <c r="M227" i="1"/>
  <c r="M240" i="1"/>
  <c r="M292" i="1"/>
  <c r="M320" i="1"/>
  <c r="L82" i="1"/>
  <c r="K82" i="1"/>
  <c r="L191" i="1"/>
  <c r="K191" i="1"/>
  <c r="L286" i="1"/>
  <c r="K286" i="1"/>
  <c r="L317" i="1"/>
  <c r="K317" i="1"/>
  <c r="K140" i="1"/>
  <c r="L233" i="1"/>
  <c r="K233" i="1"/>
  <c r="K249" i="1"/>
  <c r="M255" i="1"/>
  <c r="K300" i="1"/>
  <c r="L300" i="1"/>
  <c r="K307" i="1"/>
  <c r="K324" i="1"/>
  <c r="L331" i="1"/>
  <c r="K331" i="1"/>
  <c r="K341" i="1"/>
  <c r="L272" i="1"/>
  <c r="K272" i="1"/>
  <c r="L37" i="1"/>
  <c r="K37" i="1"/>
  <c r="K53" i="1"/>
  <c r="M59" i="1"/>
  <c r="K101" i="1"/>
  <c r="K104" i="1"/>
  <c r="K114" i="1"/>
  <c r="K117" i="1"/>
  <c r="L124" i="1"/>
  <c r="K124" i="1"/>
  <c r="K153" i="1"/>
  <c r="K162" i="1"/>
  <c r="K8" i="1"/>
  <c r="M34" i="1"/>
  <c r="L79" i="1"/>
  <c r="K79" i="1"/>
  <c r="K95" i="1"/>
  <c r="K143" i="1"/>
  <c r="K146" i="1"/>
  <c r="K156" i="1"/>
  <c r="K159" i="1"/>
  <c r="L166" i="1"/>
  <c r="K166" i="1"/>
  <c r="K182" i="1"/>
  <c r="K204" i="1"/>
  <c r="M230" i="1"/>
  <c r="K269" i="1"/>
  <c r="M297" i="1"/>
  <c r="K314" i="1"/>
  <c r="L314" i="1"/>
  <c r="K338" i="1"/>
  <c r="L345" i="1"/>
  <c r="K345" i="1"/>
  <c r="L40" i="1"/>
  <c r="K40" i="1"/>
  <c r="L303" i="1"/>
  <c r="K303" i="1"/>
  <c r="K2" i="1"/>
  <c r="L12" i="1"/>
  <c r="K12" i="1"/>
  <c r="L208" i="1"/>
  <c r="K208" i="1"/>
  <c r="K328" i="1"/>
  <c r="L328" i="1"/>
  <c r="L5" i="1"/>
  <c r="L28" i="1"/>
  <c r="L54" i="1"/>
  <c r="K54" i="1"/>
  <c r="K70" i="1"/>
  <c r="K92" i="1"/>
  <c r="L163" i="1"/>
  <c r="K163" i="1"/>
  <c r="K179" i="1"/>
  <c r="K227" i="1"/>
  <c r="K230" i="1"/>
  <c r="K240" i="1"/>
  <c r="K243" i="1"/>
  <c r="L250" i="1"/>
  <c r="K250" i="1"/>
  <c r="K280" i="1"/>
  <c r="K297" i="1"/>
  <c r="M325" i="1"/>
  <c r="K342" i="1"/>
  <c r="L342" i="1"/>
  <c r="L9" i="1"/>
  <c r="K9" i="1"/>
  <c r="K25" i="1"/>
  <c r="K73" i="1"/>
  <c r="K76" i="1"/>
  <c r="K86" i="1"/>
  <c r="K89" i="1"/>
  <c r="L96" i="1"/>
  <c r="K96" i="1"/>
  <c r="K112" i="1"/>
  <c r="K134" i="1"/>
  <c r="L205" i="1"/>
  <c r="K205" i="1"/>
  <c r="K221" i="1"/>
  <c r="K263" i="1"/>
  <c r="K294" i="1"/>
  <c r="K311" i="1"/>
  <c r="L121" i="1"/>
  <c r="K121" i="1"/>
  <c r="L51" i="1"/>
  <c r="K51" i="1"/>
  <c r="K67" i="1"/>
  <c r="K80" i="1"/>
  <c r="K115" i="1"/>
  <c r="K118" i="1"/>
  <c r="K128" i="1"/>
  <c r="K131" i="1"/>
  <c r="L138" i="1"/>
  <c r="K138" i="1"/>
  <c r="K154" i="1"/>
  <c r="K176" i="1"/>
  <c r="M202" i="1"/>
  <c r="L247" i="1"/>
  <c r="K247" i="1"/>
  <c r="K277" i="1"/>
  <c r="K308" i="1"/>
  <c r="K325" i="1"/>
  <c r="K13" i="1"/>
  <c r="K22" i="1"/>
  <c r="M48" i="1"/>
  <c r="L93" i="1"/>
  <c r="K93" i="1"/>
  <c r="K109" i="1"/>
  <c r="K157" i="1"/>
  <c r="K160" i="1"/>
  <c r="L180" i="1"/>
  <c r="K180" i="1"/>
  <c r="K196" i="1"/>
  <c r="K218" i="1"/>
  <c r="K260" i="1"/>
  <c r="K291" i="1"/>
  <c r="K322" i="1"/>
  <c r="K339" i="1"/>
  <c r="L149" i="1"/>
  <c r="K149" i="1"/>
  <c r="L236" i="1"/>
  <c r="K236" i="1"/>
  <c r="L135" i="1"/>
  <c r="K135" i="1"/>
  <c r="L222" i="1"/>
  <c r="K222" i="1"/>
  <c r="L264" i="1"/>
  <c r="K264" i="1"/>
  <c r="K305" i="1"/>
  <c r="K336" i="1"/>
  <c r="K45" i="1"/>
  <c r="K48" i="1"/>
  <c r="K58" i="1"/>
  <c r="K61" i="1"/>
  <c r="L68" i="1"/>
  <c r="K68" i="1"/>
  <c r="K84" i="1"/>
  <c r="K97" i="1"/>
  <c r="K106" i="1"/>
  <c r="L177" i="1"/>
  <c r="K177" i="1"/>
  <c r="K193" i="1"/>
  <c r="K241" i="1"/>
  <c r="K244" i="1"/>
  <c r="K254" i="1"/>
  <c r="K257" i="1"/>
  <c r="K288" i="1"/>
  <c r="K319" i="1"/>
  <c r="L23" i="1"/>
  <c r="K23" i="1"/>
  <c r="K39" i="1"/>
  <c r="K87" i="1"/>
  <c r="K90" i="1"/>
  <c r="K100" i="1"/>
  <c r="K103" i="1"/>
  <c r="L110" i="1"/>
  <c r="K110" i="1"/>
  <c r="K126" i="1"/>
  <c r="K148" i="1"/>
  <c r="L219" i="1"/>
  <c r="K219" i="1"/>
  <c r="K235" i="1"/>
  <c r="L261" i="1"/>
  <c r="K261" i="1"/>
  <c r="K271" i="1"/>
  <c r="K302" i="1"/>
  <c r="K333" i="1"/>
  <c r="L65" i="1"/>
  <c r="K65" i="1"/>
  <c r="K81" i="1"/>
  <c r="K129" i="1"/>
  <c r="K132" i="1"/>
  <c r="K142" i="1"/>
  <c r="K145" i="1"/>
  <c r="L152" i="1"/>
  <c r="K152" i="1"/>
  <c r="K168" i="1"/>
  <c r="K190" i="1"/>
  <c r="K268" i="1"/>
  <c r="L275" i="1"/>
  <c r="K275" i="1"/>
  <c r="K285" i="1"/>
  <c r="K316" i="1"/>
  <c r="L26" i="1"/>
  <c r="K26" i="1"/>
  <c r="M62" i="1"/>
  <c r="L107" i="1"/>
  <c r="K107" i="1"/>
  <c r="K174" i="1"/>
  <c r="L194" i="1"/>
  <c r="K194" i="1"/>
  <c r="L258" i="1"/>
  <c r="K258" i="1"/>
  <c r="L289" i="1"/>
  <c r="K289" i="1"/>
  <c r="K278" i="1"/>
  <c r="K292" i="1"/>
  <c r="K306" i="1"/>
  <c r="K320" i="1"/>
  <c r="K334" i="1"/>
  <c r="U2" i="1" l="1"/>
  <c r="O3" i="1" s="1"/>
  <c r="O4" i="1" s="1"/>
  <c r="O5" i="1" s="1"/>
  <c r="P5" i="1" s="1"/>
  <c r="P4" i="1"/>
  <c r="U4" i="1" s="1"/>
  <c r="S5" i="1" s="1"/>
  <c r="S6" i="1" s="1"/>
  <c r="S7" i="1" s="1"/>
  <c r="T7" i="1" s="1"/>
  <c r="T8" i="1" s="1"/>
  <c r="T9" i="1" s="1"/>
  <c r="U3" i="1"/>
  <c r="Q4" i="1" s="1"/>
  <c r="Q5" i="1" s="1"/>
  <c r="Q6" i="1" s="1"/>
  <c r="R6" i="1" s="1"/>
  <c r="R7" i="1" s="1"/>
  <c r="R8" i="1" s="1"/>
  <c r="M309" i="1"/>
  <c r="M248" i="1"/>
  <c r="M32" i="1"/>
  <c r="M289" i="1"/>
  <c r="M275" i="1"/>
  <c r="M12" i="1"/>
  <c r="M286" i="1"/>
  <c r="M299" i="1"/>
  <c r="M77" i="1"/>
  <c r="M261" i="1"/>
  <c r="M23" i="1"/>
  <c r="M68" i="1"/>
  <c r="M236" i="1"/>
  <c r="M138" i="1"/>
  <c r="M342" i="1"/>
  <c r="M303" i="1"/>
  <c r="M166" i="1"/>
  <c r="M347" i="1"/>
  <c r="M200" i="1"/>
  <c r="M194" i="1"/>
  <c r="M93" i="1"/>
  <c r="M300" i="1"/>
  <c r="M82" i="1"/>
  <c r="M171" i="1"/>
  <c r="M273" i="1"/>
  <c r="M152" i="1"/>
  <c r="M149" i="1"/>
  <c r="M205" i="1"/>
  <c r="M40" i="1"/>
  <c r="M318" i="1"/>
  <c r="M180" i="1"/>
  <c r="M219" i="1"/>
  <c r="M54" i="1"/>
  <c r="M313" i="1"/>
  <c r="M173" i="1"/>
  <c r="M345" i="1"/>
  <c r="M304" i="1"/>
  <c r="M29" i="1"/>
  <c r="M121" i="1"/>
  <c r="M234" i="1"/>
  <c r="M107" i="1"/>
  <c r="M28" i="1"/>
  <c r="M5" i="1"/>
  <c r="M290" i="1"/>
  <c r="M141" i="1"/>
  <c r="M222" i="1"/>
  <c r="M331" i="1"/>
  <c r="M9" i="1"/>
  <c r="M124" i="1"/>
  <c r="M96" i="1"/>
  <c r="M314" i="1"/>
  <c r="M233" i="1"/>
  <c r="M26" i="1"/>
  <c r="M110" i="1"/>
  <c r="M79" i="1"/>
  <c r="M37" i="1"/>
  <c r="M276" i="1"/>
  <c r="M135" i="1"/>
  <c r="M191" i="1"/>
  <c r="M250" i="1"/>
  <c r="M264" i="1"/>
  <c r="M51" i="1"/>
  <c r="M267" i="1"/>
  <c r="M38" i="1"/>
  <c r="M330" i="1"/>
  <c r="M258" i="1"/>
  <c r="M163" i="1"/>
  <c r="M328" i="1"/>
  <c r="M281" i="1"/>
  <c r="M65" i="1"/>
  <c r="M177" i="1"/>
  <c r="M247" i="1"/>
  <c r="M208" i="1"/>
  <c r="M272" i="1"/>
  <c r="M317" i="1"/>
  <c r="K1" i="1"/>
  <c r="U5" i="1" l="1"/>
  <c r="O6" i="1" s="1"/>
  <c r="O7" i="1" s="1"/>
  <c r="O8" i="1" s="1"/>
  <c r="P8" i="1" s="1"/>
  <c r="P9" i="1" s="1"/>
  <c r="P6" i="1"/>
  <c r="P7" i="1" s="1"/>
  <c r="U7" i="1" s="1"/>
  <c r="S8" i="1" s="1"/>
  <c r="S9" i="1" s="1"/>
  <c r="S10" i="1" s="1"/>
  <c r="T10" i="1" s="1"/>
  <c r="T11" i="1" s="1"/>
  <c r="T12" i="1" s="1"/>
  <c r="M1" i="1"/>
  <c r="U6" i="1"/>
  <c r="Q7" i="1" s="1"/>
  <c r="Q8" i="1" s="1"/>
  <c r="Q9" i="1" s="1"/>
  <c r="R9" i="1" s="1"/>
  <c r="R10" i="1" s="1"/>
  <c r="R11" i="1" s="1"/>
  <c r="U8" i="1" l="1"/>
  <c r="O9" i="1" s="1"/>
  <c r="O10" i="1" s="1"/>
  <c r="O11" i="1" s="1"/>
  <c r="P11" i="1" s="1"/>
  <c r="U9" i="1"/>
  <c r="Q10" i="1" s="1"/>
  <c r="Q11" i="1" s="1"/>
  <c r="Q12" i="1" s="1"/>
  <c r="R12" i="1" s="1"/>
  <c r="R13" i="1" s="1"/>
  <c r="R14" i="1" s="1"/>
  <c r="P10" i="1"/>
  <c r="U10" i="1" s="1"/>
  <c r="S11" i="1" s="1"/>
  <c r="S12" i="1" s="1"/>
  <c r="S13" i="1" s="1"/>
  <c r="T13" i="1" s="1"/>
  <c r="T14" i="1" s="1"/>
  <c r="T15" i="1" s="1"/>
  <c r="P12" i="1" l="1"/>
  <c r="U11" i="1"/>
  <c r="O12" i="1" s="1"/>
  <c r="O13" i="1" s="1"/>
  <c r="O14" i="1" s="1"/>
  <c r="P14" i="1" l="1"/>
  <c r="P13" i="1"/>
  <c r="U13" i="1" s="1"/>
  <c r="S14" i="1" s="1"/>
  <c r="S15" i="1" s="1"/>
  <c r="S16" i="1" s="1"/>
  <c r="T16" i="1" s="1"/>
  <c r="T17" i="1" s="1"/>
  <c r="T18" i="1" s="1"/>
  <c r="U12" i="1"/>
  <c r="Q13" i="1" s="1"/>
  <c r="Q14" i="1" s="1"/>
  <c r="Q15" i="1" s="1"/>
  <c r="R15" i="1" s="1"/>
  <c r="R16" i="1" s="1"/>
  <c r="R17" i="1" s="1"/>
  <c r="P15" i="1" l="1"/>
  <c r="U14" i="1"/>
  <c r="O15" i="1" s="1"/>
  <c r="O16" i="1" s="1"/>
  <c r="O17" i="1" s="1"/>
  <c r="P17" i="1" l="1"/>
  <c r="P16" i="1"/>
  <c r="U16" i="1" s="1"/>
  <c r="S17" i="1" s="1"/>
  <c r="S18" i="1" s="1"/>
  <c r="S19" i="1" s="1"/>
  <c r="T19" i="1" s="1"/>
  <c r="T20" i="1" s="1"/>
  <c r="T21" i="1" s="1"/>
  <c r="U15" i="1"/>
  <c r="Q16" i="1" s="1"/>
  <c r="Q17" i="1" s="1"/>
  <c r="Q18" i="1" s="1"/>
  <c r="R18" i="1" s="1"/>
  <c r="R19" i="1" s="1"/>
  <c r="R20" i="1" s="1"/>
  <c r="P18" i="1" l="1"/>
  <c r="U17" i="1"/>
  <c r="O18" i="1" s="1"/>
  <c r="O19" i="1" s="1"/>
  <c r="O20" i="1" s="1"/>
  <c r="P20" i="1" l="1"/>
  <c r="P19" i="1"/>
  <c r="U19" i="1" s="1"/>
  <c r="S20" i="1" s="1"/>
  <c r="S21" i="1" s="1"/>
  <c r="S22" i="1" s="1"/>
  <c r="T22" i="1" s="1"/>
  <c r="T23" i="1" s="1"/>
  <c r="T24" i="1" s="1"/>
  <c r="U18" i="1"/>
  <c r="Q19" i="1" s="1"/>
  <c r="Q20" i="1" s="1"/>
  <c r="Q21" i="1" s="1"/>
  <c r="R21" i="1" s="1"/>
  <c r="R22" i="1" s="1"/>
  <c r="R23" i="1" s="1"/>
  <c r="P21" i="1" l="1"/>
  <c r="U20" i="1"/>
  <c r="O21" i="1" s="1"/>
  <c r="O22" i="1" s="1"/>
  <c r="O23" i="1" s="1"/>
  <c r="P23" i="1" l="1"/>
  <c r="U21" i="1"/>
  <c r="Q22" i="1" s="1"/>
  <c r="Q23" i="1" s="1"/>
  <c r="Q24" i="1" s="1"/>
  <c r="R24" i="1" s="1"/>
  <c r="R25" i="1" s="1"/>
  <c r="R26" i="1" s="1"/>
  <c r="P22" i="1"/>
  <c r="U22" i="1" s="1"/>
  <c r="S23" i="1" s="1"/>
  <c r="S24" i="1" s="1"/>
  <c r="S25" i="1" s="1"/>
  <c r="T25" i="1" s="1"/>
  <c r="T26" i="1" s="1"/>
  <c r="T27" i="1" s="1"/>
  <c r="U23" i="1" l="1"/>
  <c r="O24" i="1" s="1"/>
  <c r="O25" i="1" s="1"/>
  <c r="O26" i="1" s="1"/>
  <c r="P24" i="1"/>
  <c r="U24" i="1" l="1"/>
  <c r="Q25" i="1" s="1"/>
  <c r="Q26" i="1" s="1"/>
  <c r="Q27" i="1" s="1"/>
  <c r="R27" i="1" s="1"/>
  <c r="R28" i="1" s="1"/>
  <c r="R29" i="1" s="1"/>
  <c r="P25" i="1"/>
  <c r="U25" i="1" s="1"/>
  <c r="S26" i="1" s="1"/>
  <c r="S27" i="1" s="1"/>
  <c r="S28" i="1" s="1"/>
  <c r="T28" i="1" s="1"/>
  <c r="T29" i="1" s="1"/>
  <c r="T30" i="1" s="1"/>
  <c r="P26" i="1"/>
  <c r="P27" i="1" l="1"/>
  <c r="U26" i="1"/>
  <c r="O27" i="1" s="1"/>
  <c r="O28" i="1" s="1"/>
  <c r="O29" i="1" s="1"/>
  <c r="P29" i="1" l="1"/>
  <c r="U27" i="1"/>
  <c r="Q28" i="1" s="1"/>
  <c r="Q29" i="1" s="1"/>
  <c r="Q30" i="1" s="1"/>
  <c r="R30" i="1" s="1"/>
  <c r="R31" i="1" s="1"/>
  <c r="R32" i="1" s="1"/>
  <c r="P28" i="1"/>
  <c r="U28" i="1" s="1"/>
  <c r="S29" i="1" s="1"/>
  <c r="S30" i="1" s="1"/>
  <c r="S31" i="1" s="1"/>
  <c r="T31" i="1" s="1"/>
  <c r="T32" i="1" s="1"/>
  <c r="T33" i="1" s="1"/>
  <c r="P30" i="1" l="1"/>
  <c r="U29" i="1"/>
  <c r="O30" i="1" s="1"/>
  <c r="O31" i="1" s="1"/>
  <c r="O32" i="1" s="1"/>
  <c r="P32" i="1" l="1"/>
  <c r="P31" i="1"/>
  <c r="U31" i="1" s="1"/>
  <c r="S32" i="1" s="1"/>
  <c r="S33" i="1" s="1"/>
  <c r="S34" i="1" s="1"/>
  <c r="T34" i="1" s="1"/>
  <c r="T35" i="1" s="1"/>
  <c r="T36" i="1" s="1"/>
  <c r="U30" i="1"/>
  <c r="Q31" i="1" s="1"/>
  <c r="Q32" i="1" s="1"/>
  <c r="Q33" i="1" s="1"/>
  <c r="R33" i="1" s="1"/>
  <c r="R34" i="1" s="1"/>
  <c r="R35" i="1" s="1"/>
  <c r="P33" i="1" l="1"/>
  <c r="U32" i="1"/>
  <c r="O33" i="1" s="1"/>
  <c r="O34" i="1" s="1"/>
  <c r="O35" i="1" s="1"/>
  <c r="P35" i="1" l="1"/>
  <c r="P34" i="1"/>
  <c r="U34" i="1" s="1"/>
  <c r="S35" i="1" s="1"/>
  <c r="S36" i="1" s="1"/>
  <c r="S37" i="1" s="1"/>
  <c r="T37" i="1" s="1"/>
  <c r="T38" i="1" s="1"/>
  <c r="T39" i="1" s="1"/>
  <c r="U33" i="1"/>
  <c r="Q34" i="1" s="1"/>
  <c r="Q35" i="1" s="1"/>
  <c r="Q36" i="1" s="1"/>
  <c r="R36" i="1" s="1"/>
  <c r="R37" i="1" s="1"/>
  <c r="R38" i="1" s="1"/>
  <c r="U35" i="1" l="1"/>
  <c r="O36" i="1" s="1"/>
  <c r="O37" i="1" s="1"/>
  <c r="O38" i="1" s="1"/>
  <c r="P36" i="1"/>
  <c r="P37" i="1" l="1"/>
  <c r="U37" i="1" s="1"/>
  <c r="S38" i="1" s="1"/>
  <c r="S39" i="1" s="1"/>
  <c r="S40" i="1" s="1"/>
  <c r="T40" i="1" s="1"/>
  <c r="T41" i="1" s="1"/>
  <c r="T42" i="1" s="1"/>
  <c r="U36" i="1"/>
  <c r="Q37" i="1" s="1"/>
  <c r="Q38" i="1" s="1"/>
  <c r="Q39" i="1" s="1"/>
  <c r="R39" i="1" s="1"/>
  <c r="R40" i="1" s="1"/>
  <c r="R41" i="1" s="1"/>
  <c r="P38" i="1"/>
  <c r="P39" i="1" l="1"/>
  <c r="U38" i="1"/>
  <c r="O39" i="1" s="1"/>
  <c r="O40" i="1" s="1"/>
  <c r="O41" i="1" s="1"/>
  <c r="P41" i="1" l="1"/>
  <c r="P40" i="1"/>
  <c r="U40" i="1" s="1"/>
  <c r="S41" i="1" s="1"/>
  <c r="S42" i="1" s="1"/>
  <c r="S43" i="1" s="1"/>
  <c r="T43" i="1" s="1"/>
  <c r="T44" i="1" s="1"/>
  <c r="T45" i="1" s="1"/>
  <c r="U39" i="1"/>
  <c r="Q40" i="1" s="1"/>
  <c r="Q41" i="1" s="1"/>
  <c r="Q42" i="1" s="1"/>
  <c r="R42" i="1" s="1"/>
  <c r="R43" i="1" s="1"/>
  <c r="R44" i="1" s="1"/>
  <c r="P42" i="1" l="1"/>
  <c r="U41" i="1"/>
  <c r="O42" i="1" s="1"/>
  <c r="O43" i="1" s="1"/>
  <c r="O44" i="1" s="1"/>
  <c r="P44" i="1" l="1"/>
  <c r="P43" i="1"/>
  <c r="U43" i="1" s="1"/>
  <c r="S44" i="1" s="1"/>
  <c r="S45" i="1" s="1"/>
  <c r="S46" i="1" s="1"/>
  <c r="T46" i="1" s="1"/>
  <c r="T47" i="1" s="1"/>
  <c r="T48" i="1" s="1"/>
  <c r="U42" i="1"/>
  <c r="Q43" i="1" s="1"/>
  <c r="Q44" i="1" s="1"/>
  <c r="Q45" i="1" s="1"/>
  <c r="R45" i="1" s="1"/>
  <c r="R46" i="1" s="1"/>
  <c r="R47" i="1" s="1"/>
  <c r="U44" i="1" l="1"/>
  <c r="O45" i="1" s="1"/>
  <c r="O46" i="1" s="1"/>
  <c r="O47" i="1" s="1"/>
  <c r="P45" i="1"/>
  <c r="P46" i="1" l="1"/>
  <c r="U46" i="1" s="1"/>
  <c r="S47" i="1" s="1"/>
  <c r="S48" i="1" s="1"/>
  <c r="S49" i="1" s="1"/>
  <c r="T49" i="1" s="1"/>
  <c r="T50" i="1" s="1"/>
  <c r="T51" i="1" s="1"/>
  <c r="U45" i="1"/>
  <c r="Q46" i="1" s="1"/>
  <c r="Q47" i="1" s="1"/>
  <c r="Q48" i="1" s="1"/>
  <c r="R48" i="1" s="1"/>
  <c r="R49" i="1" s="1"/>
  <c r="R50" i="1" s="1"/>
  <c r="P47" i="1"/>
  <c r="U47" i="1" l="1"/>
  <c r="O48" i="1" s="1"/>
  <c r="O49" i="1" s="1"/>
  <c r="O50" i="1" s="1"/>
  <c r="P48" i="1"/>
  <c r="U48" i="1" l="1"/>
  <c r="Q49" i="1" s="1"/>
  <c r="Q50" i="1" s="1"/>
  <c r="Q51" i="1" s="1"/>
  <c r="R51" i="1" s="1"/>
  <c r="R52" i="1" s="1"/>
  <c r="R53" i="1" s="1"/>
  <c r="P49" i="1"/>
  <c r="U49" i="1" s="1"/>
  <c r="S50" i="1" s="1"/>
  <c r="S51" i="1" s="1"/>
  <c r="S52" i="1" s="1"/>
  <c r="T52" i="1" s="1"/>
  <c r="T53" i="1" s="1"/>
  <c r="T54" i="1" s="1"/>
  <c r="P50" i="1"/>
  <c r="P51" i="1" l="1"/>
  <c r="U50" i="1"/>
  <c r="O51" i="1" s="1"/>
  <c r="O52" i="1" s="1"/>
  <c r="O53" i="1" s="1"/>
  <c r="P53" i="1" l="1"/>
  <c r="P52" i="1"/>
  <c r="U52" i="1" s="1"/>
  <c r="S53" i="1" s="1"/>
  <c r="S54" i="1" s="1"/>
  <c r="S55" i="1" s="1"/>
  <c r="T55" i="1" s="1"/>
  <c r="T56" i="1" s="1"/>
  <c r="T57" i="1" s="1"/>
  <c r="U51" i="1"/>
  <c r="Q52" i="1" s="1"/>
  <c r="Q53" i="1" s="1"/>
  <c r="Q54" i="1" s="1"/>
  <c r="R54" i="1" s="1"/>
  <c r="R55" i="1" s="1"/>
  <c r="R56" i="1" s="1"/>
  <c r="U53" i="1" l="1"/>
  <c r="O54" i="1" s="1"/>
  <c r="O55" i="1" s="1"/>
  <c r="O56" i="1" s="1"/>
  <c r="P54" i="1"/>
  <c r="P55" i="1" l="1"/>
  <c r="U55" i="1" s="1"/>
  <c r="S56" i="1" s="1"/>
  <c r="S57" i="1" s="1"/>
  <c r="S58" i="1" s="1"/>
  <c r="T58" i="1" s="1"/>
  <c r="T59" i="1" s="1"/>
  <c r="T60" i="1" s="1"/>
  <c r="U54" i="1"/>
  <c r="Q55" i="1" s="1"/>
  <c r="Q56" i="1" s="1"/>
  <c r="Q57" i="1" s="1"/>
  <c r="R57" i="1" s="1"/>
  <c r="R58" i="1" s="1"/>
  <c r="R59" i="1" s="1"/>
  <c r="P56" i="1"/>
  <c r="P57" i="1" l="1"/>
  <c r="U56" i="1"/>
  <c r="O57" i="1" s="1"/>
  <c r="O58" i="1" s="1"/>
  <c r="O59" i="1" s="1"/>
  <c r="P59" i="1" l="1"/>
  <c r="P58" i="1"/>
  <c r="U58" i="1" s="1"/>
  <c r="S59" i="1" s="1"/>
  <c r="S60" i="1" s="1"/>
  <c r="S61" i="1" s="1"/>
  <c r="T61" i="1" s="1"/>
  <c r="T62" i="1" s="1"/>
  <c r="T63" i="1" s="1"/>
  <c r="U57" i="1"/>
  <c r="Q58" i="1" s="1"/>
  <c r="Q59" i="1" s="1"/>
  <c r="Q60" i="1" s="1"/>
  <c r="R60" i="1" s="1"/>
  <c r="R61" i="1" s="1"/>
  <c r="R62" i="1" s="1"/>
  <c r="U59" i="1" l="1"/>
  <c r="O60" i="1" s="1"/>
  <c r="O61" i="1" s="1"/>
  <c r="O62" i="1" s="1"/>
  <c r="P60" i="1"/>
  <c r="P61" i="1" l="1"/>
  <c r="U61" i="1" s="1"/>
  <c r="S62" i="1" s="1"/>
  <c r="S63" i="1" s="1"/>
  <c r="S64" i="1" s="1"/>
  <c r="T64" i="1" s="1"/>
  <c r="T65" i="1" s="1"/>
  <c r="T66" i="1" s="1"/>
  <c r="U60" i="1"/>
  <c r="Q61" i="1" s="1"/>
  <c r="Q62" i="1" s="1"/>
  <c r="Q63" i="1" s="1"/>
  <c r="R63" i="1" s="1"/>
  <c r="R64" i="1" s="1"/>
  <c r="R65" i="1" s="1"/>
  <c r="P62" i="1"/>
  <c r="U62" i="1" l="1"/>
  <c r="O63" i="1" s="1"/>
  <c r="O64" i="1" s="1"/>
  <c r="O65" i="1" s="1"/>
  <c r="P63" i="1"/>
  <c r="P64" i="1" l="1"/>
  <c r="U64" i="1" s="1"/>
  <c r="S65" i="1" s="1"/>
  <c r="S66" i="1" s="1"/>
  <c r="S67" i="1" s="1"/>
  <c r="T67" i="1" s="1"/>
  <c r="T68" i="1" s="1"/>
  <c r="T69" i="1" s="1"/>
  <c r="U63" i="1"/>
  <c r="Q64" i="1" s="1"/>
  <c r="Q65" i="1" s="1"/>
  <c r="Q66" i="1" s="1"/>
  <c r="R66" i="1" s="1"/>
  <c r="R67" i="1" s="1"/>
  <c r="R68" i="1" s="1"/>
  <c r="P65" i="1"/>
  <c r="U65" i="1" l="1"/>
  <c r="O66" i="1" s="1"/>
  <c r="O67" i="1" s="1"/>
  <c r="O68" i="1" s="1"/>
  <c r="P66" i="1"/>
  <c r="P67" i="1" l="1"/>
  <c r="U67" i="1" s="1"/>
  <c r="S68" i="1" s="1"/>
  <c r="S69" i="1" s="1"/>
  <c r="S70" i="1" s="1"/>
  <c r="T70" i="1" s="1"/>
  <c r="T71" i="1" s="1"/>
  <c r="T72" i="1" s="1"/>
  <c r="U66" i="1"/>
  <c r="Q67" i="1" s="1"/>
  <c r="Q68" i="1" s="1"/>
  <c r="Q69" i="1" s="1"/>
  <c r="R69" i="1" s="1"/>
  <c r="R70" i="1" s="1"/>
  <c r="R71" i="1" s="1"/>
  <c r="P68" i="1"/>
  <c r="U68" i="1" l="1"/>
  <c r="O69" i="1" s="1"/>
  <c r="O70" i="1" s="1"/>
  <c r="O71" i="1" s="1"/>
  <c r="P69" i="1"/>
  <c r="U69" i="1" l="1"/>
  <c r="Q70" i="1" s="1"/>
  <c r="Q71" i="1" s="1"/>
  <c r="Q72" i="1" s="1"/>
  <c r="R72" i="1" s="1"/>
  <c r="R73" i="1" s="1"/>
  <c r="R74" i="1" s="1"/>
  <c r="P70" i="1"/>
  <c r="U70" i="1" s="1"/>
  <c r="S71" i="1" s="1"/>
  <c r="S72" i="1" s="1"/>
  <c r="S73" i="1" s="1"/>
  <c r="T73" i="1" s="1"/>
  <c r="T74" i="1" s="1"/>
  <c r="T75" i="1" s="1"/>
  <c r="P71" i="1"/>
  <c r="P72" i="1" l="1"/>
  <c r="U71" i="1"/>
  <c r="O72" i="1" s="1"/>
  <c r="O73" i="1" s="1"/>
  <c r="O74" i="1" s="1"/>
  <c r="P74" i="1" l="1"/>
  <c r="U72" i="1"/>
  <c r="Q73" i="1" s="1"/>
  <c r="Q74" i="1" s="1"/>
  <c r="Q75" i="1" s="1"/>
  <c r="R75" i="1" s="1"/>
  <c r="R76" i="1" s="1"/>
  <c r="R77" i="1" s="1"/>
  <c r="P73" i="1"/>
  <c r="U73" i="1" s="1"/>
  <c r="S74" i="1" s="1"/>
  <c r="S75" i="1" s="1"/>
  <c r="S76" i="1" s="1"/>
  <c r="T76" i="1" s="1"/>
  <c r="T77" i="1" s="1"/>
  <c r="T78" i="1" s="1"/>
  <c r="P75" i="1" l="1"/>
  <c r="U74" i="1"/>
  <c r="O75" i="1" s="1"/>
  <c r="O76" i="1" s="1"/>
  <c r="O77" i="1" s="1"/>
  <c r="P77" i="1" l="1"/>
  <c r="U75" i="1"/>
  <c r="Q76" i="1" s="1"/>
  <c r="Q77" i="1" s="1"/>
  <c r="Q78" i="1" s="1"/>
  <c r="R78" i="1" s="1"/>
  <c r="R79" i="1" s="1"/>
  <c r="R80" i="1" s="1"/>
  <c r="P76" i="1"/>
  <c r="U76" i="1" s="1"/>
  <c r="S77" i="1" s="1"/>
  <c r="S78" i="1" s="1"/>
  <c r="S79" i="1" s="1"/>
  <c r="T79" i="1" s="1"/>
  <c r="T80" i="1" s="1"/>
  <c r="T81" i="1" s="1"/>
  <c r="U77" i="1" l="1"/>
  <c r="O78" i="1" s="1"/>
  <c r="O79" i="1" s="1"/>
  <c r="O80" i="1" s="1"/>
  <c r="P78" i="1"/>
  <c r="P79" i="1" l="1"/>
  <c r="U79" i="1" s="1"/>
  <c r="S80" i="1" s="1"/>
  <c r="S81" i="1" s="1"/>
  <c r="S82" i="1" s="1"/>
  <c r="T82" i="1" s="1"/>
  <c r="T83" i="1" s="1"/>
  <c r="T84" i="1" s="1"/>
  <c r="U78" i="1"/>
  <c r="Q79" i="1" s="1"/>
  <c r="Q80" i="1" s="1"/>
  <c r="Q81" i="1" s="1"/>
  <c r="R81" i="1" s="1"/>
  <c r="R82" i="1" s="1"/>
  <c r="R83" i="1" s="1"/>
  <c r="P80" i="1"/>
  <c r="P81" i="1" l="1"/>
  <c r="U80" i="1"/>
  <c r="O81" i="1" s="1"/>
  <c r="O82" i="1" s="1"/>
  <c r="O83" i="1" s="1"/>
  <c r="P83" i="1" l="1"/>
  <c r="U81" i="1"/>
  <c r="Q82" i="1" s="1"/>
  <c r="Q83" i="1" s="1"/>
  <c r="Q84" i="1" s="1"/>
  <c r="R84" i="1" s="1"/>
  <c r="R85" i="1" s="1"/>
  <c r="R86" i="1" s="1"/>
  <c r="P82" i="1"/>
  <c r="U82" i="1" s="1"/>
  <c r="S83" i="1" s="1"/>
  <c r="S84" i="1" s="1"/>
  <c r="S85" i="1" s="1"/>
  <c r="T85" i="1" s="1"/>
  <c r="T86" i="1" s="1"/>
  <c r="T87" i="1" s="1"/>
  <c r="U83" i="1" l="1"/>
  <c r="O84" i="1" s="1"/>
  <c r="O85" i="1" s="1"/>
  <c r="O86" i="1" s="1"/>
  <c r="P84" i="1"/>
  <c r="P85" i="1" l="1"/>
  <c r="U85" i="1" s="1"/>
  <c r="S86" i="1" s="1"/>
  <c r="S87" i="1" s="1"/>
  <c r="S88" i="1" s="1"/>
  <c r="T88" i="1" s="1"/>
  <c r="T89" i="1" s="1"/>
  <c r="T90" i="1" s="1"/>
  <c r="U84" i="1"/>
  <c r="Q85" i="1" s="1"/>
  <c r="Q86" i="1" s="1"/>
  <c r="Q87" i="1" s="1"/>
  <c r="R87" i="1" s="1"/>
  <c r="R88" i="1" s="1"/>
  <c r="R89" i="1" s="1"/>
  <c r="P86" i="1"/>
  <c r="P87" i="1" l="1"/>
  <c r="U86" i="1"/>
  <c r="O87" i="1" s="1"/>
  <c r="O88" i="1" s="1"/>
  <c r="O89" i="1" s="1"/>
  <c r="P89" i="1" l="1"/>
  <c r="U87" i="1"/>
  <c r="Q88" i="1" s="1"/>
  <c r="Q89" i="1" s="1"/>
  <c r="Q90" i="1" s="1"/>
  <c r="R90" i="1" s="1"/>
  <c r="R91" i="1" s="1"/>
  <c r="R92" i="1" s="1"/>
  <c r="P88" i="1"/>
  <c r="U88" i="1" s="1"/>
  <c r="S89" i="1" s="1"/>
  <c r="S90" i="1" s="1"/>
  <c r="S91" i="1" s="1"/>
  <c r="T91" i="1" s="1"/>
  <c r="T92" i="1" s="1"/>
  <c r="T93" i="1" s="1"/>
  <c r="U89" i="1" l="1"/>
  <c r="O90" i="1" s="1"/>
  <c r="O91" i="1" s="1"/>
  <c r="O92" i="1" s="1"/>
  <c r="P90" i="1"/>
  <c r="P91" i="1" l="1"/>
  <c r="U91" i="1" s="1"/>
  <c r="S92" i="1" s="1"/>
  <c r="S93" i="1" s="1"/>
  <c r="S94" i="1" s="1"/>
  <c r="T94" i="1" s="1"/>
  <c r="T95" i="1" s="1"/>
  <c r="T96" i="1" s="1"/>
  <c r="U90" i="1"/>
  <c r="Q91" i="1" s="1"/>
  <c r="Q92" i="1" s="1"/>
  <c r="Q93" i="1" s="1"/>
  <c r="R93" i="1" s="1"/>
  <c r="R94" i="1" s="1"/>
  <c r="R95" i="1" s="1"/>
  <c r="P92" i="1"/>
  <c r="P93" i="1" l="1"/>
  <c r="U92" i="1"/>
  <c r="O93" i="1" s="1"/>
  <c r="O94" i="1" s="1"/>
  <c r="O95" i="1" s="1"/>
  <c r="P95" i="1" l="1"/>
  <c r="U93" i="1"/>
  <c r="Q94" i="1" s="1"/>
  <c r="Q95" i="1" s="1"/>
  <c r="Q96" i="1" s="1"/>
  <c r="R96" i="1" s="1"/>
  <c r="R97" i="1" s="1"/>
  <c r="R98" i="1" s="1"/>
  <c r="P94" i="1"/>
  <c r="U94" i="1" s="1"/>
  <c r="S95" i="1" s="1"/>
  <c r="S96" i="1" s="1"/>
  <c r="S97" i="1" s="1"/>
  <c r="T97" i="1" s="1"/>
  <c r="T98" i="1" s="1"/>
  <c r="T99" i="1" s="1"/>
  <c r="U95" i="1" l="1"/>
  <c r="O96" i="1" s="1"/>
  <c r="O97" i="1" s="1"/>
  <c r="O98" i="1" s="1"/>
  <c r="P96" i="1"/>
  <c r="P97" i="1" l="1"/>
  <c r="U97" i="1" s="1"/>
  <c r="S98" i="1" s="1"/>
  <c r="S99" i="1" s="1"/>
  <c r="S100" i="1" s="1"/>
  <c r="T100" i="1" s="1"/>
  <c r="T101" i="1" s="1"/>
  <c r="T102" i="1" s="1"/>
  <c r="U96" i="1"/>
  <c r="Q97" i="1" s="1"/>
  <c r="Q98" i="1" s="1"/>
  <c r="Q99" i="1" s="1"/>
  <c r="R99" i="1" s="1"/>
  <c r="R100" i="1" s="1"/>
  <c r="R101" i="1" s="1"/>
  <c r="P98" i="1"/>
  <c r="P99" i="1" l="1"/>
  <c r="U98" i="1"/>
  <c r="O99" i="1" s="1"/>
  <c r="O100" i="1" s="1"/>
  <c r="O101" i="1" s="1"/>
  <c r="P101" i="1" l="1"/>
  <c r="U99" i="1"/>
  <c r="Q100" i="1" s="1"/>
  <c r="Q101" i="1" s="1"/>
  <c r="Q102" i="1" s="1"/>
  <c r="R102" i="1" s="1"/>
  <c r="R103" i="1" s="1"/>
  <c r="R104" i="1" s="1"/>
  <c r="P100" i="1"/>
  <c r="U100" i="1" s="1"/>
  <c r="S101" i="1" s="1"/>
  <c r="S102" i="1" s="1"/>
  <c r="S103" i="1" s="1"/>
  <c r="T103" i="1" s="1"/>
  <c r="T104" i="1" s="1"/>
  <c r="T105" i="1" s="1"/>
  <c r="P102" i="1" l="1"/>
  <c r="U101" i="1"/>
  <c r="O102" i="1" s="1"/>
  <c r="O103" i="1" s="1"/>
  <c r="O104" i="1" s="1"/>
  <c r="P104" i="1" l="1"/>
  <c r="P103" i="1"/>
  <c r="U103" i="1" s="1"/>
  <c r="S104" i="1" s="1"/>
  <c r="S105" i="1" s="1"/>
  <c r="S106" i="1" s="1"/>
  <c r="T106" i="1" s="1"/>
  <c r="T107" i="1" s="1"/>
  <c r="T108" i="1" s="1"/>
  <c r="U102" i="1"/>
  <c r="Q103" i="1" s="1"/>
  <c r="Q104" i="1" s="1"/>
  <c r="Q105" i="1" s="1"/>
  <c r="R105" i="1" s="1"/>
  <c r="R106" i="1" s="1"/>
  <c r="R107" i="1" s="1"/>
  <c r="P105" i="1" l="1"/>
  <c r="U104" i="1"/>
  <c r="O105" i="1" s="1"/>
  <c r="O106" i="1" s="1"/>
  <c r="O107" i="1" s="1"/>
  <c r="P107" i="1" l="1"/>
  <c r="P106" i="1"/>
  <c r="U106" i="1" s="1"/>
  <c r="S107" i="1" s="1"/>
  <c r="S108" i="1" s="1"/>
  <c r="S109" i="1" s="1"/>
  <c r="T109" i="1" s="1"/>
  <c r="T110" i="1" s="1"/>
  <c r="T111" i="1" s="1"/>
  <c r="U105" i="1"/>
  <c r="Q106" i="1" s="1"/>
  <c r="Q107" i="1" s="1"/>
  <c r="Q108" i="1" s="1"/>
  <c r="R108" i="1" s="1"/>
  <c r="R109" i="1" s="1"/>
  <c r="R110" i="1" s="1"/>
  <c r="P108" i="1" l="1"/>
  <c r="U107" i="1"/>
  <c r="O108" i="1" s="1"/>
  <c r="O109" i="1" s="1"/>
  <c r="O110" i="1" s="1"/>
  <c r="P110" i="1" l="1"/>
  <c r="P109" i="1"/>
  <c r="U109" i="1" s="1"/>
  <c r="S110" i="1" s="1"/>
  <c r="S111" i="1" s="1"/>
  <c r="S112" i="1" s="1"/>
  <c r="T112" i="1" s="1"/>
  <c r="T113" i="1" s="1"/>
  <c r="T114" i="1" s="1"/>
  <c r="U108" i="1"/>
  <c r="Q109" i="1" s="1"/>
  <c r="Q110" i="1" s="1"/>
  <c r="Q111" i="1" s="1"/>
  <c r="R111" i="1" s="1"/>
  <c r="R112" i="1" s="1"/>
  <c r="R113" i="1" s="1"/>
  <c r="U110" i="1" l="1"/>
  <c r="O111" i="1" s="1"/>
  <c r="O112" i="1" s="1"/>
  <c r="O113" i="1" s="1"/>
  <c r="P111" i="1"/>
  <c r="U111" i="1" l="1"/>
  <c r="Q112" i="1" s="1"/>
  <c r="Q113" i="1" s="1"/>
  <c r="Q114" i="1" s="1"/>
  <c r="R114" i="1" s="1"/>
  <c r="R115" i="1" s="1"/>
  <c r="R116" i="1" s="1"/>
  <c r="P112" i="1"/>
  <c r="U112" i="1" s="1"/>
  <c r="S113" i="1" s="1"/>
  <c r="S114" i="1" s="1"/>
  <c r="S115" i="1" s="1"/>
  <c r="T115" i="1" s="1"/>
  <c r="T116" i="1" s="1"/>
  <c r="T117" i="1" s="1"/>
  <c r="P113" i="1"/>
  <c r="P114" i="1" l="1"/>
  <c r="U113" i="1"/>
  <c r="O114" i="1" s="1"/>
  <c r="O115" i="1" s="1"/>
  <c r="O116" i="1" s="1"/>
  <c r="P116" i="1" l="1"/>
  <c r="P115" i="1"/>
  <c r="U115" i="1" s="1"/>
  <c r="S116" i="1" s="1"/>
  <c r="S117" i="1" s="1"/>
  <c r="S118" i="1" s="1"/>
  <c r="T118" i="1" s="1"/>
  <c r="T119" i="1" s="1"/>
  <c r="T120" i="1" s="1"/>
  <c r="U114" i="1"/>
  <c r="Q115" i="1" s="1"/>
  <c r="Q116" i="1" s="1"/>
  <c r="Q117" i="1" s="1"/>
  <c r="R117" i="1" s="1"/>
  <c r="R118" i="1" s="1"/>
  <c r="R119" i="1" s="1"/>
  <c r="P117" i="1" l="1"/>
  <c r="U116" i="1"/>
  <c r="O117" i="1" s="1"/>
  <c r="O118" i="1" s="1"/>
  <c r="O119" i="1" s="1"/>
  <c r="P119" i="1" l="1"/>
  <c r="U117" i="1"/>
  <c r="Q118" i="1" s="1"/>
  <c r="Q119" i="1" s="1"/>
  <c r="Q120" i="1" s="1"/>
  <c r="R120" i="1" s="1"/>
  <c r="R121" i="1" s="1"/>
  <c r="R122" i="1" s="1"/>
  <c r="P118" i="1"/>
  <c r="U118" i="1" s="1"/>
  <c r="S119" i="1" s="1"/>
  <c r="S120" i="1" s="1"/>
  <c r="S121" i="1" s="1"/>
  <c r="T121" i="1" s="1"/>
  <c r="T122" i="1" s="1"/>
  <c r="T123" i="1" s="1"/>
  <c r="P120" i="1" l="1"/>
  <c r="U119" i="1"/>
  <c r="O120" i="1" s="1"/>
  <c r="O121" i="1" s="1"/>
  <c r="O122" i="1" s="1"/>
  <c r="P122" i="1" l="1"/>
  <c r="P121" i="1"/>
  <c r="U121" i="1" s="1"/>
  <c r="S122" i="1" s="1"/>
  <c r="S123" i="1" s="1"/>
  <c r="S124" i="1" s="1"/>
  <c r="T124" i="1" s="1"/>
  <c r="T125" i="1" s="1"/>
  <c r="T126" i="1" s="1"/>
  <c r="U120" i="1"/>
  <c r="Q121" i="1" s="1"/>
  <c r="Q122" i="1" s="1"/>
  <c r="Q123" i="1" s="1"/>
  <c r="R123" i="1" s="1"/>
  <c r="R124" i="1" s="1"/>
  <c r="R125" i="1" s="1"/>
  <c r="P123" i="1" l="1"/>
  <c r="U122" i="1"/>
  <c r="O123" i="1" s="1"/>
  <c r="O124" i="1" s="1"/>
  <c r="O125" i="1" s="1"/>
  <c r="P125" i="1" l="1"/>
  <c r="U123" i="1"/>
  <c r="Q124" i="1" s="1"/>
  <c r="Q125" i="1" s="1"/>
  <c r="Q126" i="1" s="1"/>
  <c r="R126" i="1" s="1"/>
  <c r="R127" i="1" s="1"/>
  <c r="R128" i="1" s="1"/>
  <c r="P124" i="1"/>
  <c r="U124" i="1" s="1"/>
  <c r="S125" i="1" s="1"/>
  <c r="S126" i="1" s="1"/>
  <c r="S127" i="1" s="1"/>
  <c r="T127" i="1" s="1"/>
  <c r="T128" i="1" s="1"/>
  <c r="T129" i="1" s="1"/>
  <c r="P126" i="1" l="1"/>
  <c r="U125" i="1"/>
  <c r="O126" i="1" s="1"/>
  <c r="O127" i="1" s="1"/>
  <c r="O128" i="1" s="1"/>
  <c r="P128" i="1" l="1"/>
  <c r="P127" i="1"/>
  <c r="U127" i="1" s="1"/>
  <c r="S128" i="1" s="1"/>
  <c r="S129" i="1" s="1"/>
  <c r="S130" i="1" s="1"/>
  <c r="T130" i="1" s="1"/>
  <c r="T131" i="1" s="1"/>
  <c r="T132" i="1" s="1"/>
  <c r="U126" i="1"/>
  <c r="Q127" i="1" s="1"/>
  <c r="Q128" i="1" s="1"/>
  <c r="Q129" i="1" s="1"/>
  <c r="R129" i="1" s="1"/>
  <c r="R130" i="1" s="1"/>
  <c r="R131" i="1" s="1"/>
  <c r="P129" i="1" l="1"/>
  <c r="U128" i="1"/>
  <c r="O129" i="1" s="1"/>
  <c r="O130" i="1" s="1"/>
  <c r="O131" i="1" s="1"/>
  <c r="P131" i="1" l="1"/>
  <c r="U129" i="1"/>
  <c r="Q130" i="1" s="1"/>
  <c r="Q131" i="1" s="1"/>
  <c r="Q132" i="1" s="1"/>
  <c r="R132" i="1" s="1"/>
  <c r="R133" i="1" s="1"/>
  <c r="R134" i="1" s="1"/>
  <c r="P130" i="1"/>
  <c r="U130" i="1" s="1"/>
  <c r="S131" i="1" s="1"/>
  <c r="S132" i="1" s="1"/>
  <c r="S133" i="1" s="1"/>
  <c r="T133" i="1" s="1"/>
  <c r="T134" i="1" s="1"/>
  <c r="T135" i="1" s="1"/>
  <c r="P132" i="1" l="1"/>
  <c r="U131" i="1"/>
  <c r="O132" i="1" s="1"/>
  <c r="O133" i="1" s="1"/>
  <c r="O134" i="1" s="1"/>
  <c r="P134" i="1" l="1"/>
  <c r="U132" i="1"/>
  <c r="Q133" i="1" s="1"/>
  <c r="Q134" i="1" s="1"/>
  <c r="Q135" i="1" s="1"/>
  <c r="R135" i="1" s="1"/>
  <c r="R136" i="1" s="1"/>
  <c r="R137" i="1" s="1"/>
  <c r="P133" i="1"/>
  <c r="U133" i="1" s="1"/>
  <c r="S134" i="1" s="1"/>
  <c r="S135" i="1" s="1"/>
  <c r="S136" i="1" s="1"/>
  <c r="T136" i="1" s="1"/>
  <c r="T137" i="1" s="1"/>
  <c r="T138" i="1" s="1"/>
  <c r="P135" i="1" l="1"/>
  <c r="U134" i="1"/>
  <c r="O135" i="1" s="1"/>
  <c r="O136" i="1" s="1"/>
  <c r="O137" i="1" s="1"/>
  <c r="P137" i="1" l="1"/>
  <c r="P136" i="1"/>
  <c r="U136" i="1" s="1"/>
  <c r="S137" i="1" s="1"/>
  <c r="S138" i="1" s="1"/>
  <c r="S139" i="1" s="1"/>
  <c r="T139" i="1" s="1"/>
  <c r="T140" i="1" s="1"/>
  <c r="T141" i="1" s="1"/>
  <c r="U135" i="1"/>
  <c r="Q136" i="1" s="1"/>
  <c r="Q137" i="1" s="1"/>
  <c r="Q138" i="1" s="1"/>
  <c r="R138" i="1" s="1"/>
  <c r="R139" i="1" s="1"/>
  <c r="R140" i="1" s="1"/>
  <c r="P138" i="1" l="1"/>
  <c r="U137" i="1"/>
  <c r="O138" i="1" s="1"/>
  <c r="O139" i="1" s="1"/>
  <c r="O140" i="1" s="1"/>
  <c r="P140" i="1" l="1"/>
  <c r="P139" i="1"/>
  <c r="U139" i="1" s="1"/>
  <c r="S140" i="1" s="1"/>
  <c r="S141" i="1" s="1"/>
  <c r="S142" i="1" s="1"/>
  <c r="T142" i="1" s="1"/>
  <c r="T143" i="1" s="1"/>
  <c r="T144" i="1" s="1"/>
  <c r="U138" i="1"/>
  <c r="Q139" i="1" s="1"/>
  <c r="Q140" i="1" s="1"/>
  <c r="Q141" i="1" s="1"/>
  <c r="R141" i="1" s="1"/>
  <c r="R142" i="1" s="1"/>
  <c r="R143" i="1" s="1"/>
  <c r="U140" i="1" l="1"/>
  <c r="O141" i="1" s="1"/>
  <c r="O142" i="1" s="1"/>
  <c r="O143" i="1" s="1"/>
  <c r="P141" i="1"/>
  <c r="P142" i="1" l="1"/>
  <c r="U142" i="1" s="1"/>
  <c r="S143" i="1" s="1"/>
  <c r="S144" i="1" s="1"/>
  <c r="S145" i="1" s="1"/>
  <c r="T145" i="1" s="1"/>
  <c r="T146" i="1" s="1"/>
  <c r="T147" i="1" s="1"/>
  <c r="U141" i="1"/>
  <c r="Q142" i="1" s="1"/>
  <c r="Q143" i="1" s="1"/>
  <c r="Q144" i="1" s="1"/>
  <c r="R144" i="1" s="1"/>
  <c r="R145" i="1" s="1"/>
  <c r="R146" i="1" s="1"/>
  <c r="P143" i="1"/>
  <c r="U143" i="1" l="1"/>
  <c r="O144" i="1" s="1"/>
  <c r="O145" i="1" s="1"/>
  <c r="O146" i="1" s="1"/>
  <c r="P144" i="1"/>
  <c r="U144" i="1" l="1"/>
  <c r="Q145" i="1" s="1"/>
  <c r="Q146" i="1" s="1"/>
  <c r="Q147" i="1" s="1"/>
  <c r="R147" i="1" s="1"/>
  <c r="R148" i="1" s="1"/>
  <c r="R149" i="1" s="1"/>
  <c r="P145" i="1"/>
  <c r="U145" i="1" s="1"/>
  <c r="S146" i="1" s="1"/>
  <c r="S147" i="1" s="1"/>
  <c r="S148" i="1" s="1"/>
  <c r="T148" i="1" s="1"/>
  <c r="T149" i="1" s="1"/>
  <c r="T150" i="1" s="1"/>
  <c r="P146" i="1"/>
  <c r="P147" i="1" l="1"/>
  <c r="U146" i="1"/>
  <c r="O147" i="1" s="1"/>
  <c r="O148" i="1" s="1"/>
  <c r="O149" i="1" s="1"/>
  <c r="P149" i="1" l="1"/>
  <c r="P148" i="1"/>
  <c r="U148" i="1" s="1"/>
  <c r="S149" i="1" s="1"/>
  <c r="S150" i="1" s="1"/>
  <c r="S151" i="1" s="1"/>
  <c r="T151" i="1" s="1"/>
  <c r="T152" i="1" s="1"/>
  <c r="T153" i="1" s="1"/>
  <c r="U147" i="1"/>
  <c r="Q148" i="1" s="1"/>
  <c r="Q149" i="1" s="1"/>
  <c r="Q150" i="1" s="1"/>
  <c r="R150" i="1" s="1"/>
  <c r="R151" i="1" s="1"/>
  <c r="R152" i="1" s="1"/>
  <c r="P150" i="1" l="1"/>
  <c r="U149" i="1"/>
  <c r="O150" i="1" s="1"/>
  <c r="O151" i="1" s="1"/>
  <c r="O152" i="1" s="1"/>
  <c r="P152" i="1" l="1"/>
  <c r="U150" i="1"/>
  <c r="Q151" i="1" s="1"/>
  <c r="Q152" i="1" s="1"/>
  <c r="Q153" i="1" s="1"/>
  <c r="R153" i="1" s="1"/>
  <c r="R154" i="1" s="1"/>
  <c r="R155" i="1" s="1"/>
  <c r="P151" i="1"/>
  <c r="U151" i="1" s="1"/>
  <c r="S152" i="1" s="1"/>
  <c r="S153" i="1" s="1"/>
  <c r="S154" i="1" s="1"/>
  <c r="T154" i="1" s="1"/>
  <c r="T155" i="1" s="1"/>
  <c r="T156" i="1" s="1"/>
  <c r="U152" i="1" l="1"/>
  <c r="O153" i="1" s="1"/>
  <c r="O154" i="1" s="1"/>
  <c r="O155" i="1" s="1"/>
  <c r="P153" i="1"/>
  <c r="P154" i="1" l="1"/>
  <c r="U154" i="1" s="1"/>
  <c r="S155" i="1" s="1"/>
  <c r="S156" i="1" s="1"/>
  <c r="S157" i="1" s="1"/>
  <c r="T157" i="1" s="1"/>
  <c r="T158" i="1" s="1"/>
  <c r="T159" i="1" s="1"/>
  <c r="U153" i="1"/>
  <c r="Q154" i="1" s="1"/>
  <c r="Q155" i="1" s="1"/>
  <c r="Q156" i="1" s="1"/>
  <c r="R156" i="1" s="1"/>
  <c r="R157" i="1" s="1"/>
  <c r="R158" i="1" s="1"/>
  <c r="P155" i="1"/>
  <c r="P156" i="1" l="1"/>
  <c r="U155" i="1"/>
  <c r="O156" i="1" s="1"/>
  <c r="O157" i="1" s="1"/>
  <c r="O158" i="1" s="1"/>
  <c r="P158" i="1" l="1"/>
  <c r="P157" i="1"/>
  <c r="U157" i="1" s="1"/>
  <c r="S158" i="1" s="1"/>
  <c r="S159" i="1" s="1"/>
  <c r="S160" i="1" s="1"/>
  <c r="T160" i="1" s="1"/>
  <c r="T161" i="1" s="1"/>
  <c r="T162" i="1" s="1"/>
  <c r="U156" i="1"/>
  <c r="Q157" i="1" s="1"/>
  <c r="Q158" i="1" s="1"/>
  <c r="Q159" i="1" s="1"/>
  <c r="R159" i="1" s="1"/>
  <c r="R160" i="1" s="1"/>
  <c r="R161" i="1" s="1"/>
  <c r="P159" i="1" l="1"/>
  <c r="U158" i="1"/>
  <c r="O159" i="1" s="1"/>
  <c r="O160" i="1" s="1"/>
  <c r="O161" i="1" s="1"/>
  <c r="P161" i="1" l="1"/>
  <c r="P160" i="1"/>
  <c r="U160" i="1" s="1"/>
  <c r="S161" i="1" s="1"/>
  <c r="S162" i="1" s="1"/>
  <c r="S163" i="1" s="1"/>
  <c r="T163" i="1" s="1"/>
  <c r="T164" i="1" s="1"/>
  <c r="T165" i="1" s="1"/>
  <c r="U159" i="1"/>
  <c r="Q160" i="1" s="1"/>
  <c r="Q161" i="1" s="1"/>
  <c r="Q162" i="1" s="1"/>
  <c r="R162" i="1" s="1"/>
  <c r="R163" i="1" s="1"/>
  <c r="R164" i="1" s="1"/>
  <c r="P162" i="1" l="1"/>
  <c r="U161" i="1"/>
  <c r="O162" i="1" s="1"/>
  <c r="O163" i="1" s="1"/>
  <c r="O164" i="1" s="1"/>
  <c r="P164" i="1" l="1"/>
  <c r="P163" i="1"/>
  <c r="U163" i="1" s="1"/>
  <c r="S164" i="1" s="1"/>
  <c r="S165" i="1" s="1"/>
  <c r="S166" i="1" s="1"/>
  <c r="T166" i="1" s="1"/>
  <c r="T167" i="1" s="1"/>
  <c r="T168" i="1" s="1"/>
  <c r="U162" i="1"/>
  <c r="Q163" i="1" s="1"/>
  <c r="Q164" i="1" s="1"/>
  <c r="Q165" i="1" s="1"/>
  <c r="R165" i="1" s="1"/>
  <c r="R166" i="1" s="1"/>
  <c r="R167" i="1" s="1"/>
  <c r="P165" i="1" l="1"/>
  <c r="U164" i="1"/>
  <c r="O165" i="1" s="1"/>
  <c r="O166" i="1" s="1"/>
  <c r="O167" i="1" s="1"/>
  <c r="P167" i="1" l="1"/>
  <c r="P166" i="1"/>
  <c r="U166" i="1" s="1"/>
  <c r="S167" i="1" s="1"/>
  <c r="S168" i="1" s="1"/>
  <c r="S169" i="1" s="1"/>
  <c r="T169" i="1" s="1"/>
  <c r="T170" i="1" s="1"/>
  <c r="T171" i="1" s="1"/>
  <c r="U165" i="1"/>
  <c r="Q166" i="1" s="1"/>
  <c r="Q167" i="1" s="1"/>
  <c r="Q168" i="1" s="1"/>
  <c r="R168" i="1" s="1"/>
  <c r="R169" i="1" s="1"/>
  <c r="R170" i="1" s="1"/>
  <c r="P168" i="1" l="1"/>
  <c r="U167" i="1"/>
  <c r="O168" i="1" s="1"/>
  <c r="O169" i="1" s="1"/>
  <c r="O170" i="1" s="1"/>
  <c r="P170" i="1" l="1"/>
  <c r="P169" i="1"/>
  <c r="U169" i="1" s="1"/>
  <c r="S170" i="1" s="1"/>
  <c r="S171" i="1" s="1"/>
  <c r="S172" i="1" s="1"/>
  <c r="T172" i="1" s="1"/>
  <c r="T173" i="1" s="1"/>
  <c r="T174" i="1" s="1"/>
  <c r="U168" i="1"/>
  <c r="Q169" i="1" s="1"/>
  <c r="Q170" i="1" s="1"/>
  <c r="Q171" i="1" s="1"/>
  <c r="R171" i="1" s="1"/>
  <c r="R172" i="1" s="1"/>
  <c r="R173" i="1" s="1"/>
  <c r="P171" i="1" l="1"/>
  <c r="U170" i="1"/>
  <c r="O171" i="1" s="1"/>
  <c r="O172" i="1" s="1"/>
  <c r="O173" i="1" s="1"/>
  <c r="P173" i="1" l="1"/>
  <c r="P172" i="1"/>
  <c r="U172" i="1" s="1"/>
  <c r="S173" i="1" s="1"/>
  <c r="S174" i="1" s="1"/>
  <c r="S175" i="1" s="1"/>
  <c r="T175" i="1" s="1"/>
  <c r="T176" i="1" s="1"/>
  <c r="T177" i="1" s="1"/>
  <c r="U171" i="1"/>
  <c r="Q172" i="1" s="1"/>
  <c r="Q173" i="1" s="1"/>
  <c r="Q174" i="1" s="1"/>
  <c r="R174" i="1" s="1"/>
  <c r="R175" i="1" s="1"/>
  <c r="R176" i="1" s="1"/>
  <c r="P174" i="1" l="1"/>
  <c r="U173" i="1"/>
  <c r="O174" i="1" s="1"/>
  <c r="O175" i="1" s="1"/>
  <c r="O176" i="1" s="1"/>
  <c r="P176" i="1" l="1"/>
  <c r="P175" i="1"/>
  <c r="U175" i="1" s="1"/>
  <c r="S176" i="1" s="1"/>
  <c r="S177" i="1" s="1"/>
  <c r="S178" i="1" s="1"/>
  <c r="T178" i="1" s="1"/>
  <c r="T179" i="1" s="1"/>
  <c r="T180" i="1" s="1"/>
  <c r="U174" i="1"/>
  <c r="Q175" i="1" s="1"/>
  <c r="Q176" i="1" s="1"/>
  <c r="Q177" i="1" s="1"/>
  <c r="R177" i="1" s="1"/>
  <c r="R178" i="1" s="1"/>
  <c r="R179" i="1" s="1"/>
  <c r="U176" i="1" l="1"/>
  <c r="O177" i="1" s="1"/>
  <c r="O178" i="1" s="1"/>
  <c r="O179" i="1" s="1"/>
  <c r="P177" i="1"/>
  <c r="P178" i="1" l="1"/>
  <c r="U178" i="1" s="1"/>
  <c r="S179" i="1" s="1"/>
  <c r="S180" i="1" s="1"/>
  <c r="S181" i="1" s="1"/>
  <c r="T181" i="1" s="1"/>
  <c r="T182" i="1" s="1"/>
  <c r="T183" i="1" s="1"/>
  <c r="U177" i="1"/>
  <c r="Q178" i="1" s="1"/>
  <c r="Q179" i="1" s="1"/>
  <c r="Q180" i="1" s="1"/>
  <c r="R180" i="1" s="1"/>
  <c r="R181" i="1" s="1"/>
  <c r="R182" i="1" s="1"/>
  <c r="P179" i="1"/>
  <c r="P180" i="1" l="1"/>
  <c r="U179" i="1"/>
  <c r="O180" i="1" s="1"/>
  <c r="O181" i="1" s="1"/>
  <c r="O182" i="1" s="1"/>
  <c r="P182" i="1" l="1"/>
  <c r="P181" i="1"/>
  <c r="U181" i="1" s="1"/>
  <c r="S182" i="1" s="1"/>
  <c r="S183" i="1" s="1"/>
  <c r="S184" i="1" s="1"/>
  <c r="T184" i="1" s="1"/>
  <c r="T185" i="1" s="1"/>
  <c r="T186" i="1" s="1"/>
  <c r="U180" i="1"/>
  <c r="Q181" i="1" s="1"/>
  <c r="Q182" i="1" s="1"/>
  <c r="Q183" i="1" s="1"/>
  <c r="R183" i="1" s="1"/>
  <c r="R184" i="1" s="1"/>
  <c r="R185" i="1" s="1"/>
  <c r="U182" i="1" l="1"/>
  <c r="O183" i="1" s="1"/>
  <c r="O184" i="1" s="1"/>
  <c r="O185" i="1" s="1"/>
  <c r="P183" i="1"/>
  <c r="P184" i="1" l="1"/>
  <c r="U184" i="1" s="1"/>
  <c r="S185" i="1" s="1"/>
  <c r="S186" i="1" s="1"/>
  <c r="S187" i="1" s="1"/>
  <c r="T187" i="1" s="1"/>
  <c r="T188" i="1" s="1"/>
  <c r="T189" i="1" s="1"/>
  <c r="U183" i="1"/>
  <c r="Q184" i="1" s="1"/>
  <c r="Q185" i="1" s="1"/>
  <c r="Q186" i="1" s="1"/>
  <c r="R186" i="1" s="1"/>
  <c r="R187" i="1" s="1"/>
  <c r="R188" i="1" s="1"/>
  <c r="P185" i="1"/>
  <c r="U185" i="1" l="1"/>
  <c r="O186" i="1" s="1"/>
  <c r="O187" i="1" s="1"/>
  <c r="O188" i="1" s="1"/>
  <c r="P186" i="1"/>
  <c r="U186" i="1" l="1"/>
  <c r="Q187" i="1" s="1"/>
  <c r="Q188" i="1" s="1"/>
  <c r="Q189" i="1" s="1"/>
  <c r="R189" i="1" s="1"/>
  <c r="R190" i="1" s="1"/>
  <c r="R191" i="1" s="1"/>
  <c r="P187" i="1"/>
  <c r="U187" i="1" s="1"/>
  <c r="S188" i="1" s="1"/>
  <c r="S189" i="1" s="1"/>
  <c r="S190" i="1" s="1"/>
  <c r="T190" i="1" s="1"/>
  <c r="T191" i="1" s="1"/>
  <c r="T192" i="1" s="1"/>
  <c r="P188" i="1"/>
  <c r="U188" i="1" l="1"/>
  <c r="O189" i="1" s="1"/>
  <c r="O190" i="1" s="1"/>
  <c r="O191" i="1" s="1"/>
  <c r="P189" i="1"/>
  <c r="U189" i="1" l="1"/>
  <c r="Q190" i="1" s="1"/>
  <c r="Q191" i="1" s="1"/>
  <c r="Q192" i="1" s="1"/>
  <c r="R192" i="1" s="1"/>
  <c r="R193" i="1" s="1"/>
  <c r="R194" i="1" s="1"/>
  <c r="P190" i="1"/>
  <c r="U190" i="1" s="1"/>
  <c r="S191" i="1" s="1"/>
  <c r="S192" i="1" s="1"/>
  <c r="S193" i="1" s="1"/>
  <c r="T193" i="1" s="1"/>
  <c r="T194" i="1" s="1"/>
  <c r="T195" i="1" s="1"/>
  <c r="P191" i="1"/>
  <c r="P192" i="1" l="1"/>
  <c r="U191" i="1"/>
  <c r="O192" i="1" s="1"/>
  <c r="O193" i="1" s="1"/>
  <c r="O194" i="1" s="1"/>
  <c r="P194" i="1" l="1"/>
  <c r="U192" i="1"/>
  <c r="Q193" i="1" s="1"/>
  <c r="Q194" i="1" s="1"/>
  <c r="Q195" i="1" s="1"/>
  <c r="R195" i="1" s="1"/>
  <c r="R196" i="1" s="1"/>
  <c r="R197" i="1" s="1"/>
  <c r="P193" i="1"/>
  <c r="U193" i="1" s="1"/>
  <c r="S194" i="1" s="1"/>
  <c r="S195" i="1" s="1"/>
  <c r="S196" i="1" s="1"/>
  <c r="T196" i="1" s="1"/>
  <c r="T197" i="1" s="1"/>
  <c r="T198" i="1" s="1"/>
  <c r="U194" i="1" l="1"/>
  <c r="O195" i="1" s="1"/>
  <c r="O196" i="1" s="1"/>
  <c r="O197" i="1" s="1"/>
  <c r="P195" i="1"/>
  <c r="P196" i="1" l="1"/>
  <c r="U196" i="1" s="1"/>
  <c r="S197" i="1" s="1"/>
  <c r="S198" i="1" s="1"/>
  <c r="S199" i="1" s="1"/>
  <c r="T199" i="1" s="1"/>
  <c r="T200" i="1" s="1"/>
  <c r="T201" i="1" s="1"/>
  <c r="U195" i="1"/>
  <c r="Q196" i="1" s="1"/>
  <c r="Q197" i="1" s="1"/>
  <c r="Q198" i="1" s="1"/>
  <c r="R198" i="1" s="1"/>
  <c r="R199" i="1" s="1"/>
  <c r="R200" i="1" s="1"/>
  <c r="P197" i="1"/>
  <c r="U197" i="1" l="1"/>
  <c r="O198" i="1" s="1"/>
  <c r="O199" i="1" s="1"/>
  <c r="O200" i="1" s="1"/>
  <c r="P198" i="1"/>
  <c r="P199" i="1" l="1"/>
  <c r="U199" i="1" s="1"/>
  <c r="S200" i="1" s="1"/>
  <c r="S201" i="1" s="1"/>
  <c r="S202" i="1" s="1"/>
  <c r="T202" i="1" s="1"/>
  <c r="T203" i="1" s="1"/>
  <c r="T204" i="1" s="1"/>
  <c r="U198" i="1"/>
  <c r="Q199" i="1" s="1"/>
  <c r="Q200" i="1" s="1"/>
  <c r="Q201" i="1" s="1"/>
  <c r="R201" i="1" s="1"/>
  <c r="R202" i="1" s="1"/>
  <c r="R203" i="1" s="1"/>
  <c r="P200" i="1"/>
  <c r="P201" i="1" l="1"/>
  <c r="U200" i="1"/>
  <c r="O201" i="1" s="1"/>
  <c r="O202" i="1" s="1"/>
  <c r="O203" i="1" s="1"/>
  <c r="P203" i="1" l="1"/>
  <c r="U201" i="1"/>
  <c r="Q202" i="1" s="1"/>
  <c r="Q203" i="1" s="1"/>
  <c r="Q204" i="1" s="1"/>
  <c r="R204" i="1" s="1"/>
  <c r="R205" i="1" s="1"/>
  <c r="R206" i="1" s="1"/>
  <c r="P202" i="1"/>
  <c r="U202" i="1" s="1"/>
  <c r="S203" i="1" s="1"/>
  <c r="S204" i="1" s="1"/>
  <c r="S205" i="1" s="1"/>
  <c r="T205" i="1" s="1"/>
  <c r="T206" i="1" s="1"/>
  <c r="T207" i="1" s="1"/>
  <c r="P204" i="1" l="1"/>
  <c r="U203" i="1"/>
  <c r="O204" i="1" s="1"/>
  <c r="O205" i="1" s="1"/>
  <c r="O206" i="1" s="1"/>
  <c r="P206" i="1" l="1"/>
  <c r="P205" i="1"/>
  <c r="U205" i="1" s="1"/>
  <c r="S206" i="1" s="1"/>
  <c r="S207" i="1" s="1"/>
  <c r="S208" i="1" s="1"/>
  <c r="T208" i="1" s="1"/>
  <c r="T209" i="1" s="1"/>
  <c r="T210" i="1" s="1"/>
  <c r="U204" i="1"/>
  <c r="Q205" i="1" s="1"/>
  <c r="Q206" i="1" s="1"/>
  <c r="Q207" i="1" s="1"/>
  <c r="R207" i="1" s="1"/>
  <c r="R208" i="1" s="1"/>
  <c r="R209" i="1" s="1"/>
  <c r="P207" i="1" l="1"/>
  <c r="U206" i="1"/>
  <c r="O207" i="1" s="1"/>
  <c r="O208" i="1" s="1"/>
  <c r="O209" i="1" s="1"/>
  <c r="P209" i="1" l="1"/>
  <c r="U207" i="1"/>
  <c r="Q208" i="1" s="1"/>
  <c r="Q209" i="1" s="1"/>
  <c r="Q210" i="1" s="1"/>
  <c r="R210" i="1" s="1"/>
  <c r="R211" i="1" s="1"/>
  <c r="R212" i="1" s="1"/>
  <c r="P208" i="1"/>
  <c r="U208" i="1" s="1"/>
  <c r="S209" i="1" s="1"/>
  <c r="S210" i="1" s="1"/>
  <c r="S211" i="1" s="1"/>
  <c r="T211" i="1" s="1"/>
  <c r="T212" i="1" s="1"/>
  <c r="T213" i="1" s="1"/>
  <c r="P210" i="1" l="1"/>
  <c r="U209" i="1"/>
  <c r="O210" i="1" s="1"/>
  <c r="O211" i="1" s="1"/>
  <c r="O212" i="1" s="1"/>
  <c r="P212" i="1" l="1"/>
  <c r="P211" i="1"/>
  <c r="U211" i="1" s="1"/>
  <c r="S212" i="1" s="1"/>
  <c r="S213" i="1" s="1"/>
  <c r="S214" i="1" s="1"/>
  <c r="T214" i="1" s="1"/>
  <c r="T215" i="1" s="1"/>
  <c r="T216" i="1" s="1"/>
  <c r="U210" i="1"/>
  <c r="Q211" i="1" s="1"/>
  <c r="Q212" i="1" s="1"/>
  <c r="Q213" i="1" s="1"/>
  <c r="R213" i="1" s="1"/>
  <c r="R214" i="1" s="1"/>
  <c r="R215" i="1" s="1"/>
  <c r="P213" i="1" l="1"/>
  <c r="U212" i="1"/>
  <c r="O213" i="1" s="1"/>
  <c r="O214" i="1" s="1"/>
  <c r="O215" i="1" s="1"/>
  <c r="P215" i="1" l="1"/>
  <c r="P214" i="1"/>
  <c r="U214" i="1" s="1"/>
  <c r="S215" i="1" s="1"/>
  <c r="S216" i="1" s="1"/>
  <c r="S217" i="1" s="1"/>
  <c r="T217" i="1" s="1"/>
  <c r="T218" i="1" s="1"/>
  <c r="T219" i="1" s="1"/>
  <c r="U213" i="1"/>
  <c r="Q214" i="1" s="1"/>
  <c r="Q215" i="1" s="1"/>
  <c r="Q216" i="1" s="1"/>
  <c r="R216" i="1" s="1"/>
  <c r="R217" i="1" s="1"/>
  <c r="R218" i="1" s="1"/>
  <c r="U215" i="1" l="1"/>
  <c r="O216" i="1" s="1"/>
  <c r="O217" i="1" s="1"/>
  <c r="O218" i="1" s="1"/>
  <c r="P216" i="1"/>
  <c r="P217" i="1" l="1"/>
  <c r="U217" i="1" s="1"/>
  <c r="S218" i="1" s="1"/>
  <c r="S219" i="1" s="1"/>
  <c r="S220" i="1" s="1"/>
  <c r="T220" i="1" s="1"/>
  <c r="T221" i="1" s="1"/>
  <c r="T222" i="1" s="1"/>
  <c r="U216" i="1"/>
  <c r="Q217" i="1" s="1"/>
  <c r="Q218" i="1" s="1"/>
  <c r="Q219" i="1" s="1"/>
  <c r="R219" i="1" s="1"/>
  <c r="R220" i="1" s="1"/>
  <c r="R221" i="1" s="1"/>
  <c r="P218" i="1"/>
  <c r="P219" i="1" l="1"/>
  <c r="U218" i="1"/>
  <c r="O219" i="1" s="1"/>
  <c r="O220" i="1" s="1"/>
  <c r="O221" i="1" s="1"/>
  <c r="P221" i="1" l="1"/>
  <c r="P220" i="1"/>
  <c r="U220" i="1" s="1"/>
  <c r="S221" i="1" s="1"/>
  <c r="S222" i="1" s="1"/>
  <c r="S223" i="1" s="1"/>
  <c r="T223" i="1" s="1"/>
  <c r="T224" i="1" s="1"/>
  <c r="T225" i="1" s="1"/>
  <c r="U219" i="1"/>
  <c r="Q220" i="1" s="1"/>
  <c r="Q221" i="1" s="1"/>
  <c r="Q222" i="1" s="1"/>
  <c r="R222" i="1" s="1"/>
  <c r="R223" i="1" s="1"/>
  <c r="R224" i="1" s="1"/>
  <c r="P222" i="1" l="1"/>
  <c r="U221" i="1"/>
  <c r="O222" i="1" s="1"/>
  <c r="O223" i="1" s="1"/>
  <c r="O224" i="1" s="1"/>
  <c r="P224" i="1" l="1"/>
  <c r="P223" i="1"/>
  <c r="U223" i="1" s="1"/>
  <c r="S224" i="1" s="1"/>
  <c r="S225" i="1" s="1"/>
  <c r="S226" i="1" s="1"/>
  <c r="T226" i="1" s="1"/>
  <c r="T227" i="1" s="1"/>
  <c r="T228" i="1" s="1"/>
  <c r="U222" i="1"/>
  <c r="Q223" i="1" s="1"/>
  <c r="Q224" i="1" s="1"/>
  <c r="Q225" i="1" s="1"/>
  <c r="R225" i="1" s="1"/>
  <c r="R226" i="1" s="1"/>
  <c r="R227" i="1" s="1"/>
  <c r="U224" i="1" l="1"/>
  <c r="O225" i="1" s="1"/>
  <c r="O226" i="1" s="1"/>
  <c r="O227" i="1" s="1"/>
  <c r="P225" i="1"/>
  <c r="P226" i="1" l="1"/>
  <c r="U226" i="1" s="1"/>
  <c r="S227" i="1" s="1"/>
  <c r="S228" i="1" s="1"/>
  <c r="S229" i="1" s="1"/>
  <c r="T229" i="1" s="1"/>
  <c r="T230" i="1" s="1"/>
  <c r="T231" i="1" s="1"/>
  <c r="U225" i="1"/>
  <c r="Q226" i="1" s="1"/>
  <c r="Q227" i="1" s="1"/>
  <c r="Q228" i="1" s="1"/>
  <c r="R228" i="1" s="1"/>
  <c r="R229" i="1" s="1"/>
  <c r="R230" i="1" s="1"/>
  <c r="P227" i="1"/>
  <c r="P228" i="1" l="1"/>
  <c r="U227" i="1"/>
  <c r="O228" i="1" s="1"/>
  <c r="O229" i="1" s="1"/>
  <c r="O230" i="1" s="1"/>
  <c r="P230" i="1" l="1"/>
  <c r="U228" i="1"/>
  <c r="Q229" i="1" s="1"/>
  <c r="Q230" i="1" s="1"/>
  <c r="Q231" i="1" s="1"/>
  <c r="R231" i="1" s="1"/>
  <c r="R232" i="1" s="1"/>
  <c r="R233" i="1" s="1"/>
  <c r="P229" i="1"/>
  <c r="U229" i="1" s="1"/>
  <c r="S230" i="1" s="1"/>
  <c r="S231" i="1" s="1"/>
  <c r="S232" i="1" s="1"/>
  <c r="T232" i="1" s="1"/>
  <c r="T233" i="1" s="1"/>
  <c r="T234" i="1" s="1"/>
  <c r="U230" i="1" l="1"/>
  <c r="O231" i="1" s="1"/>
  <c r="O232" i="1" s="1"/>
  <c r="O233" i="1" s="1"/>
  <c r="P231" i="1"/>
  <c r="P232" i="1" l="1"/>
  <c r="U232" i="1" s="1"/>
  <c r="S233" i="1" s="1"/>
  <c r="S234" i="1" s="1"/>
  <c r="S235" i="1" s="1"/>
  <c r="T235" i="1" s="1"/>
  <c r="T236" i="1" s="1"/>
  <c r="T237" i="1" s="1"/>
  <c r="U231" i="1"/>
  <c r="Q232" i="1" s="1"/>
  <c r="Q233" i="1" s="1"/>
  <c r="Q234" i="1" s="1"/>
  <c r="R234" i="1" s="1"/>
  <c r="R235" i="1" s="1"/>
  <c r="R236" i="1" s="1"/>
  <c r="P233" i="1"/>
  <c r="P234" i="1" l="1"/>
  <c r="U233" i="1"/>
  <c r="O234" i="1" s="1"/>
  <c r="O235" i="1" s="1"/>
  <c r="O236" i="1" s="1"/>
  <c r="P236" i="1" l="1"/>
  <c r="P235" i="1"/>
  <c r="U235" i="1" s="1"/>
  <c r="S236" i="1" s="1"/>
  <c r="S237" i="1" s="1"/>
  <c r="S238" i="1" s="1"/>
  <c r="T238" i="1" s="1"/>
  <c r="T239" i="1" s="1"/>
  <c r="T240" i="1" s="1"/>
  <c r="U234" i="1"/>
  <c r="Q235" i="1" s="1"/>
  <c r="Q236" i="1" s="1"/>
  <c r="Q237" i="1" s="1"/>
  <c r="R237" i="1" s="1"/>
  <c r="R238" i="1" s="1"/>
  <c r="R239" i="1" s="1"/>
  <c r="P237" i="1" l="1"/>
  <c r="U236" i="1"/>
  <c r="O237" i="1" s="1"/>
  <c r="O238" i="1" s="1"/>
  <c r="O239" i="1" s="1"/>
  <c r="P239" i="1" l="1"/>
  <c r="P238" i="1"/>
  <c r="U238" i="1" s="1"/>
  <c r="S239" i="1" s="1"/>
  <c r="S240" i="1" s="1"/>
  <c r="S241" i="1" s="1"/>
  <c r="T241" i="1" s="1"/>
  <c r="T242" i="1" s="1"/>
  <c r="T243" i="1" s="1"/>
  <c r="U237" i="1"/>
  <c r="Q238" i="1" s="1"/>
  <c r="Q239" i="1" s="1"/>
  <c r="Q240" i="1" s="1"/>
  <c r="R240" i="1" s="1"/>
  <c r="R241" i="1" s="1"/>
  <c r="R242" i="1" s="1"/>
  <c r="P240" i="1" l="1"/>
  <c r="U239" i="1"/>
  <c r="O240" i="1" s="1"/>
  <c r="O241" i="1" s="1"/>
  <c r="O242" i="1" s="1"/>
  <c r="P242" i="1" l="1"/>
  <c r="P241" i="1"/>
  <c r="U241" i="1" s="1"/>
  <c r="S242" i="1" s="1"/>
  <c r="S243" i="1" s="1"/>
  <c r="S244" i="1" s="1"/>
  <c r="T244" i="1" s="1"/>
  <c r="T245" i="1" s="1"/>
  <c r="T246" i="1" s="1"/>
  <c r="U240" i="1"/>
  <c r="Q241" i="1" s="1"/>
  <c r="Q242" i="1" s="1"/>
  <c r="Q243" i="1" s="1"/>
  <c r="R243" i="1" s="1"/>
  <c r="R244" i="1" s="1"/>
  <c r="R245" i="1" s="1"/>
  <c r="P243" i="1" l="1"/>
  <c r="U242" i="1"/>
  <c r="O243" i="1" s="1"/>
  <c r="O244" i="1" s="1"/>
  <c r="O245" i="1" s="1"/>
  <c r="P245" i="1" l="1"/>
  <c r="P244" i="1"/>
  <c r="U244" i="1" s="1"/>
  <c r="S245" i="1" s="1"/>
  <c r="S246" i="1" s="1"/>
  <c r="S247" i="1" s="1"/>
  <c r="T247" i="1" s="1"/>
  <c r="T248" i="1" s="1"/>
  <c r="T249" i="1" s="1"/>
  <c r="U243" i="1"/>
  <c r="Q244" i="1" s="1"/>
  <c r="Q245" i="1" s="1"/>
  <c r="Q246" i="1" s="1"/>
  <c r="R246" i="1" s="1"/>
  <c r="R247" i="1" s="1"/>
  <c r="R248" i="1" s="1"/>
  <c r="P246" i="1" l="1"/>
  <c r="U245" i="1"/>
  <c r="O246" i="1" s="1"/>
  <c r="O247" i="1" s="1"/>
  <c r="O248" i="1" s="1"/>
  <c r="P248" i="1" l="1"/>
  <c r="P247" i="1"/>
  <c r="U247" i="1" s="1"/>
  <c r="S248" i="1" s="1"/>
  <c r="S249" i="1" s="1"/>
  <c r="S250" i="1" s="1"/>
  <c r="T250" i="1" s="1"/>
  <c r="T251" i="1" s="1"/>
  <c r="T252" i="1" s="1"/>
  <c r="U246" i="1"/>
  <c r="Q247" i="1" s="1"/>
  <c r="Q248" i="1" s="1"/>
  <c r="Q249" i="1" s="1"/>
  <c r="R249" i="1" s="1"/>
  <c r="R250" i="1" s="1"/>
  <c r="R251" i="1" s="1"/>
  <c r="U248" i="1" l="1"/>
  <c r="O249" i="1" s="1"/>
  <c r="O250" i="1" s="1"/>
  <c r="O251" i="1" s="1"/>
  <c r="P249" i="1"/>
  <c r="U249" i="1" l="1"/>
  <c r="Q250" i="1" s="1"/>
  <c r="Q251" i="1" s="1"/>
  <c r="Q252" i="1" s="1"/>
  <c r="R252" i="1" s="1"/>
  <c r="R253" i="1" s="1"/>
  <c r="R254" i="1" s="1"/>
  <c r="P250" i="1"/>
  <c r="U250" i="1" s="1"/>
  <c r="S251" i="1" s="1"/>
  <c r="S252" i="1" s="1"/>
  <c r="S253" i="1" s="1"/>
  <c r="T253" i="1" s="1"/>
  <c r="T254" i="1" s="1"/>
  <c r="T255" i="1" s="1"/>
  <c r="P251" i="1"/>
  <c r="U251" i="1" l="1"/>
  <c r="O252" i="1" s="1"/>
  <c r="O253" i="1" s="1"/>
  <c r="O254" i="1" s="1"/>
  <c r="P252" i="1"/>
  <c r="P253" i="1" l="1"/>
  <c r="U253" i="1" s="1"/>
  <c r="S254" i="1" s="1"/>
  <c r="S255" i="1" s="1"/>
  <c r="S256" i="1" s="1"/>
  <c r="T256" i="1" s="1"/>
  <c r="T257" i="1" s="1"/>
  <c r="T258" i="1" s="1"/>
  <c r="U252" i="1"/>
  <c r="Q253" i="1" s="1"/>
  <c r="Q254" i="1" s="1"/>
  <c r="Q255" i="1" s="1"/>
  <c r="R255" i="1" s="1"/>
  <c r="R256" i="1" s="1"/>
  <c r="R257" i="1" s="1"/>
  <c r="P254" i="1"/>
  <c r="P255" i="1" l="1"/>
  <c r="U254" i="1"/>
  <c r="O255" i="1" s="1"/>
  <c r="O256" i="1" s="1"/>
  <c r="O257" i="1" s="1"/>
  <c r="P257" i="1" l="1"/>
  <c r="U255" i="1"/>
  <c r="Q256" i="1" s="1"/>
  <c r="Q257" i="1" s="1"/>
  <c r="Q258" i="1" s="1"/>
  <c r="R258" i="1" s="1"/>
  <c r="R259" i="1" s="1"/>
  <c r="R260" i="1" s="1"/>
  <c r="P256" i="1"/>
  <c r="U256" i="1" s="1"/>
  <c r="S257" i="1" s="1"/>
  <c r="S258" i="1" s="1"/>
  <c r="S259" i="1" s="1"/>
  <c r="T259" i="1" s="1"/>
  <c r="T260" i="1" s="1"/>
  <c r="T261" i="1" s="1"/>
  <c r="U257" i="1" l="1"/>
  <c r="O258" i="1" s="1"/>
  <c r="O259" i="1" s="1"/>
  <c r="O260" i="1" s="1"/>
  <c r="P258" i="1"/>
  <c r="P259" i="1" l="1"/>
  <c r="U259" i="1" s="1"/>
  <c r="S260" i="1" s="1"/>
  <c r="S261" i="1" s="1"/>
  <c r="S262" i="1" s="1"/>
  <c r="T262" i="1" s="1"/>
  <c r="T263" i="1" s="1"/>
  <c r="T264" i="1" s="1"/>
  <c r="U258" i="1"/>
  <c r="Q259" i="1" s="1"/>
  <c r="Q260" i="1" s="1"/>
  <c r="Q261" i="1" s="1"/>
  <c r="R261" i="1" s="1"/>
  <c r="R262" i="1" s="1"/>
  <c r="R263" i="1" s="1"/>
  <c r="P260" i="1"/>
  <c r="P261" i="1" l="1"/>
  <c r="U260" i="1"/>
  <c r="O261" i="1" s="1"/>
  <c r="O262" i="1" s="1"/>
  <c r="O263" i="1" s="1"/>
  <c r="P263" i="1" l="1"/>
  <c r="U261" i="1"/>
  <c r="Q262" i="1" s="1"/>
  <c r="Q263" i="1" s="1"/>
  <c r="Q264" i="1" s="1"/>
  <c r="R264" i="1" s="1"/>
  <c r="R265" i="1" s="1"/>
  <c r="R266" i="1" s="1"/>
  <c r="P262" i="1"/>
  <c r="U262" i="1" s="1"/>
  <c r="S263" i="1" s="1"/>
  <c r="S264" i="1" s="1"/>
  <c r="S265" i="1" s="1"/>
  <c r="T265" i="1" s="1"/>
  <c r="T266" i="1" s="1"/>
  <c r="T267" i="1" s="1"/>
  <c r="U263" i="1" l="1"/>
  <c r="O264" i="1" s="1"/>
  <c r="O265" i="1" s="1"/>
  <c r="O266" i="1" s="1"/>
  <c r="P264" i="1"/>
  <c r="P265" i="1" l="1"/>
  <c r="U265" i="1" s="1"/>
  <c r="S266" i="1" s="1"/>
  <c r="S267" i="1" s="1"/>
  <c r="S268" i="1" s="1"/>
  <c r="T268" i="1" s="1"/>
  <c r="T269" i="1" s="1"/>
  <c r="T270" i="1" s="1"/>
  <c r="U264" i="1"/>
  <c r="Q265" i="1" s="1"/>
  <c r="Q266" i="1" s="1"/>
  <c r="Q267" i="1" s="1"/>
  <c r="R267" i="1" s="1"/>
  <c r="R268" i="1" s="1"/>
  <c r="R269" i="1" s="1"/>
  <c r="P266" i="1"/>
  <c r="U266" i="1" l="1"/>
  <c r="O267" i="1" s="1"/>
  <c r="O268" i="1" s="1"/>
  <c r="O269" i="1" s="1"/>
  <c r="P267" i="1"/>
  <c r="P268" i="1" l="1"/>
  <c r="U268" i="1" s="1"/>
  <c r="S269" i="1" s="1"/>
  <c r="S270" i="1" s="1"/>
  <c r="S271" i="1" s="1"/>
  <c r="T271" i="1" s="1"/>
  <c r="T272" i="1" s="1"/>
  <c r="T273" i="1" s="1"/>
  <c r="U267" i="1"/>
  <c r="Q268" i="1" s="1"/>
  <c r="Q269" i="1" s="1"/>
  <c r="Q270" i="1" s="1"/>
  <c r="R270" i="1" s="1"/>
  <c r="R271" i="1" s="1"/>
  <c r="R272" i="1" s="1"/>
  <c r="P269" i="1"/>
  <c r="P270" i="1" l="1"/>
  <c r="U269" i="1"/>
  <c r="O270" i="1" s="1"/>
  <c r="O271" i="1" s="1"/>
  <c r="O272" i="1" s="1"/>
  <c r="P272" i="1" l="1"/>
  <c r="P271" i="1"/>
  <c r="U271" i="1" s="1"/>
  <c r="S272" i="1" s="1"/>
  <c r="S273" i="1" s="1"/>
  <c r="S274" i="1" s="1"/>
  <c r="T274" i="1" s="1"/>
  <c r="T275" i="1" s="1"/>
  <c r="T276" i="1" s="1"/>
  <c r="U270" i="1"/>
  <c r="Q271" i="1" s="1"/>
  <c r="Q272" i="1" s="1"/>
  <c r="Q273" i="1" s="1"/>
  <c r="R273" i="1" s="1"/>
  <c r="R274" i="1" s="1"/>
  <c r="R275" i="1" s="1"/>
  <c r="U272" i="1" l="1"/>
  <c r="O273" i="1" s="1"/>
  <c r="O274" i="1" s="1"/>
  <c r="O275" i="1" s="1"/>
  <c r="P273" i="1"/>
  <c r="U273" i="1" l="1"/>
  <c r="Q274" i="1" s="1"/>
  <c r="Q275" i="1" s="1"/>
  <c r="Q276" i="1" s="1"/>
  <c r="R276" i="1" s="1"/>
  <c r="R277" i="1" s="1"/>
  <c r="R278" i="1" s="1"/>
  <c r="P274" i="1"/>
  <c r="U274" i="1" s="1"/>
  <c r="S275" i="1" s="1"/>
  <c r="S276" i="1" s="1"/>
  <c r="S277" i="1" s="1"/>
  <c r="T277" i="1" s="1"/>
  <c r="T278" i="1" s="1"/>
  <c r="T279" i="1" s="1"/>
  <c r="P275" i="1"/>
  <c r="U275" i="1" l="1"/>
  <c r="O276" i="1" s="1"/>
  <c r="O277" i="1" s="1"/>
  <c r="O278" i="1" s="1"/>
  <c r="P276" i="1"/>
  <c r="P277" i="1" l="1"/>
  <c r="U277" i="1" s="1"/>
  <c r="S278" i="1" s="1"/>
  <c r="S279" i="1" s="1"/>
  <c r="S280" i="1" s="1"/>
  <c r="T280" i="1" s="1"/>
  <c r="T281" i="1" s="1"/>
  <c r="T282" i="1" s="1"/>
  <c r="U276" i="1"/>
  <c r="Q277" i="1" s="1"/>
  <c r="Q278" i="1" s="1"/>
  <c r="Q279" i="1" s="1"/>
  <c r="R279" i="1" s="1"/>
  <c r="R280" i="1" s="1"/>
  <c r="R281" i="1" s="1"/>
  <c r="P278" i="1"/>
  <c r="P279" i="1" l="1"/>
  <c r="U278" i="1"/>
  <c r="O279" i="1" s="1"/>
  <c r="O280" i="1" s="1"/>
  <c r="O281" i="1" s="1"/>
  <c r="P281" i="1" l="1"/>
  <c r="P280" i="1"/>
  <c r="U280" i="1" s="1"/>
  <c r="S281" i="1" s="1"/>
  <c r="S282" i="1" s="1"/>
  <c r="S283" i="1" s="1"/>
  <c r="T283" i="1" s="1"/>
  <c r="T284" i="1" s="1"/>
  <c r="T285" i="1" s="1"/>
  <c r="U279" i="1"/>
  <c r="Q280" i="1" s="1"/>
  <c r="Q281" i="1" s="1"/>
  <c r="Q282" i="1" s="1"/>
  <c r="R282" i="1" s="1"/>
  <c r="R283" i="1" s="1"/>
  <c r="R284" i="1" s="1"/>
  <c r="P282" i="1" l="1"/>
  <c r="U281" i="1"/>
  <c r="O282" i="1" s="1"/>
  <c r="O283" i="1" s="1"/>
  <c r="O284" i="1" s="1"/>
  <c r="P284" i="1" l="1"/>
  <c r="P283" i="1"/>
  <c r="U283" i="1" s="1"/>
  <c r="S284" i="1" s="1"/>
  <c r="S285" i="1" s="1"/>
  <c r="S286" i="1" s="1"/>
  <c r="T286" i="1" s="1"/>
  <c r="T287" i="1" s="1"/>
  <c r="T288" i="1" s="1"/>
  <c r="U282" i="1"/>
  <c r="Q283" i="1" s="1"/>
  <c r="Q284" i="1" s="1"/>
  <c r="Q285" i="1" s="1"/>
  <c r="R285" i="1" s="1"/>
  <c r="R286" i="1" s="1"/>
  <c r="R287" i="1" s="1"/>
  <c r="P285" i="1" l="1"/>
  <c r="U284" i="1"/>
  <c r="O285" i="1" s="1"/>
  <c r="O286" i="1" s="1"/>
  <c r="O287" i="1" s="1"/>
  <c r="P287" i="1" l="1"/>
  <c r="P286" i="1"/>
  <c r="U286" i="1" s="1"/>
  <c r="S287" i="1" s="1"/>
  <c r="S288" i="1" s="1"/>
  <c r="S289" i="1" s="1"/>
  <c r="T289" i="1" s="1"/>
  <c r="T290" i="1" s="1"/>
  <c r="T291" i="1" s="1"/>
  <c r="U285" i="1"/>
  <c r="Q286" i="1" s="1"/>
  <c r="Q287" i="1" s="1"/>
  <c r="Q288" i="1" s="1"/>
  <c r="R288" i="1" s="1"/>
  <c r="R289" i="1" s="1"/>
  <c r="R290" i="1" s="1"/>
  <c r="P288" i="1" l="1"/>
  <c r="U287" i="1"/>
  <c r="O288" i="1" s="1"/>
  <c r="O289" i="1" s="1"/>
  <c r="O290" i="1" s="1"/>
  <c r="P290" i="1" l="1"/>
  <c r="P289" i="1"/>
  <c r="U289" i="1" s="1"/>
  <c r="S290" i="1" s="1"/>
  <c r="S291" i="1" s="1"/>
  <c r="S292" i="1" s="1"/>
  <c r="T292" i="1" s="1"/>
  <c r="T293" i="1" s="1"/>
  <c r="T294" i="1" s="1"/>
  <c r="U288" i="1"/>
  <c r="Q289" i="1" s="1"/>
  <c r="Q290" i="1" s="1"/>
  <c r="Q291" i="1" s="1"/>
  <c r="R291" i="1" s="1"/>
  <c r="R292" i="1" s="1"/>
  <c r="R293" i="1" s="1"/>
  <c r="U290" i="1" l="1"/>
  <c r="O291" i="1" s="1"/>
  <c r="O292" i="1" s="1"/>
  <c r="O293" i="1" s="1"/>
  <c r="P291" i="1"/>
  <c r="P292" i="1" l="1"/>
  <c r="U292" i="1" s="1"/>
  <c r="S293" i="1" s="1"/>
  <c r="S294" i="1" s="1"/>
  <c r="S295" i="1" s="1"/>
  <c r="T295" i="1" s="1"/>
  <c r="T296" i="1" s="1"/>
  <c r="T297" i="1" s="1"/>
  <c r="U291" i="1"/>
  <c r="Q292" i="1" s="1"/>
  <c r="Q293" i="1" s="1"/>
  <c r="Q294" i="1" s="1"/>
  <c r="R294" i="1" s="1"/>
  <c r="R295" i="1" s="1"/>
  <c r="R296" i="1" s="1"/>
  <c r="P293" i="1"/>
  <c r="U293" i="1" l="1"/>
  <c r="O294" i="1" s="1"/>
  <c r="O295" i="1" s="1"/>
  <c r="O296" i="1" s="1"/>
  <c r="P294" i="1"/>
  <c r="P295" i="1" l="1"/>
  <c r="U295" i="1" s="1"/>
  <c r="S296" i="1" s="1"/>
  <c r="S297" i="1" s="1"/>
  <c r="S298" i="1" s="1"/>
  <c r="T298" i="1" s="1"/>
  <c r="T299" i="1" s="1"/>
  <c r="T300" i="1" s="1"/>
  <c r="U294" i="1"/>
  <c r="Q295" i="1" s="1"/>
  <c r="Q296" i="1" s="1"/>
  <c r="Q297" i="1" s="1"/>
  <c r="R297" i="1" s="1"/>
  <c r="R298" i="1" s="1"/>
  <c r="R299" i="1" s="1"/>
  <c r="P296" i="1"/>
  <c r="U296" i="1" l="1"/>
  <c r="O297" i="1" s="1"/>
  <c r="O298" i="1" s="1"/>
  <c r="O299" i="1" s="1"/>
  <c r="P297" i="1"/>
  <c r="P298" i="1" l="1"/>
  <c r="U298" i="1" s="1"/>
  <c r="S299" i="1" s="1"/>
  <c r="S300" i="1" s="1"/>
  <c r="S301" i="1" s="1"/>
  <c r="T301" i="1" s="1"/>
  <c r="T302" i="1" s="1"/>
  <c r="T303" i="1" s="1"/>
  <c r="U297" i="1"/>
  <c r="Q298" i="1" s="1"/>
  <c r="Q299" i="1" s="1"/>
  <c r="Q300" i="1" s="1"/>
  <c r="R300" i="1" s="1"/>
  <c r="R301" i="1" s="1"/>
  <c r="R302" i="1" s="1"/>
  <c r="P299" i="1"/>
  <c r="U299" i="1" l="1"/>
  <c r="O300" i="1" s="1"/>
  <c r="O301" i="1" s="1"/>
  <c r="O302" i="1" s="1"/>
  <c r="P300" i="1"/>
  <c r="U300" i="1" l="1"/>
  <c r="Q301" i="1" s="1"/>
  <c r="Q302" i="1" s="1"/>
  <c r="Q303" i="1" s="1"/>
  <c r="R303" i="1" s="1"/>
  <c r="R304" i="1" s="1"/>
  <c r="R305" i="1" s="1"/>
  <c r="P301" i="1"/>
  <c r="U301" i="1" s="1"/>
  <c r="S302" i="1" s="1"/>
  <c r="S303" i="1" s="1"/>
  <c r="S304" i="1" s="1"/>
  <c r="T304" i="1" s="1"/>
  <c r="T305" i="1" s="1"/>
  <c r="T306" i="1" s="1"/>
  <c r="P302" i="1"/>
  <c r="P303" i="1" l="1"/>
  <c r="U302" i="1"/>
  <c r="O303" i="1" s="1"/>
  <c r="O304" i="1" s="1"/>
  <c r="O305" i="1" s="1"/>
  <c r="P305" i="1" l="1"/>
  <c r="P304" i="1"/>
  <c r="U304" i="1" s="1"/>
  <c r="S305" i="1" s="1"/>
  <c r="S306" i="1" s="1"/>
  <c r="S307" i="1" s="1"/>
  <c r="T307" i="1" s="1"/>
  <c r="T308" i="1" s="1"/>
  <c r="T309" i="1" s="1"/>
  <c r="U303" i="1"/>
  <c r="Q304" i="1" s="1"/>
  <c r="Q305" i="1" s="1"/>
  <c r="Q306" i="1" s="1"/>
  <c r="R306" i="1" s="1"/>
  <c r="R307" i="1" s="1"/>
  <c r="R308" i="1" s="1"/>
  <c r="P306" i="1" l="1"/>
  <c r="U305" i="1"/>
  <c r="O306" i="1" s="1"/>
  <c r="O307" i="1" s="1"/>
  <c r="O308" i="1" s="1"/>
  <c r="P308" i="1" l="1"/>
  <c r="P307" i="1"/>
  <c r="U307" i="1" s="1"/>
  <c r="S308" i="1" s="1"/>
  <c r="S309" i="1" s="1"/>
  <c r="S310" i="1" s="1"/>
  <c r="T310" i="1" s="1"/>
  <c r="T311" i="1" s="1"/>
  <c r="T312" i="1" s="1"/>
  <c r="U306" i="1"/>
  <c r="Q307" i="1" s="1"/>
  <c r="Q308" i="1" s="1"/>
  <c r="Q309" i="1" s="1"/>
  <c r="R309" i="1" s="1"/>
  <c r="R310" i="1" s="1"/>
  <c r="R311" i="1" s="1"/>
  <c r="P309" i="1" l="1"/>
  <c r="U308" i="1"/>
  <c r="O309" i="1" s="1"/>
  <c r="O310" i="1" s="1"/>
  <c r="O311" i="1" s="1"/>
  <c r="P311" i="1" l="1"/>
  <c r="P310" i="1"/>
  <c r="U310" i="1" s="1"/>
  <c r="S311" i="1" s="1"/>
  <c r="S312" i="1" s="1"/>
  <c r="S313" i="1" s="1"/>
  <c r="T313" i="1" s="1"/>
  <c r="T314" i="1" s="1"/>
  <c r="T315" i="1" s="1"/>
  <c r="U309" i="1"/>
  <c r="Q310" i="1" s="1"/>
  <c r="Q311" i="1" s="1"/>
  <c r="Q312" i="1" s="1"/>
  <c r="R312" i="1" s="1"/>
  <c r="R313" i="1" s="1"/>
  <c r="R314" i="1" s="1"/>
  <c r="U311" i="1" l="1"/>
  <c r="O312" i="1" s="1"/>
  <c r="O313" i="1" s="1"/>
  <c r="O314" i="1" s="1"/>
  <c r="P312" i="1"/>
  <c r="P313" i="1" l="1"/>
  <c r="U313" i="1" s="1"/>
  <c r="S314" i="1" s="1"/>
  <c r="S315" i="1" s="1"/>
  <c r="S316" i="1" s="1"/>
  <c r="T316" i="1" s="1"/>
  <c r="T317" i="1" s="1"/>
  <c r="T318" i="1" s="1"/>
  <c r="U312" i="1"/>
  <c r="Q313" i="1" s="1"/>
  <c r="Q314" i="1" s="1"/>
  <c r="Q315" i="1" s="1"/>
  <c r="R315" i="1" s="1"/>
  <c r="R316" i="1" s="1"/>
  <c r="R317" i="1" s="1"/>
  <c r="P314" i="1"/>
  <c r="U314" i="1" l="1"/>
  <c r="O315" i="1" s="1"/>
  <c r="O316" i="1" s="1"/>
  <c r="O317" i="1" s="1"/>
  <c r="P315" i="1"/>
  <c r="U315" i="1" l="1"/>
  <c r="Q316" i="1" s="1"/>
  <c r="Q317" i="1" s="1"/>
  <c r="Q318" i="1" s="1"/>
  <c r="R318" i="1" s="1"/>
  <c r="R319" i="1" s="1"/>
  <c r="R320" i="1" s="1"/>
  <c r="P316" i="1"/>
  <c r="U316" i="1" s="1"/>
  <c r="S317" i="1" s="1"/>
  <c r="S318" i="1" s="1"/>
  <c r="S319" i="1" s="1"/>
  <c r="T319" i="1" s="1"/>
  <c r="T320" i="1" s="1"/>
  <c r="T321" i="1" s="1"/>
  <c r="P317" i="1"/>
  <c r="U317" i="1" l="1"/>
  <c r="O318" i="1" s="1"/>
  <c r="O319" i="1" s="1"/>
  <c r="O320" i="1" s="1"/>
  <c r="P318" i="1"/>
  <c r="P319" i="1" l="1"/>
  <c r="U319" i="1" s="1"/>
  <c r="S320" i="1" s="1"/>
  <c r="S321" i="1" s="1"/>
  <c r="S322" i="1" s="1"/>
  <c r="T322" i="1" s="1"/>
  <c r="T323" i="1" s="1"/>
  <c r="T324" i="1" s="1"/>
  <c r="U318" i="1"/>
  <c r="Q319" i="1" s="1"/>
  <c r="Q320" i="1" s="1"/>
  <c r="Q321" i="1" s="1"/>
  <c r="R321" i="1" s="1"/>
  <c r="R322" i="1" s="1"/>
  <c r="R323" i="1" s="1"/>
  <c r="P320" i="1"/>
  <c r="U320" i="1" l="1"/>
  <c r="O321" i="1" s="1"/>
  <c r="O322" i="1" s="1"/>
  <c r="O323" i="1" s="1"/>
  <c r="P321" i="1"/>
  <c r="U321" i="1" l="1"/>
  <c r="Q322" i="1" s="1"/>
  <c r="Q323" i="1" s="1"/>
  <c r="Q324" i="1" s="1"/>
  <c r="R324" i="1" s="1"/>
  <c r="R325" i="1" s="1"/>
  <c r="R326" i="1" s="1"/>
  <c r="P322" i="1"/>
  <c r="U322" i="1" s="1"/>
  <c r="S323" i="1" s="1"/>
  <c r="S324" i="1" s="1"/>
  <c r="S325" i="1" s="1"/>
  <c r="T325" i="1" s="1"/>
  <c r="T326" i="1" s="1"/>
  <c r="T327" i="1" s="1"/>
  <c r="P323" i="1"/>
  <c r="P324" i="1" l="1"/>
  <c r="U323" i="1"/>
  <c r="O324" i="1" s="1"/>
  <c r="O325" i="1" s="1"/>
  <c r="O326" i="1" s="1"/>
  <c r="P326" i="1" l="1"/>
  <c r="P325" i="1"/>
  <c r="U325" i="1" s="1"/>
  <c r="S326" i="1" s="1"/>
  <c r="S327" i="1" s="1"/>
  <c r="S328" i="1" s="1"/>
  <c r="T328" i="1" s="1"/>
  <c r="T329" i="1" s="1"/>
  <c r="T330" i="1" s="1"/>
  <c r="U324" i="1"/>
  <c r="Q325" i="1" s="1"/>
  <c r="Q326" i="1" s="1"/>
  <c r="Q327" i="1" s="1"/>
  <c r="R327" i="1" s="1"/>
  <c r="R328" i="1" s="1"/>
  <c r="R329" i="1" s="1"/>
  <c r="P327" i="1" l="1"/>
  <c r="U326" i="1"/>
  <c r="O327" i="1" s="1"/>
  <c r="O328" i="1" s="1"/>
  <c r="O329" i="1" s="1"/>
  <c r="P329" i="1" l="1"/>
  <c r="P328" i="1"/>
  <c r="U328" i="1" s="1"/>
  <c r="S329" i="1" s="1"/>
  <c r="S330" i="1" s="1"/>
  <c r="S331" i="1" s="1"/>
  <c r="T331" i="1" s="1"/>
  <c r="T332" i="1" s="1"/>
  <c r="T333" i="1" s="1"/>
  <c r="U327" i="1"/>
  <c r="Q328" i="1" s="1"/>
  <c r="Q329" i="1" s="1"/>
  <c r="Q330" i="1" s="1"/>
  <c r="R330" i="1" s="1"/>
  <c r="R331" i="1" s="1"/>
  <c r="R332" i="1" s="1"/>
  <c r="P330" i="1" l="1"/>
  <c r="U329" i="1"/>
  <c r="O330" i="1" s="1"/>
  <c r="O331" i="1" s="1"/>
  <c r="O332" i="1" s="1"/>
  <c r="P332" i="1" l="1"/>
  <c r="U330" i="1"/>
  <c r="Q331" i="1" s="1"/>
  <c r="Q332" i="1" s="1"/>
  <c r="Q333" i="1" s="1"/>
  <c r="R333" i="1" s="1"/>
  <c r="R334" i="1" s="1"/>
  <c r="R335" i="1" s="1"/>
  <c r="P331" i="1"/>
  <c r="U331" i="1" s="1"/>
  <c r="S332" i="1" s="1"/>
  <c r="S333" i="1" s="1"/>
  <c r="S334" i="1" s="1"/>
  <c r="T334" i="1" s="1"/>
  <c r="T335" i="1" s="1"/>
  <c r="T336" i="1" s="1"/>
  <c r="U332" i="1" l="1"/>
  <c r="O333" i="1" s="1"/>
  <c r="O334" i="1" s="1"/>
  <c r="O335" i="1" s="1"/>
  <c r="P333" i="1"/>
  <c r="P334" i="1" l="1"/>
  <c r="U334" i="1" s="1"/>
  <c r="S335" i="1" s="1"/>
  <c r="S336" i="1" s="1"/>
  <c r="S337" i="1" s="1"/>
  <c r="T337" i="1" s="1"/>
  <c r="T338" i="1" s="1"/>
  <c r="T339" i="1" s="1"/>
  <c r="U333" i="1"/>
  <c r="Q334" i="1" s="1"/>
  <c r="Q335" i="1" s="1"/>
  <c r="Q336" i="1" s="1"/>
  <c r="R336" i="1" s="1"/>
  <c r="R337" i="1" s="1"/>
  <c r="R338" i="1" s="1"/>
  <c r="P335" i="1"/>
  <c r="P336" i="1" l="1"/>
  <c r="U335" i="1"/>
  <c r="O336" i="1" s="1"/>
  <c r="O337" i="1" s="1"/>
  <c r="O338" i="1" s="1"/>
  <c r="P338" i="1" l="1"/>
  <c r="U336" i="1"/>
  <c r="Q337" i="1" s="1"/>
  <c r="Q338" i="1" s="1"/>
  <c r="Q339" i="1" s="1"/>
  <c r="R339" i="1" s="1"/>
  <c r="R340" i="1" s="1"/>
  <c r="R341" i="1" s="1"/>
  <c r="P337" i="1"/>
  <c r="U337" i="1" s="1"/>
  <c r="S338" i="1" s="1"/>
  <c r="S339" i="1" s="1"/>
  <c r="S340" i="1" s="1"/>
  <c r="T340" i="1" s="1"/>
  <c r="T341" i="1" s="1"/>
  <c r="T342" i="1" s="1"/>
  <c r="U338" i="1" l="1"/>
  <c r="O339" i="1" s="1"/>
  <c r="O340" i="1" s="1"/>
  <c r="O341" i="1" s="1"/>
  <c r="P339" i="1"/>
  <c r="U339" i="1" l="1"/>
  <c r="Q340" i="1" s="1"/>
  <c r="Q341" i="1" s="1"/>
  <c r="Q342" i="1" s="1"/>
  <c r="R342" i="1" s="1"/>
  <c r="R343" i="1" s="1"/>
  <c r="R344" i="1" s="1"/>
  <c r="P340" i="1"/>
  <c r="U340" i="1" s="1"/>
  <c r="S341" i="1" s="1"/>
  <c r="S342" i="1" s="1"/>
  <c r="S343" i="1" s="1"/>
  <c r="T343" i="1" s="1"/>
  <c r="T344" i="1" s="1"/>
  <c r="T345" i="1" s="1"/>
  <c r="P341" i="1"/>
  <c r="U341" i="1" l="1"/>
  <c r="O342" i="1" s="1"/>
  <c r="O343" i="1" s="1"/>
  <c r="O344" i="1" s="1"/>
  <c r="P342" i="1"/>
  <c r="U342" i="1" l="1"/>
  <c r="Q343" i="1" s="1"/>
  <c r="Q344" i="1" s="1"/>
  <c r="Q345" i="1" s="1"/>
  <c r="R345" i="1" s="1"/>
  <c r="R346" i="1" s="1"/>
  <c r="R347" i="1" s="1"/>
  <c r="P343" i="1"/>
  <c r="U343" i="1" s="1"/>
  <c r="S344" i="1" s="1"/>
  <c r="S345" i="1" s="1"/>
  <c r="S346" i="1" s="1"/>
  <c r="T346" i="1" s="1"/>
  <c r="T347" i="1" s="1"/>
  <c r="P344" i="1"/>
  <c r="P345" i="1" l="1"/>
  <c r="U344" i="1"/>
  <c r="O345" i="1" s="1"/>
  <c r="O346" i="1" s="1"/>
  <c r="O347" i="1" s="1"/>
  <c r="P347" i="1" l="1"/>
  <c r="P346" i="1"/>
  <c r="U346" i="1" s="1"/>
  <c r="S347" i="1" s="1"/>
  <c r="U345" i="1"/>
  <c r="Q346" i="1" s="1"/>
  <c r="Q347" i="1" s="1"/>
  <c r="U347" i="1" l="1"/>
  <c r="V12" i="1" s="1"/>
  <c r="V19" i="1" l="1"/>
  <c r="V15" i="1"/>
  <c r="V22" i="1" s="1"/>
</calcChain>
</file>

<file path=xl/sharedStrings.xml><?xml version="1.0" encoding="utf-8"?>
<sst xmlns="http://schemas.openxmlformats.org/spreadsheetml/2006/main" count="56" uniqueCount="56">
  <si>
    <t>train_end</t>
  </si>
  <si>
    <t>calib_start</t>
  </si>
  <si>
    <t>calib_end</t>
  </si>
  <si>
    <t>test_date</t>
  </si>
  <si>
    <t>best_alpha</t>
  </si>
  <si>
    <t>forecast</t>
  </si>
  <si>
    <t>realized</t>
  </si>
  <si>
    <t>calib_error</t>
  </si>
  <si>
    <t>GC1_1M_Ret</t>
  </si>
  <si>
    <t>GC1_3M_Ret</t>
  </si>
  <si>
    <t>GC1_6M_Ret</t>
  </si>
  <si>
    <t>GC1_12M_Ret</t>
  </si>
  <si>
    <t>const</t>
  </si>
  <si>
    <t>SPX Index</t>
  </si>
  <si>
    <t>NDX Index</t>
  </si>
  <si>
    <t>DXY Curncy</t>
  </si>
  <si>
    <t>USGG10YR Index</t>
  </si>
  <si>
    <t>USGG2YR Index</t>
  </si>
  <si>
    <t>VIX Index</t>
  </si>
  <si>
    <t>JPY Curncy</t>
  </si>
  <si>
    <t>LEGATRUU Index</t>
  </si>
  <si>
    <t>EMUSTRUU Index</t>
  </si>
  <si>
    <t>PE_RATIO</t>
  </si>
  <si>
    <t>D/P Ratio</t>
  </si>
  <si>
    <t>Fed_Eff_Rate</t>
  </si>
  <si>
    <t>CPI YOY Index</t>
  </si>
  <si>
    <t>GDP_Nominoal_YOY</t>
  </si>
  <si>
    <t>GDP_Real_QoQ</t>
  </si>
  <si>
    <t>US_Unemp</t>
  </si>
  <si>
    <t>Cons_Conf</t>
  </si>
  <si>
    <t>US_RIR</t>
  </si>
  <si>
    <t>1M_risk_free_ret_realized</t>
  </si>
  <si>
    <t>ETF_Ounces</t>
  </si>
  <si>
    <t>Chinese_premium_discount</t>
  </si>
  <si>
    <t>Indian_premium_discount</t>
  </si>
  <si>
    <t>PPI</t>
  </si>
  <si>
    <t>forecast 100%</t>
  </si>
  <si>
    <t>realized 100%</t>
  </si>
  <si>
    <t>Settled Date</t>
  </si>
  <si>
    <t>Total</t>
  </si>
  <si>
    <t>Month</t>
  </si>
  <si>
    <t>Port 1 Initial Invest</t>
  </si>
  <si>
    <t>Port 2 Initial Invest</t>
  </si>
  <si>
    <t>Port 3 Initial Invest</t>
  </si>
  <si>
    <t>Port 1 (Value after 3M)</t>
  </si>
  <si>
    <t>Port 2 (Value after 3M)</t>
  </si>
  <si>
    <t>Port 3 (Value after 3M)</t>
  </si>
  <si>
    <t>Buy and Hold</t>
  </si>
  <si>
    <t>1M Return</t>
  </si>
  <si>
    <t>Comparison:</t>
  </si>
  <si>
    <t>Buy and Hold TR</t>
  </si>
  <si>
    <t>Buy and Hold Annualized</t>
  </si>
  <si>
    <t>Strategy TR</t>
  </si>
  <si>
    <t>Strategy Annualized</t>
  </si>
  <si>
    <t>TR Outperform</t>
  </si>
  <si>
    <t>AR Outperform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</si>
</sst>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yyyy\-mm\-dd\ hh:mm:ss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F9D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0" fontId="1" fillId="2" borderId="1" xfId="2" applyNumberFormat="1" applyFont="1" applyFill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0" fontId="3" fillId="2" borderId="0" xfId="2" applyNumberFormat="1" applyFont="1" applyFill="1" applyAlignment="1">
      <alignment horizontal="center"/>
    </xf>
    <xf numFmtId="0" fontId="0" fillId="0" borderId="0" xfId="0" applyAlignment="1">
      <alignment horizontal="center"/>
    </xf>
    <xf numFmtId="10" fontId="3" fillId="4" borderId="0" xfId="2" applyNumberFormat="1" applyFont="1" applyFill="1" applyAlignment="1">
      <alignment horizontal="center"/>
    </xf>
    <xf numFmtId="43" fontId="3" fillId="4" borderId="0" xfId="1" applyFont="1" applyFill="1" applyAlignment="1">
      <alignment horizontal="center"/>
    </xf>
    <xf numFmtId="10" fontId="3" fillId="4" borderId="0" xfId="2" applyNumberFormat="1" applyFont="1" applyFill="1" applyAlignment="1">
      <alignment horizontal="center" wrapText="1"/>
    </xf>
    <xf numFmtId="43" fontId="0" fillId="0" borderId="0" xfId="0" applyNumberFormat="1" applyAlignment="1">
      <alignment horizontal="center"/>
    </xf>
    <xf numFmtId="43" fontId="0" fillId="5" borderId="0" xfId="0" applyNumberFormat="1" applyFill="1" applyAlignment="1">
      <alignment horizontal="center"/>
    </xf>
    <xf numFmtId="10" fontId="3" fillId="6" borderId="0" xfId="2" applyNumberFormat="1" applyFont="1" applyFill="1" applyAlignment="1">
      <alignment horizontal="center"/>
    </xf>
    <xf numFmtId="43" fontId="0" fillId="7" borderId="0" xfId="0" applyNumberFormat="1" applyFill="1" applyAlignment="1">
      <alignment horizontal="center"/>
    </xf>
    <xf numFmtId="0" fontId="0" fillId="7" borderId="0" xfId="0" applyFill="1"/>
    <xf numFmtId="0" fontId="3" fillId="0" borderId="0" xfId="0" applyFont="1"/>
    <xf numFmtId="10" fontId="3" fillId="6" borderId="0" xfId="2" applyNumberFormat="1" applyFont="1" applyFill="1" applyAlignment="1">
      <alignment horizontal="center" wrapText="1"/>
    </xf>
    <xf numFmtId="0" fontId="0" fillId="2" borderId="0" xfId="0" applyFill="1" applyAlignment="1">
      <alignment horizontal="center"/>
    </xf>
    <xf numFmtId="10" fontId="0" fillId="2" borderId="0" xfId="2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0" fontId="0" fillId="8" borderId="0" xfId="2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wrapText="1"/>
    </xf>
    <xf numFmtId="0" fontId="3" fillId="8" borderId="0" xfId="0" applyFont="1" applyFill="1" applyAlignment="1">
      <alignment horizontal="center"/>
    </xf>
    <xf numFmtId="0" fontId="3" fillId="8" borderId="0" xfId="0" applyFont="1" applyFill="1" applyAlignment="1">
      <alignment horizontal="center" wrapText="1"/>
    </xf>
    <xf numFmtId="0" fontId="3" fillId="9" borderId="0" xfId="0" applyFont="1" applyFill="1" applyAlignment="1">
      <alignment horizontal="center" wrapText="1"/>
    </xf>
    <xf numFmtId="0" fontId="0" fillId="9" borderId="0" xfId="0" applyFill="1" applyAlignment="1">
      <alignment horizontal="center"/>
    </xf>
    <xf numFmtId="10" fontId="0" fillId="9" borderId="0" xfId="0" applyNumberFormat="1" applyFill="1" applyAlignment="1">
      <alignment horizontal="center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9" defaultPivotStyle="PivotStyleLight16"/>
  <colors>
    <mruColors>
      <color rgb="FFFAF9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546100</xdr:colOff>
      <xdr:row>9</xdr:row>
      <xdr:rowOff>139700</xdr:rowOff>
    </xdr:from>
    <xdr:to>
      <xdr:col>19</xdr:col>
      <xdr:colOff>330200</xdr:colOff>
      <xdr:row>24</xdr:row>
      <xdr:rowOff>63500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AD004707-F6E4-6EDE-463F-B9D683F60044}"/>
            </a:ext>
          </a:extLst>
        </xdr:cNvPr>
        <xdr:cNvSpPr/>
      </xdr:nvSpPr>
      <xdr:spPr>
        <a:xfrm>
          <a:off x="15494000" y="2489200"/>
          <a:ext cx="3670300" cy="3022600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3000">
              <a:solidFill>
                <a:schemeClr val="tx1"/>
              </a:solidFill>
            </a:rPr>
            <a:t>For Actual</a:t>
          </a:r>
          <a:r>
            <a:rPr lang="en-GB" sz="3000" baseline="0">
              <a:solidFill>
                <a:schemeClr val="tx1"/>
              </a:solidFill>
            </a:rPr>
            <a:t> Return Calclation, please use price data instead. Needs Modification for strategy comparison...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48"/>
  <sheetViews>
    <sheetView tabSelected="1" workbookViewId="0">
      <selection activeCell="L2" sqref="L2"/>
    </sheetView>
  </sheetViews>
  <sheetFormatPr baseColWidth="10" defaultColWidth="8.83203125" defaultRowHeight="15" x14ac:dyDescent="0.2"/>
  <cols>
    <col min="1" max="1" width="7" customWidth="1"/>
    <col min="2" max="5" width="17.6640625" bestFit="1" customWidth="1"/>
    <col min="6" max="6" width="12.1640625" bestFit="1" customWidth="1"/>
    <col min="7" max="8" width="12.6640625" bestFit="1" customWidth="1"/>
    <col min="9" max="13" width="12.6640625" customWidth="1"/>
    <col min="14" max="14" width="17.6640625" bestFit="1" customWidth="1"/>
    <col min="15" max="15" width="9.83203125" customWidth="1"/>
    <col min="16" max="16" width="10.6640625" customWidth="1"/>
    <col min="17" max="20" width="10.1640625" customWidth="1"/>
    <col min="21" max="21" width="12.83203125" style="14" customWidth="1"/>
    <col min="22" max="22" width="15" customWidth="1"/>
    <col min="23" max="24" width="12.6640625" customWidth="1"/>
    <col min="25" max="26" width="12.1640625" bestFit="1" customWidth="1"/>
    <col min="27" max="27" width="12.6640625" bestFit="1" customWidth="1"/>
    <col min="28" max="28" width="11.33203125" bestFit="1" customWidth="1"/>
    <col min="29" max="29" width="12.33203125" bestFit="1" customWidth="1"/>
    <col min="30" max="30" width="5.33203125" bestFit="1" customWidth="1"/>
    <col min="31" max="31" width="8.6640625" bestFit="1" customWidth="1"/>
    <col min="32" max="32" width="9.1640625" bestFit="1" customWidth="1"/>
    <col min="33" max="33" width="12.6640625" bestFit="1" customWidth="1"/>
    <col min="34" max="34" width="14.1640625" bestFit="1" customWidth="1"/>
    <col min="35" max="35" width="13.1640625" bestFit="1" customWidth="1"/>
    <col min="36" max="36" width="8.5" bestFit="1" customWidth="1"/>
    <col min="37" max="37" width="12.1640625" bestFit="1" customWidth="1"/>
    <col min="38" max="38" width="14" bestFit="1" customWidth="1"/>
    <col min="39" max="39" width="14.5" bestFit="1" customWidth="1"/>
    <col min="40" max="43" width="12.6640625" bestFit="1" customWidth="1"/>
    <col min="44" max="44" width="17" bestFit="1" customWidth="1"/>
    <col min="45" max="45" width="13.1640625" bestFit="1" customWidth="1"/>
    <col min="46" max="46" width="12.6640625" bestFit="1" customWidth="1"/>
    <col min="47" max="47" width="9.1640625" bestFit="1" customWidth="1"/>
    <col min="48" max="48" width="12.6640625" bestFit="1" customWidth="1"/>
    <col min="49" max="49" width="21.83203125" bestFit="1" customWidth="1"/>
    <col min="50" max="50" width="12.33203125" bestFit="1" customWidth="1"/>
    <col min="51" max="51" width="23.1640625" bestFit="1" customWidth="1"/>
    <col min="52" max="52" width="21.83203125" bestFit="1" customWidth="1"/>
    <col min="53" max="53" width="12.6640625" bestFit="1" customWidth="1"/>
  </cols>
  <sheetData>
    <row r="1" spans="1:53" ht="48" x14ac:dyDescent="0.2">
      <c r="A1" s="15" t="s">
        <v>40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36</v>
      </c>
      <c r="J1" s="1" t="s">
        <v>37</v>
      </c>
      <c r="K1" s="3">
        <f>COUNTIF(K2:K348,TRUE)/COUNTA(K2:K348)</f>
        <v>0.72543352601156075</v>
      </c>
      <c r="L1" s="4">
        <v>1</v>
      </c>
      <c r="M1" s="5">
        <f>1-COUNTIF(M2:M348,FALSE)/COUNTA(M2:M348)</f>
        <v>0.80057803468208089</v>
      </c>
      <c r="N1" s="7" t="s">
        <v>38</v>
      </c>
      <c r="O1" s="9" t="s">
        <v>41</v>
      </c>
      <c r="P1" s="16" t="s">
        <v>44</v>
      </c>
      <c r="Q1" s="9" t="s">
        <v>42</v>
      </c>
      <c r="R1" s="16" t="s">
        <v>45</v>
      </c>
      <c r="S1" s="9" t="s">
        <v>43</v>
      </c>
      <c r="T1" s="16" t="s">
        <v>46</v>
      </c>
      <c r="U1" s="12" t="s">
        <v>39</v>
      </c>
      <c r="V1" s="7" t="s">
        <v>47</v>
      </c>
      <c r="W1" s="8">
        <v>100000</v>
      </c>
      <c r="X1" s="8" t="s">
        <v>48</v>
      </c>
      <c r="Y1" s="1" t="s">
        <v>7</v>
      </c>
      <c r="Z1" s="1" t="s">
        <v>8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1" t="s">
        <v>16</v>
      </c>
      <c r="AI1" s="1" t="s">
        <v>17</v>
      </c>
      <c r="AJ1" s="1" t="s">
        <v>18</v>
      </c>
      <c r="AK1" s="1" t="s">
        <v>19</v>
      </c>
      <c r="AL1" s="1" t="s">
        <v>20</v>
      </c>
      <c r="AM1" s="1" t="s">
        <v>21</v>
      </c>
      <c r="AN1" s="1" t="s">
        <v>22</v>
      </c>
      <c r="AO1" s="1" t="s">
        <v>23</v>
      </c>
      <c r="AP1" s="1" t="s">
        <v>24</v>
      </c>
      <c r="AQ1" s="1" t="s">
        <v>25</v>
      </c>
      <c r="AR1" s="1" t="s">
        <v>26</v>
      </c>
      <c r="AS1" s="1" t="s">
        <v>27</v>
      </c>
      <c r="AT1" s="1" t="s">
        <v>28</v>
      </c>
      <c r="AU1" s="1" t="s">
        <v>29</v>
      </c>
      <c r="AV1" s="1" t="s">
        <v>30</v>
      </c>
      <c r="AW1" s="1" t="s">
        <v>31</v>
      </c>
      <c r="AX1" s="1" t="s">
        <v>32</v>
      </c>
      <c r="AY1" s="1" t="s">
        <v>33</v>
      </c>
      <c r="AZ1" s="1" t="s">
        <v>34</v>
      </c>
      <c r="BA1" s="1" t="s">
        <v>35</v>
      </c>
    </row>
    <row r="2" spans="1:53" x14ac:dyDescent="0.2">
      <c r="A2" s="1">
        <v>1</v>
      </c>
      <c r="B2" s="2">
        <v>33238</v>
      </c>
      <c r="C2" s="2">
        <v>33269</v>
      </c>
      <c r="D2" s="2">
        <v>35064</v>
      </c>
      <c r="E2" s="2">
        <v>35095</v>
      </c>
      <c r="F2">
        <v>9.4177660068695181E-3</v>
      </c>
      <c r="G2">
        <v>1.7653927633805831E-2</v>
      </c>
      <c r="H2">
        <v>5.4225176784646334E-3</v>
      </c>
      <c r="I2">
        <f>G2*100</f>
        <v>1.765392763380583</v>
      </c>
      <c r="J2">
        <f>H2*100</f>
        <v>0.54225176784646334</v>
      </c>
      <c r="K2" t="b">
        <f>SIGN(I2)=SIGN(J2)</f>
        <v>1</v>
      </c>
      <c r="L2">
        <f t="shared" ref="L2:L65" si="0">IF(ABS(I2)&gt;$L$1,IF(I2&gt;0,1,-1),0)</f>
        <v>1</v>
      </c>
      <c r="M2" s="6" t="b">
        <f>IF(L2=0,"No Action",SIGN(L2)=SIGN(J2))</f>
        <v>1</v>
      </c>
      <c r="N2" s="2">
        <f>EDATE(E2,2)</f>
        <v>35155</v>
      </c>
      <c r="O2" s="11">
        <f>$W$1/3</f>
        <v>33333.333333333336</v>
      </c>
      <c r="P2" s="10">
        <f>IF(MOD($A2,3)=1,O2*IF($L2&lt;&gt;0,IF($L2=1,1+$J2/3/100,ABS(-1+$J2/3/100)),1),P1)</f>
        <v>33393.583529760719</v>
      </c>
      <c r="Q2" s="11">
        <f>$W$1/3</f>
        <v>33333.333333333336</v>
      </c>
      <c r="R2" s="10">
        <f>100000/3</f>
        <v>33333.333333333336</v>
      </c>
      <c r="S2" s="11">
        <f>$W$1/3</f>
        <v>33333.333333333336</v>
      </c>
      <c r="T2" s="10">
        <f>100000/3</f>
        <v>33333.333333333336</v>
      </c>
      <c r="U2" s="13">
        <f>SUM(P2,R2,T2)</f>
        <v>100060.2501964274</v>
      </c>
      <c r="V2" s="6"/>
      <c r="W2" s="10">
        <f>W1*(1+J2/100)</f>
        <v>100542.25176784646</v>
      </c>
      <c r="X2" s="10"/>
      <c r="Y2">
        <v>1.4219260659328039E-3</v>
      </c>
      <c r="Z2">
        <v>5.1699074742677327E-2</v>
      </c>
      <c r="AA2">
        <v>0</v>
      </c>
      <c r="AB2">
        <v>0</v>
      </c>
      <c r="AC2">
        <v>9.9612199962651436E-3</v>
      </c>
      <c r="AD2">
        <v>0</v>
      </c>
      <c r="AE2">
        <v>0</v>
      </c>
      <c r="AF2">
        <v>0</v>
      </c>
      <c r="AG2">
        <v>-3.9541811721871007E-3</v>
      </c>
      <c r="AH2">
        <v>-2.9535934174350809E-3</v>
      </c>
      <c r="AI2">
        <v>-2.1280396844802259E-3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-1.437918648186467E-3</v>
      </c>
      <c r="AW2">
        <v>0</v>
      </c>
      <c r="AX2">
        <v>0</v>
      </c>
      <c r="AY2">
        <v>0</v>
      </c>
      <c r="AZ2">
        <v>0</v>
      </c>
      <c r="BA2">
        <v>0</v>
      </c>
    </row>
    <row r="3" spans="1:53" x14ac:dyDescent="0.2">
      <c r="A3" s="1">
        <v>2</v>
      </c>
      <c r="B3" s="2">
        <v>33269</v>
      </c>
      <c r="C3" s="2">
        <v>33297</v>
      </c>
      <c r="D3" s="2">
        <v>35095</v>
      </c>
      <c r="E3" s="2">
        <v>35124</v>
      </c>
      <c r="F3">
        <v>9.4177660068695181E-3</v>
      </c>
      <c r="G3">
        <v>-2.2955885719337349E-2</v>
      </c>
      <c r="H3">
        <v>-4.4015661042144147E-2</v>
      </c>
      <c r="I3">
        <f t="shared" ref="I3:J66" si="1">G3*100</f>
        <v>-2.295588571933735</v>
      </c>
      <c r="J3">
        <f t="shared" si="1"/>
        <v>-4.4015661042144147</v>
      </c>
      <c r="K3" t="b">
        <f t="shared" ref="K3:K66" si="2">SIGN(I3)=SIGN(J3)</f>
        <v>1</v>
      </c>
      <c r="L3">
        <f t="shared" si="0"/>
        <v>-1</v>
      </c>
      <c r="M3" s="6" t="b">
        <f t="shared" ref="M3:M66" si="3">IF(L3=0,"No Action",SIGN(L3)=SIGN(J3))</f>
        <v>1</v>
      </c>
      <c r="N3" s="2">
        <f t="shared" ref="N3:N66" si="4">EDATE(E3,2)</f>
        <v>35184</v>
      </c>
      <c r="O3" s="10">
        <f>IF(MOD($A3,3)=2,$U2/3,O2)</f>
        <v>33353.416732142468</v>
      </c>
      <c r="P3" s="10">
        <f t="shared" ref="P3:P66" si="5">IF(MOD($A3,3)=1,O3*IF($L3&lt;&gt;0,IF($L3=1,1+$J3/3/100,ABS(-1+$J3/3/100)),1),P2)</f>
        <v>33393.583529760719</v>
      </c>
      <c r="Q3" s="10">
        <f>IF(MOD($A3,3)=0,$U2/3,Q2)</f>
        <v>33333.333333333336</v>
      </c>
      <c r="R3" s="10">
        <f>IF(MOD($A3,3)=2,Q3*IF($L3&lt;&gt;0,IF($L3=1,1+$J3/3/100,ABS(-1+$J3/3/100)),1),R2)</f>
        <v>33822.396233801606</v>
      </c>
      <c r="S3" s="10">
        <f>IF(MOD($A3,3)=1,$U2/3,S2)</f>
        <v>33333.333333333336</v>
      </c>
      <c r="T3" s="10">
        <f>IF(MOD($A3,3)=0,S3*IF($L3&lt;&gt;0,IF($L3=1,1+$J3/3/100,ABS(-1+$J3/3/100)),1),T2)</f>
        <v>33333.333333333336</v>
      </c>
      <c r="U3" s="13">
        <f t="shared" ref="U3:U66" si="6">SUM(P3,R3,T3)</f>
        <v>100549.31309689567</v>
      </c>
      <c r="V3" s="21" t="s">
        <v>49</v>
      </c>
      <c r="W3" s="10">
        <f>W2*(1+X3)</f>
        <v>99509.989462605852</v>
      </c>
      <c r="X3">
        <v>-1.0266950332723009E-2</v>
      </c>
      <c r="Y3">
        <v>1.3979443721500299E-3</v>
      </c>
      <c r="Z3">
        <v>5.1629475101571988E-2</v>
      </c>
      <c r="AA3">
        <v>0</v>
      </c>
      <c r="AB3">
        <v>0</v>
      </c>
      <c r="AC3">
        <v>9.9220439212460414E-3</v>
      </c>
      <c r="AD3">
        <v>0</v>
      </c>
      <c r="AE3">
        <v>0</v>
      </c>
      <c r="AF3">
        <v>0</v>
      </c>
      <c r="AG3">
        <v>-4.0479106585867867E-3</v>
      </c>
      <c r="AH3">
        <v>-3.092345247387615E-3</v>
      </c>
      <c r="AI3">
        <v>-1.9382941770407949E-3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-1.449037454643096E-3</v>
      </c>
      <c r="AW3">
        <v>0</v>
      </c>
      <c r="AX3">
        <v>0</v>
      </c>
      <c r="AY3">
        <v>0</v>
      </c>
      <c r="AZ3">
        <v>0</v>
      </c>
      <c r="BA3">
        <v>0</v>
      </c>
    </row>
    <row r="4" spans="1:53" x14ac:dyDescent="0.2">
      <c r="A4" s="1">
        <v>3</v>
      </c>
      <c r="B4" s="2">
        <v>33297</v>
      </c>
      <c r="C4" s="2">
        <v>33328</v>
      </c>
      <c r="D4" s="2">
        <v>35124</v>
      </c>
      <c r="E4" s="2">
        <v>35155</v>
      </c>
      <c r="F4">
        <v>9.1605984754437094E-3</v>
      </c>
      <c r="G4">
        <v>-2.8553406903362829E-2</v>
      </c>
      <c r="H4">
        <v>-3.9729164356816962E-2</v>
      </c>
      <c r="I4">
        <f t="shared" si="1"/>
        <v>-2.8553406903362828</v>
      </c>
      <c r="J4">
        <f t="shared" si="1"/>
        <v>-3.9729164356816962</v>
      </c>
      <c r="K4" t="b">
        <f t="shared" si="2"/>
        <v>1</v>
      </c>
      <c r="L4">
        <f t="shared" si="0"/>
        <v>-1</v>
      </c>
      <c r="M4" s="6" t="b">
        <f t="shared" si="3"/>
        <v>1</v>
      </c>
      <c r="N4" s="2">
        <f t="shared" si="4"/>
        <v>35216</v>
      </c>
      <c r="O4" s="10">
        <f t="shared" ref="O4:O67" si="7">IF(MOD($A4,3)=2,$U3/3,O3)</f>
        <v>33353.416732142468</v>
      </c>
      <c r="P4" s="10">
        <f t="shared" si="5"/>
        <v>33393.583529760719</v>
      </c>
      <c r="Q4" s="10">
        <f t="shared" ref="Q4:Q67" si="8">IF(MOD($A4,3)=0,$U3/3,Q3)</f>
        <v>33516.437698965223</v>
      </c>
      <c r="R4" s="10">
        <f t="shared" ref="R4:R67" si="9">IF(MOD($A4,3)=2,Q4*IF($L4&lt;&gt;0,IF($L4=1,1+$J4/3/100,ABS(-1+$J4/3/100)),1),R3)</f>
        <v>33822.396233801606</v>
      </c>
      <c r="S4" s="10">
        <f t="shared" ref="S4:S67" si="10">IF(MOD($A4,3)=1,$U3/3,S3)</f>
        <v>33333.333333333336</v>
      </c>
      <c r="T4" s="10">
        <f t="shared" ref="T4:T67" si="11">IF(MOD($A4,3)=0,S4*IF($L4&lt;&gt;0,IF($L4=1,1+$J4/3/100,ABS(-1+$J4/3/100)),1),T3)</f>
        <v>33774.768492853524</v>
      </c>
      <c r="U4" s="13">
        <f t="shared" si="6"/>
        <v>100990.74825641586</v>
      </c>
      <c r="V4" s="22" t="s">
        <v>50</v>
      </c>
      <c r="W4" s="10">
        <f t="shared" ref="W4:W67" si="12">W3*(1+X4)</f>
        <v>98388.909161926436</v>
      </c>
      <c r="X4">
        <v>-1.1266007631331379E-2</v>
      </c>
      <c r="Y4">
        <v>1.395927707026621E-3</v>
      </c>
      <c r="Z4">
        <v>5.1726535521433338E-2</v>
      </c>
      <c r="AA4">
        <v>0</v>
      </c>
      <c r="AB4">
        <v>0</v>
      </c>
      <c r="AC4">
        <v>1.008991099735574E-2</v>
      </c>
      <c r="AD4">
        <v>0</v>
      </c>
      <c r="AE4">
        <v>0</v>
      </c>
      <c r="AF4">
        <v>0</v>
      </c>
      <c r="AG4">
        <v>-4.0521018032482299E-3</v>
      </c>
      <c r="AH4">
        <v>-3.5104903107881081E-3</v>
      </c>
      <c r="AI4">
        <v>-1.912465099833748E-3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-1.6506144118097019E-3</v>
      </c>
      <c r="AW4">
        <v>0</v>
      </c>
      <c r="AX4">
        <v>0</v>
      </c>
      <c r="AY4">
        <v>0</v>
      </c>
      <c r="AZ4">
        <v>0</v>
      </c>
      <c r="BA4">
        <v>0</v>
      </c>
    </row>
    <row r="5" spans="1:53" x14ac:dyDescent="0.2">
      <c r="A5" s="1">
        <v>4</v>
      </c>
      <c r="B5" s="2">
        <v>33328</v>
      </c>
      <c r="C5" s="2">
        <v>33358</v>
      </c>
      <c r="D5" s="2">
        <v>35155</v>
      </c>
      <c r="E5" s="2">
        <v>35185</v>
      </c>
      <c r="F5">
        <v>8.9104533248215226E-3</v>
      </c>
      <c r="G5">
        <v>-2.1332340235741008E-2</v>
      </c>
      <c r="H5">
        <v>-5.0248457339955449E-2</v>
      </c>
      <c r="I5">
        <f t="shared" si="1"/>
        <v>-2.1332340235741007</v>
      </c>
      <c r="J5">
        <f t="shared" si="1"/>
        <v>-5.0248457339955452</v>
      </c>
      <c r="K5" t="b">
        <f t="shared" si="2"/>
        <v>1</v>
      </c>
      <c r="L5">
        <f t="shared" si="0"/>
        <v>-1</v>
      </c>
      <c r="M5" s="6" t="b">
        <f t="shared" si="3"/>
        <v>1</v>
      </c>
      <c r="N5" s="2">
        <f t="shared" si="4"/>
        <v>35246</v>
      </c>
      <c r="O5" s="10">
        <f t="shared" si="7"/>
        <v>33353.416732142468</v>
      </c>
      <c r="P5" s="10">
        <f t="shared" si="5"/>
        <v>33912.069311411411</v>
      </c>
      <c r="Q5" s="10">
        <f t="shared" si="8"/>
        <v>33516.437698965223</v>
      </c>
      <c r="R5" s="10">
        <f t="shared" si="9"/>
        <v>33822.396233801606</v>
      </c>
      <c r="S5" s="10">
        <f t="shared" si="10"/>
        <v>33663.582752138616</v>
      </c>
      <c r="T5" s="10">
        <f t="shared" si="11"/>
        <v>33774.768492853524</v>
      </c>
      <c r="U5" s="13">
        <f t="shared" si="6"/>
        <v>101509.23403806656</v>
      </c>
      <c r="V5" s="18">
        <f>W347/W1-1</f>
        <v>1.314971437265525</v>
      </c>
      <c r="W5" s="10">
        <f t="shared" si="12"/>
        <v>95563.622502291561</v>
      </c>
      <c r="X5">
        <v>-2.871549937590093E-2</v>
      </c>
      <c r="Y5">
        <v>1.3926288069710799E-3</v>
      </c>
      <c r="Z5">
        <v>5.1928311562305159E-2</v>
      </c>
      <c r="AA5">
        <v>0</v>
      </c>
      <c r="AB5">
        <v>0</v>
      </c>
      <c r="AC5">
        <v>1.0293140880606349E-2</v>
      </c>
      <c r="AD5">
        <v>0</v>
      </c>
      <c r="AE5">
        <v>0</v>
      </c>
      <c r="AF5">
        <v>0</v>
      </c>
      <c r="AG5">
        <v>-3.9045330986726811E-3</v>
      </c>
      <c r="AH5">
        <v>-3.7105841058907769E-3</v>
      </c>
      <c r="AI5">
        <v>-2.105209820530207E-3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-1.817686439760622E-3</v>
      </c>
      <c r="AW5">
        <v>0</v>
      </c>
      <c r="AX5">
        <v>0</v>
      </c>
      <c r="AY5">
        <v>0</v>
      </c>
      <c r="AZ5">
        <v>0</v>
      </c>
      <c r="BA5">
        <v>0</v>
      </c>
    </row>
    <row r="6" spans="1:53" x14ac:dyDescent="0.2">
      <c r="A6" s="1">
        <v>5</v>
      </c>
      <c r="B6" s="2">
        <v>33358</v>
      </c>
      <c r="C6" s="2">
        <v>33389</v>
      </c>
      <c r="D6" s="2">
        <v>35185</v>
      </c>
      <c r="E6" s="2">
        <v>35216</v>
      </c>
      <c r="F6">
        <v>9.1605984754437094E-3</v>
      </c>
      <c r="G6">
        <v>-1.995841871875147E-2</v>
      </c>
      <c r="H6">
        <v>-2.9443086669165629E-2</v>
      </c>
      <c r="I6">
        <f t="shared" si="1"/>
        <v>-1.9958418718751469</v>
      </c>
      <c r="J6">
        <f t="shared" si="1"/>
        <v>-2.9443086669165628</v>
      </c>
      <c r="K6" t="b">
        <f t="shared" si="2"/>
        <v>1</v>
      </c>
      <c r="L6">
        <f t="shared" si="0"/>
        <v>-1</v>
      </c>
      <c r="M6" s="6" t="b">
        <f t="shared" si="3"/>
        <v>1</v>
      </c>
      <c r="N6" s="2">
        <f t="shared" si="4"/>
        <v>35277</v>
      </c>
      <c r="O6" s="10">
        <f t="shared" si="7"/>
        <v>33836.411346022185</v>
      </c>
      <c r="P6" s="10">
        <f t="shared" si="5"/>
        <v>33912.069311411411</v>
      </c>
      <c r="Q6" s="10">
        <f t="shared" si="8"/>
        <v>33516.437698965223</v>
      </c>
      <c r="R6" s="10">
        <f t="shared" si="9"/>
        <v>33845.380158969332</v>
      </c>
      <c r="S6" s="10">
        <f t="shared" si="10"/>
        <v>33663.582752138616</v>
      </c>
      <c r="T6" s="10">
        <f t="shared" si="11"/>
        <v>33774.768492853524</v>
      </c>
      <c r="U6" s="13">
        <f t="shared" si="6"/>
        <v>101532.21796323426</v>
      </c>
      <c r="V6" s="17"/>
      <c r="W6" s="10">
        <f t="shared" si="12"/>
        <v>96570.712125249047</v>
      </c>
      <c r="X6">
        <v>1.053842033806681E-2</v>
      </c>
      <c r="Y6">
        <v>1.390868568094258E-3</v>
      </c>
      <c r="Z6">
        <v>5.1624920898639889E-2</v>
      </c>
      <c r="AA6">
        <v>0</v>
      </c>
      <c r="AB6">
        <v>0</v>
      </c>
      <c r="AC6">
        <v>1.0039808236749969E-2</v>
      </c>
      <c r="AD6">
        <v>0</v>
      </c>
      <c r="AE6">
        <v>0</v>
      </c>
      <c r="AF6">
        <v>0</v>
      </c>
      <c r="AG6">
        <v>-3.8474932294083582E-3</v>
      </c>
      <c r="AH6">
        <v>-3.641458392823778E-3</v>
      </c>
      <c r="AI6">
        <v>-1.8940221736811389E-3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-1.613756964313135E-3</v>
      </c>
      <c r="AW6">
        <v>0</v>
      </c>
      <c r="AX6">
        <v>0</v>
      </c>
      <c r="AY6">
        <v>0</v>
      </c>
      <c r="AZ6">
        <v>0</v>
      </c>
      <c r="BA6">
        <v>0</v>
      </c>
    </row>
    <row r="7" spans="1:53" ht="32" x14ac:dyDescent="0.2">
      <c r="A7" s="1">
        <v>6</v>
      </c>
      <c r="B7" s="2">
        <v>33389</v>
      </c>
      <c r="C7" s="2">
        <v>33419</v>
      </c>
      <c r="D7" s="2">
        <v>35216</v>
      </c>
      <c r="E7" s="2">
        <v>35246</v>
      </c>
      <c r="F7">
        <v>9.1605984754437094E-3</v>
      </c>
      <c r="G7">
        <v>-2.9209736738963831E-2</v>
      </c>
      <c r="H7">
        <v>-2.0919195155489019E-2</v>
      </c>
      <c r="I7">
        <f t="shared" si="1"/>
        <v>-2.9209736738963832</v>
      </c>
      <c r="J7">
        <f t="shared" si="1"/>
        <v>-2.0919195155489021</v>
      </c>
      <c r="K7" t="b">
        <f t="shared" si="2"/>
        <v>1</v>
      </c>
      <c r="L7">
        <f t="shared" si="0"/>
        <v>-1</v>
      </c>
      <c r="M7" s="6" t="b">
        <f t="shared" si="3"/>
        <v>1</v>
      </c>
      <c r="N7" s="2">
        <f t="shared" si="4"/>
        <v>35307</v>
      </c>
      <c r="O7" s="10">
        <f t="shared" si="7"/>
        <v>33836.411346022185</v>
      </c>
      <c r="P7" s="10">
        <f t="shared" si="5"/>
        <v>33912.069311411411</v>
      </c>
      <c r="Q7" s="10">
        <f t="shared" si="8"/>
        <v>33844.072654411422</v>
      </c>
      <c r="R7" s="10">
        <f t="shared" si="9"/>
        <v>33845.380158969332</v>
      </c>
      <c r="S7" s="10">
        <f t="shared" si="10"/>
        <v>33663.582752138616</v>
      </c>
      <c r="T7" s="10">
        <f t="shared" si="11"/>
        <v>33898.321104546929</v>
      </c>
      <c r="U7" s="13">
        <f t="shared" si="6"/>
        <v>101655.77057492768</v>
      </c>
      <c r="V7" s="23" t="s">
        <v>51</v>
      </c>
      <c r="W7" s="10">
        <f t="shared" si="12"/>
        <v>96305.904019037</v>
      </c>
      <c r="X7">
        <v>-2.7421161176547741E-3</v>
      </c>
      <c r="Y7">
        <v>1.391120924204736E-3</v>
      </c>
      <c r="Z7">
        <v>5.1508883433187207E-2</v>
      </c>
      <c r="AA7">
        <v>0</v>
      </c>
      <c r="AB7">
        <v>0</v>
      </c>
      <c r="AC7">
        <v>1.001211878341276E-2</v>
      </c>
      <c r="AD7">
        <v>0</v>
      </c>
      <c r="AE7">
        <v>0</v>
      </c>
      <c r="AF7">
        <v>0</v>
      </c>
      <c r="AG7">
        <v>-3.801236145969558E-3</v>
      </c>
      <c r="AH7">
        <v>-3.6404631716791059E-3</v>
      </c>
      <c r="AI7">
        <v>-1.899155192650331E-3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-1.590289869609901E-3</v>
      </c>
      <c r="AW7">
        <v>0</v>
      </c>
      <c r="AX7">
        <v>0</v>
      </c>
      <c r="AY7">
        <v>0</v>
      </c>
      <c r="AZ7">
        <v>0</v>
      </c>
      <c r="BA7">
        <v>0</v>
      </c>
    </row>
    <row r="8" spans="1:53" x14ac:dyDescent="0.2">
      <c r="A8" s="1">
        <v>7</v>
      </c>
      <c r="B8" s="2">
        <v>33419</v>
      </c>
      <c r="C8" s="2">
        <v>33450</v>
      </c>
      <c r="D8" s="2">
        <v>35246</v>
      </c>
      <c r="E8" s="2">
        <v>35277</v>
      </c>
      <c r="F8">
        <v>9.1605984754437094E-3</v>
      </c>
      <c r="G8">
        <v>5.6663446944940632E-3</v>
      </c>
      <c r="H8">
        <v>-2.416587631473878E-2</v>
      </c>
      <c r="I8">
        <f t="shared" si="1"/>
        <v>0.56663446944940632</v>
      </c>
      <c r="J8">
        <f t="shared" si="1"/>
        <v>-2.4165876314738779</v>
      </c>
      <c r="K8" t="b">
        <f t="shared" si="2"/>
        <v>0</v>
      </c>
      <c r="L8">
        <f t="shared" si="0"/>
        <v>0</v>
      </c>
      <c r="M8" s="6" t="str">
        <f t="shared" si="3"/>
        <v>No Action</v>
      </c>
      <c r="N8" s="2">
        <f t="shared" si="4"/>
        <v>35338</v>
      </c>
      <c r="O8" s="10">
        <f t="shared" si="7"/>
        <v>33836.411346022185</v>
      </c>
      <c r="P8" s="10">
        <f t="shared" si="5"/>
        <v>33836.411346022185</v>
      </c>
      <c r="Q8" s="10">
        <f t="shared" si="8"/>
        <v>33844.072654411422</v>
      </c>
      <c r="R8" s="10">
        <f t="shared" si="9"/>
        <v>33845.380158969332</v>
      </c>
      <c r="S8" s="10">
        <f t="shared" si="10"/>
        <v>33885.256858309229</v>
      </c>
      <c r="T8" s="10">
        <f t="shared" si="11"/>
        <v>33898.321104546929</v>
      </c>
      <c r="U8" s="13">
        <f t="shared" si="6"/>
        <v>101580.11260953845</v>
      </c>
      <c r="V8" s="18">
        <f>LN(1+V5)/(2024-1996+1)</f>
        <v>2.8944736184408213E-2</v>
      </c>
      <c r="W8" s="10">
        <f t="shared" si="12"/>
        <v>93227.75732817965</v>
      </c>
      <c r="X8">
        <v>-3.1962180535150687E-2</v>
      </c>
      <c r="Y8">
        <v>1.360135273292463E-3</v>
      </c>
      <c r="Z8">
        <v>5.1382180205051517E-2</v>
      </c>
      <c r="AA8">
        <v>0</v>
      </c>
      <c r="AB8">
        <v>0</v>
      </c>
      <c r="AC8">
        <v>9.9827939893990872E-3</v>
      </c>
      <c r="AD8">
        <v>0</v>
      </c>
      <c r="AE8">
        <v>0</v>
      </c>
      <c r="AF8">
        <v>0</v>
      </c>
      <c r="AG8">
        <v>-3.7627888061234661E-3</v>
      </c>
      <c r="AH8">
        <v>-3.644814165851832E-3</v>
      </c>
      <c r="AI8">
        <v>-1.8861837202586379E-3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-1.570363314464696E-3</v>
      </c>
      <c r="AW8">
        <v>0</v>
      </c>
      <c r="AX8">
        <v>0</v>
      </c>
      <c r="AY8">
        <v>0</v>
      </c>
      <c r="AZ8">
        <v>0</v>
      </c>
      <c r="BA8">
        <v>0</v>
      </c>
    </row>
    <row r="9" spans="1:53" x14ac:dyDescent="0.2">
      <c r="A9" s="1">
        <v>8</v>
      </c>
      <c r="B9" s="2">
        <v>33450</v>
      </c>
      <c r="C9" s="2">
        <v>33481</v>
      </c>
      <c r="D9" s="2">
        <v>35277</v>
      </c>
      <c r="E9" s="2">
        <v>35308</v>
      </c>
      <c r="F9">
        <v>9.1605984754437094E-3</v>
      </c>
      <c r="G9">
        <v>-1.4686009587799521E-2</v>
      </c>
      <c r="H9">
        <v>-3.5647728863516651E-2</v>
      </c>
      <c r="I9">
        <f t="shared" si="1"/>
        <v>-1.468600958779952</v>
      </c>
      <c r="J9">
        <f t="shared" si="1"/>
        <v>-3.564772886351665</v>
      </c>
      <c r="K9" t="b">
        <f t="shared" si="2"/>
        <v>1</v>
      </c>
      <c r="L9">
        <f t="shared" si="0"/>
        <v>-1</v>
      </c>
      <c r="M9" s="6" t="b">
        <f t="shared" si="3"/>
        <v>1</v>
      </c>
      <c r="N9" s="2">
        <f t="shared" si="4"/>
        <v>35369</v>
      </c>
      <c r="O9" s="10">
        <f t="shared" si="7"/>
        <v>33860.03753651282</v>
      </c>
      <c r="P9" s="10">
        <f t="shared" si="5"/>
        <v>33836.411346022185</v>
      </c>
      <c r="Q9" s="10">
        <f t="shared" si="8"/>
        <v>33844.072654411422</v>
      </c>
      <c r="R9" s="10">
        <f t="shared" si="9"/>
        <v>34246.22742961863</v>
      </c>
      <c r="S9" s="10">
        <f t="shared" si="10"/>
        <v>33885.256858309229</v>
      </c>
      <c r="T9" s="10">
        <f t="shared" si="11"/>
        <v>33898.321104546929</v>
      </c>
      <c r="U9" s="13">
        <f t="shared" si="6"/>
        <v>101980.95988018773</v>
      </c>
      <c r="V9" s="6"/>
      <c r="W9" s="10">
        <f t="shared" si="12"/>
        <v>93139.803258983899</v>
      </c>
      <c r="X9">
        <v>-9.4343221071106764E-4</v>
      </c>
      <c r="Y9">
        <v>1.352333130820803E-3</v>
      </c>
      <c r="Z9">
        <v>5.1267204695248383E-2</v>
      </c>
      <c r="AA9">
        <v>0</v>
      </c>
      <c r="AB9">
        <v>0</v>
      </c>
      <c r="AC9">
        <v>9.9543802267920527E-3</v>
      </c>
      <c r="AD9">
        <v>0</v>
      </c>
      <c r="AE9">
        <v>0</v>
      </c>
      <c r="AF9">
        <v>0</v>
      </c>
      <c r="AG9">
        <v>-3.6372747792057479E-3</v>
      </c>
      <c r="AH9">
        <v>-3.5348871969199929E-3</v>
      </c>
      <c r="AI9">
        <v>-1.9181042893414099E-3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-1.5518149714413411E-3</v>
      </c>
      <c r="AW9">
        <v>0</v>
      </c>
      <c r="AX9">
        <v>0</v>
      </c>
      <c r="AY9">
        <v>0</v>
      </c>
      <c r="AZ9">
        <v>0</v>
      </c>
      <c r="BA9">
        <v>0</v>
      </c>
    </row>
    <row r="10" spans="1:53" x14ac:dyDescent="0.2">
      <c r="A10" s="1">
        <v>9</v>
      </c>
      <c r="B10" s="2">
        <v>33481</v>
      </c>
      <c r="C10" s="2">
        <v>33511</v>
      </c>
      <c r="D10" s="2">
        <v>35308</v>
      </c>
      <c r="E10" s="2">
        <v>35338</v>
      </c>
      <c r="F10">
        <v>9.4177660068695181E-3</v>
      </c>
      <c r="G10">
        <v>-3.3233906589748813E-2</v>
      </c>
      <c r="H10">
        <v>-5.3770440521594652E-2</v>
      </c>
      <c r="I10">
        <f t="shared" si="1"/>
        <v>-3.3233906589748812</v>
      </c>
      <c r="J10">
        <f t="shared" si="1"/>
        <v>-5.3770440521594649</v>
      </c>
      <c r="K10" t="b">
        <f t="shared" si="2"/>
        <v>1</v>
      </c>
      <c r="L10">
        <f t="shared" si="0"/>
        <v>-1</v>
      </c>
      <c r="M10" s="6" t="b">
        <f t="shared" si="3"/>
        <v>1</v>
      </c>
      <c r="N10" s="2">
        <f t="shared" si="4"/>
        <v>35399</v>
      </c>
      <c r="O10" s="10">
        <f t="shared" si="7"/>
        <v>33860.03753651282</v>
      </c>
      <c r="P10" s="10">
        <f t="shared" si="5"/>
        <v>33836.411346022185</v>
      </c>
      <c r="Q10" s="10">
        <f t="shared" si="8"/>
        <v>33993.65329339591</v>
      </c>
      <c r="R10" s="10">
        <f t="shared" si="9"/>
        <v>34246.22742961863</v>
      </c>
      <c r="S10" s="10">
        <f t="shared" si="10"/>
        <v>33885.256858309229</v>
      </c>
      <c r="T10" s="10">
        <f t="shared" si="11"/>
        <v>34492.598587795452</v>
      </c>
      <c r="U10" s="13">
        <f t="shared" si="6"/>
        <v>102575.23736343626</v>
      </c>
      <c r="V10" s="6"/>
      <c r="W10" s="10">
        <f t="shared" si="12"/>
        <v>91196.457304919575</v>
      </c>
      <c r="X10">
        <v>-2.0864827775732769E-2</v>
      </c>
      <c r="Y10">
        <v>1.356393139171262E-3</v>
      </c>
      <c r="Z10">
        <v>5.0996183469623028E-2</v>
      </c>
      <c r="AA10">
        <v>0</v>
      </c>
      <c r="AB10">
        <v>0</v>
      </c>
      <c r="AC10">
        <v>9.6989124738462527E-3</v>
      </c>
      <c r="AD10">
        <v>0</v>
      </c>
      <c r="AE10">
        <v>0</v>
      </c>
      <c r="AF10">
        <v>0</v>
      </c>
      <c r="AG10">
        <v>-3.5343211232855458E-3</v>
      </c>
      <c r="AH10">
        <v>-3.3953778438195348E-3</v>
      </c>
      <c r="AI10">
        <v>-1.7611076689989351E-3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-1.3504493733981491E-3</v>
      </c>
      <c r="AW10">
        <v>0</v>
      </c>
      <c r="AX10">
        <v>0</v>
      </c>
      <c r="AY10">
        <v>0</v>
      </c>
      <c r="AZ10">
        <v>0</v>
      </c>
      <c r="BA10">
        <v>0</v>
      </c>
    </row>
    <row r="11" spans="1:53" x14ac:dyDescent="0.2">
      <c r="A11" s="1">
        <v>10</v>
      </c>
      <c r="B11" s="2">
        <v>33511</v>
      </c>
      <c r="C11" s="2">
        <v>33542</v>
      </c>
      <c r="D11" s="2">
        <v>35338</v>
      </c>
      <c r="E11" s="2">
        <v>35369</v>
      </c>
      <c r="F11">
        <v>1.0520686710236231E-2</v>
      </c>
      <c r="G11">
        <v>-5.2662304479685002E-3</v>
      </c>
      <c r="H11">
        <v>-3.6563771280531988E-2</v>
      </c>
      <c r="I11">
        <f t="shared" si="1"/>
        <v>-0.52662304479685007</v>
      </c>
      <c r="J11">
        <f t="shared" si="1"/>
        <v>-3.6563771280531987</v>
      </c>
      <c r="K11" t="b">
        <f t="shared" si="2"/>
        <v>1</v>
      </c>
      <c r="L11">
        <f t="shared" si="0"/>
        <v>0</v>
      </c>
      <c r="M11" s="6" t="str">
        <f t="shared" si="3"/>
        <v>No Action</v>
      </c>
      <c r="N11" s="2">
        <f t="shared" si="4"/>
        <v>35430</v>
      </c>
      <c r="O11" s="10">
        <f t="shared" si="7"/>
        <v>33860.03753651282</v>
      </c>
      <c r="P11" s="10">
        <f t="shared" si="5"/>
        <v>33860.03753651282</v>
      </c>
      <c r="Q11" s="10">
        <f t="shared" si="8"/>
        <v>33993.65329339591</v>
      </c>
      <c r="R11" s="10">
        <f t="shared" si="9"/>
        <v>34246.22742961863</v>
      </c>
      <c r="S11" s="10">
        <f t="shared" si="10"/>
        <v>34191.745787812084</v>
      </c>
      <c r="T11" s="10">
        <f t="shared" si="11"/>
        <v>34492.598587795452</v>
      </c>
      <c r="U11" s="13">
        <f t="shared" si="6"/>
        <v>102598.8635539269</v>
      </c>
      <c r="V11" s="24" t="s">
        <v>52</v>
      </c>
      <c r="W11" s="10">
        <f t="shared" si="12"/>
        <v>89850.806949176011</v>
      </c>
      <c r="X11">
        <v>-1.475551129408802E-2</v>
      </c>
      <c r="Y11">
        <v>1.3420594103214819E-3</v>
      </c>
      <c r="Z11">
        <v>5.0211043854149137E-2</v>
      </c>
      <c r="AA11">
        <v>0</v>
      </c>
      <c r="AB11">
        <v>0</v>
      </c>
      <c r="AC11">
        <v>8.6995115981889255E-3</v>
      </c>
      <c r="AD11">
        <v>0</v>
      </c>
      <c r="AE11">
        <v>0</v>
      </c>
      <c r="AF11">
        <v>0</v>
      </c>
      <c r="AG11">
        <v>-3.0465286337917818E-3</v>
      </c>
      <c r="AH11">
        <v>-2.3142934726351531E-3</v>
      </c>
      <c r="AI11">
        <v>-1.49109373297506E-3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-4.8632605979832778E-4</v>
      </c>
      <c r="AW11">
        <v>0</v>
      </c>
      <c r="AX11">
        <v>0</v>
      </c>
      <c r="AY11">
        <v>0</v>
      </c>
      <c r="AZ11">
        <v>0</v>
      </c>
      <c r="BA11">
        <v>0</v>
      </c>
    </row>
    <row r="12" spans="1:53" x14ac:dyDescent="0.2">
      <c r="A12" s="1">
        <v>11</v>
      </c>
      <c r="B12" s="2">
        <v>33542</v>
      </c>
      <c r="C12" s="2">
        <v>33572</v>
      </c>
      <c r="D12" s="2">
        <v>35369</v>
      </c>
      <c r="E12" s="2">
        <v>35399</v>
      </c>
      <c r="F12">
        <v>1.0520686710236231E-2</v>
      </c>
      <c r="G12">
        <v>-2.5369609753606161E-2</v>
      </c>
      <c r="H12">
        <v>-0.1083655840832909</v>
      </c>
      <c r="I12">
        <f t="shared" si="1"/>
        <v>-2.5369609753606159</v>
      </c>
      <c r="J12">
        <f t="shared" si="1"/>
        <v>-10.83655840832909</v>
      </c>
      <c r="K12" t="b">
        <f t="shared" si="2"/>
        <v>1</v>
      </c>
      <c r="L12">
        <f t="shared" si="0"/>
        <v>-1</v>
      </c>
      <c r="M12" s="6" t="b">
        <f t="shared" si="3"/>
        <v>1</v>
      </c>
      <c r="N12" s="2">
        <f t="shared" si="4"/>
        <v>35460</v>
      </c>
      <c r="O12" s="10">
        <f t="shared" si="7"/>
        <v>34199.621184642303</v>
      </c>
      <c r="P12" s="10">
        <f t="shared" si="5"/>
        <v>33860.03753651282</v>
      </c>
      <c r="Q12" s="10">
        <f t="shared" si="8"/>
        <v>33993.65329339591</v>
      </c>
      <c r="R12" s="10">
        <f t="shared" si="9"/>
        <v>35221.567324817152</v>
      </c>
      <c r="S12" s="10">
        <f t="shared" si="10"/>
        <v>34191.745787812084</v>
      </c>
      <c r="T12" s="10">
        <f t="shared" si="11"/>
        <v>34492.598587795452</v>
      </c>
      <c r="U12" s="13">
        <f t="shared" si="6"/>
        <v>103574.20344912543</v>
      </c>
      <c r="V12" s="20">
        <f>U347/W1-1</f>
        <v>1.67514589238142</v>
      </c>
      <c r="W12" s="10">
        <f t="shared" si="12"/>
        <v>83314.587983000209</v>
      </c>
      <c r="X12">
        <v>-7.2745245013470003E-2</v>
      </c>
      <c r="Y12">
        <v>1.3604708112998471E-3</v>
      </c>
      <c r="Z12">
        <v>5.0066248599284657E-2</v>
      </c>
      <c r="AA12">
        <v>0</v>
      </c>
      <c r="AB12">
        <v>0</v>
      </c>
      <c r="AC12">
        <v>8.6640699945772955E-3</v>
      </c>
      <c r="AD12">
        <v>0</v>
      </c>
      <c r="AE12">
        <v>0</v>
      </c>
      <c r="AF12">
        <v>0</v>
      </c>
      <c r="AG12">
        <v>-3.0460375787640572E-3</v>
      </c>
      <c r="AH12">
        <v>-2.125582495209151E-3</v>
      </c>
      <c r="AI12">
        <v>-1.495083214990019E-3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-4.6399714530043868E-4</v>
      </c>
      <c r="AW12">
        <v>0</v>
      </c>
      <c r="AX12">
        <v>0</v>
      </c>
      <c r="AY12">
        <v>0</v>
      </c>
      <c r="AZ12">
        <v>0</v>
      </c>
      <c r="BA12">
        <v>0</v>
      </c>
    </row>
    <row r="13" spans="1:53" x14ac:dyDescent="0.2">
      <c r="A13" s="1">
        <v>12</v>
      </c>
      <c r="B13" s="2">
        <v>33572</v>
      </c>
      <c r="C13" s="2">
        <v>33603</v>
      </c>
      <c r="D13" s="2">
        <v>35399</v>
      </c>
      <c r="E13" s="2">
        <v>35430</v>
      </c>
      <c r="F13">
        <v>1.0520686710236231E-2</v>
      </c>
      <c r="G13">
        <v>-2.5873980631744418E-2</v>
      </c>
      <c r="H13">
        <v>-3.5164340044716441E-2</v>
      </c>
      <c r="I13">
        <f t="shared" si="1"/>
        <v>-2.587398063174442</v>
      </c>
      <c r="J13">
        <f t="shared" si="1"/>
        <v>-3.5164340044716442</v>
      </c>
      <c r="K13" t="b">
        <f t="shared" si="2"/>
        <v>1</v>
      </c>
      <c r="L13">
        <f t="shared" si="0"/>
        <v>-1</v>
      </c>
      <c r="M13" s="6" t="b">
        <f t="shared" si="3"/>
        <v>1</v>
      </c>
      <c r="N13" s="2">
        <f t="shared" si="4"/>
        <v>35489</v>
      </c>
      <c r="O13" s="10">
        <f t="shared" si="7"/>
        <v>34199.621184642303</v>
      </c>
      <c r="P13" s="10">
        <f t="shared" si="5"/>
        <v>33860.03753651282</v>
      </c>
      <c r="Q13" s="10">
        <f t="shared" si="8"/>
        <v>34524.734483041808</v>
      </c>
      <c r="R13" s="10">
        <f t="shared" si="9"/>
        <v>35221.567324817152</v>
      </c>
      <c r="S13" s="10">
        <f t="shared" si="10"/>
        <v>34191.745787812084</v>
      </c>
      <c r="T13" s="10">
        <f t="shared" si="11"/>
        <v>34592.522513013791</v>
      </c>
      <c r="U13" s="13">
        <f t="shared" si="6"/>
        <v>103674.12737434378</v>
      </c>
      <c r="V13" s="19"/>
      <c r="W13" s="10">
        <f t="shared" si="12"/>
        <v>87674.974940445652</v>
      </c>
      <c r="X13">
        <v>5.2336416262841717E-2</v>
      </c>
      <c r="Y13">
        <v>1.459086107847483E-3</v>
      </c>
      <c r="Z13">
        <v>4.9987874907372123E-2</v>
      </c>
      <c r="AA13">
        <v>0</v>
      </c>
      <c r="AB13">
        <v>0</v>
      </c>
      <c r="AC13">
        <v>8.7221068876929802E-3</v>
      </c>
      <c r="AD13">
        <v>0</v>
      </c>
      <c r="AE13">
        <v>0</v>
      </c>
      <c r="AF13">
        <v>0</v>
      </c>
      <c r="AG13">
        <v>-3.0900941143043241E-3</v>
      </c>
      <c r="AH13">
        <v>-1.6097731256754619E-3</v>
      </c>
      <c r="AI13">
        <v>-1.848876048759705E-3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-3.3607682107732428E-4</v>
      </c>
      <c r="AW13">
        <v>0</v>
      </c>
      <c r="AX13">
        <v>0</v>
      </c>
      <c r="AY13">
        <v>0</v>
      </c>
      <c r="AZ13">
        <v>0</v>
      </c>
      <c r="BA13">
        <v>0</v>
      </c>
    </row>
    <row r="14" spans="1:53" ht="32" x14ac:dyDescent="0.2">
      <c r="A14" s="1">
        <v>13</v>
      </c>
      <c r="B14" s="2">
        <v>33603</v>
      </c>
      <c r="C14" s="2">
        <v>33634</v>
      </c>
      <c r="D14" s="2">
        <v>35430</v>
      </c>
      <c r="E14" s="2">
        <v>35461</v>
      </c>
      <c r="F14">
        <v>1.0520686710236231E-2</v>
      </c>
      <c r="G14">
        <v>-7.5174474776805444E-2</v>
      </c>
      <c r="H14">
        <v>-6.4147862570476305E-2</v>
      </c>
      <c r="I14">
        <f t="shared" si="1"/>
        <v>-7.5174474776805447</v>
      </c>
      <c r="J14">
        <f t="shared" si="1"/>
        <v>-6.4147862570476306</v>
      </c>
      <c r="K14" t="b">
        <f t="shared" si="2"/>
        <v>1</v>
      </c>
      <c r="L14">
        <f t="shared" si="0"/>
        <v>-1</v>
      </c>
      <c r="M14" s="6" t="b">
        <f t="shared" si="3"/>
        <v>1</v>
      </c>
      <c r="N14" s="2">
        <f t="shared" si="4"/>
        <v>35520</v>
      </c>
      <c r="O14" s="10">
        <f t="shared" si="7"/>
        <v>34199.621184642303</v>
      </c>
      <c r="P14" s="10">
        <f t="shared" si="5"/>
        <v>34930.898717880569</v>
      </c>
      <c r="Q14" s="10">
        <f t="shared" si="8"/>
        <v>34524.734483041808</v>
      </c>
      <c r="R14" s="10">
        <f t="shared" si="9"/>
        <v>35221.567324817152</v>
      </c>
      <c r="S14" s="10">
        <f t="shared" si="10"/>
        <v>34558.042458114593</v>
      </c>
      <c r="T14" s="10">
        <f t="shared" si="11"/>
        <v>34592.522513013791</v>
      </c>
      <c r="U14" s="13">
        <f t="shared" si="6"/>
        <v>104744.98855571152</v>
      </c>
      <c r="V14" s="25" t="s">
        <v>53</v>
      </c>
      <c r="W14" s="10">
        <f t="shared" si="12"/>
        <v>83840.156246371189</v>
      </c>
      <c r="X14">
        <v>-4.3739033819847888E-2</v>
      </c>
      <c r="Y14">
        <v>1.449915325598745E-3</v>
      </c>
      <c r="Z14">
        <v>4.99248159542953E-2</v>
      </c>
      <c r="AA14">
        <v>0</v>
      </c>
      <c r="AB14">
        <v>0</v>
      </c>
      <c r="AC14">
        <v>8.6849784912396959E-3</v>
      </c>
      <c r="AD14">
        <v>0</v>
      </c>
      <c r="AE14">
        <v>0</v>
      </c>
      <c r="AF14">
        <v>0</v>
      </c>
      <c r="AG14">
        <v>-3.0254858960494608E-3</v>
      </c>
      <c r="AH14">
        <v>-1.6813746995651829E-3</v>
      </c>
      <c r="AI14">
        <v>-1.737147785979357E-3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-3.1467751127527708E-4</v>
      </c>
      <c r="AW14">
        <v>0</v>
      </c>
      <c r="AX14">
        <v>0</v>
      </c>
      <c r="AY14">
        <v>0</v>
      </c>
      <c r="AZ14">
        <v>0</v>
      </c>
      <c r="BA14">
        <v>0</v>
      </c>
    </row>
    <row r="15" spans="1:53" x14ac:dyDescent="0.2">
      <c r="A15" s="1">
        <v>14</v>
      </c>
      <c r="B15" s="2">
        <v>33634</v>
      </c>
      <c r="C15" s="2">
        <v>33663</v>
      </c>
      <c r="D15" s="2">
        <v>35461</v>
      </c>
      <c r="E15" s="2">
        <v>35489</v>
      </c>
      <c r="F15">
        <v>1.0520686710236231E-2</v>
      </c>
      <c r="G15">
        <v>2.260528055545977E-2</v>
      </c>
      <c r="H15">
        <v>-2.4665433193479719E-2</v>
      </c>
      <c r="I15">
        <f t="shared" si="1"/>
        <v>2.260528055545977</v>
      </c>
      <c r="J15">
        <f t="shared" si="1"/>
        <v>-2.4665433193479718</v>
      </c>
      <c r="K15" t="b">
        <f t="shared" si="2"/>
        <v>0</v>
      </c>
      <c r="L15">
        <f t="shared" si="0"/>
        <v>1</v>
      </c>
      <c r="M15" s="6" t="b">
        <f t="shared" si="3"/>
        <v>0</v>
      </c>
      <c r="N15" s="2">
        <f t="shared" si="4"/>
        <v>35548</v>
      </c>
      <c r="O15" s="10">
        <f t="shared" si="7"/>
        <v>34914.996185237171</v>
      </c>
      <c r="P15" s="10">
        <f t="shared" si="5"/>
        <v>34930.898717880569</v>
      </c>
      <c r="Q15" s="10">
        <f t="shared" si="8"/>
        <v>34524.734483041808</v>
      </c>
      <c r="R15" s="10">
        <f t="shared" si="9"/>
        <v>34240.878639070441</v>
      </c>
      <c r="S15" s="10">
        <f t="shared" si="10"/>
        <v>34558.042458114593</v>
      </c>
      <c r="T15" s="10">
        <f t="shared" si="11"/>
        <v>34592.522513013791</v>
      </c>
      <c r="U15" s="13">
        <f t="shared" si="6"/>
        <v>103764.2998699648</v>
      </c>
      <c r="V15" s="20">
        <f>LN(1+V12)/(2024-1996+1)</f>
        <v>3.3931169588578239E-2</v>
      </c>
      <c r="W15" s="10">
        <f t="shared" si="12"/>
        <v>81051.396586215022</v>
      </c>
      <c r="X15">
        <v>-3.326281563647341E-2</v>
      </c>
      <c r="Y15">
        <v>1.4492071812954269E-3</v>
      </c>
      <c r="Z15">
        <v>4.9804717153784428E-2</v>
      </c>
      <c r="AA15">
        <v>0</v>
      </c>
      <c r="AB15">
        <v>0</v>
      </c>
      <c r="AC15">
        <v>8.6228363809062441E-3</v>
      </c>
      <c r="AD15">
        <v>0</v>
      </c>
      <c r="AE15">
        <v>0</v>
      </c>
      <c r="AF15">
        <v>0</v>
      </c>
      <c r="AG15">
        <v>-2.8766740667056281E-3</v>
      </c>
      <c r="AH15">
        <v>-1.4761436883578641E-3</v>
      </c>
      <c r="AI15">
        <v>-1.879661395448353E-3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-3.1101271076420113E-4</v>
      </c>
      <c r="AW15">
        <v>0</v>
      </c>
      <c r="AX15">
        <v>0</v>
      </c>
      <c r="AY15">
        <v>0</v>
      </c>
      <c r="AZ15">
        <v>0</v>
      </c>
      <c r="BA15">
        <v>0</v>
      </c>
    </row>
    <row r="16" spans="1:53" x14ac:dyDescent="0.2">
      <c r="A16" s="1">
        <v>15</v>
      </c>
      <c r="B16" s="2">
        <v>33663</v>
      </c>
      <c r="C16" s="2">
        <v>33694</v>
      </c>
      <c r="D16" s="2">
        <v>35489</v>
      </c>
      <c r="E16" s="2">
        <v>35520</v>
      </c>
      <c r="F16">
        <v>1.0520686710236231E-2</v>
      </c>
      <c r="G16">
        <v>-4.9940045374825437E-2</v>
      </c>
      <c r="H16">
        <v>-7.1451639215200341E-2</v>
      </c>
      <c r="I16">
        <f t="shared" si="1"/>
        <v>-4.9940045374825441</v>
      </c>
      <c r="J16">
        <f t="shared" si="1"/>
        <v>-7.1451639215200338</v>
      </c>
      <c r="K16" t="b">
        <f t="shared" si="2"/>
        <v>1</v>
      </c>
      <c r="L16">
        <f t="shared" si="0"/>
        <v>-1</v>
      </c>
      <c r="M16" s="6" t="b">
        <f t="shared" si="3"/>
        <v>1</v>
      </c>
      <c r="N16" s="2">
        <f t="shared" si="4"/>
        <v>35581</v>
      </c>
      <c r="O16" s="10">
        <f t="shared" si="7"/>
        <v>34914.996185237171</v>
      </c>
      <c r="P16" s="10">
        <f t="shared" si="5"/>
        <v>34930.898717880569</v>
      </c>
      <c r="Q16" s="10">
        <f t="shared" si="8"/>
        <v>34588.099956654936</v>
      </c>
      <c r="R16" s="10">
        <f t="shared" si="9"/>
        <v>34240.878639070441</v>
      </c>
      <c r="S16" s="10">
        <f t="shared" si="10"/>
        <v>34558.042458114593</v>
      </c>
      <c r="T16" s="10">
        <f t="shared" si="11"/>
        <v>35381.118718681515</v>
      </c>
      <c r="U16" s="13">
        <f t="shared" si="6"/>
        <v>104552.89607563251</v>
      </c>
      <c r="V16" s="6"/>
      <c r="W16" s="10">
        <f t="shared" si="12"/>
        <v>81501.248877605001</v>
      </c>
      <c r="X16">
        <v>5.55021024112109E-3</v>
      </c>
      <c r="Y16">
        <v>1.459023087716161E-3</v>
      </c>
      <c r="Z16">
        <v>4.9329386050953737E-2</v>
      </c>
      <c r="AA16">
        <v>0</v>
      </c>
      <c r="AB16">
        <v>0</v>
      </c>
      <c r="AC16">
        <v>8.8204678382129316E-3</v>
      </c>
      <c r="AD16">
        <v>0</v>
      </c>
      <c r="AE16">
        <v>0</v>
      </c>
      <c r="AF16">
        <v>0</v>
      </c>
      <c r="AG16">
        <v>-3.074145800929658E-3</v>
      </c>
      <c r="AH16">
        <v>-1.2333900083776369E-3</v>
      </c>
      <c r="AI16">
        <v>-2.145884074163665E-3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-2.3768817474848611E-4</v>
      </c>
      <c r="AW16">
        <v>0</v>
      </c>
      <c r="AX16">
        <v>0</v>
      </c>
      <c r="AY16">
        <v>0</v>
      </c>
      <c r="AZ16">
        <v>0</v>
      </c>
      <c r="BA16">
        <v>0</v>
      </c>
    </row>
    <row r="17" spans="1:53" x14ac:dyDescent="0.2">
      <c r="A17" s="1">
        <v>16</v>
      </c>
      <c r="B17" s="2">
        <v>33694</v>
      </c>
      <c r="C17" s="2">
        <v>33724</v>
      </c>
      <c r="D17" s="2">
        <v>35520</v>
      </c>
      <c r="E17" s="2">
        <v>35550</v>
      </c>
      <c r="F17">
        <v>1.0520686710236231E-2</v>
      </c>
      <c r="G17">
        <v>-4.0592185055783693E-2</v>
      </c>
      <c r="H17">
        <v>-6.0145645077351269E-2</v>
      </c>
      <c r="I17">
        <f t="shared" si="1"/>
        <v>-4.0592185055783689</v>
      </c>
      <c r="J17">
        <f t="shared" si="1"/>
        <v>-6.0145645077351269</v>
      </c>
      <c r="K17" t="b">
        <f t="shared" si="2"/>
        <v>1</v>
      </c>
      <c r="L17">
        <f t="shared" si="0"/>
        <v>-1</v>
      </c>
      <c r="M17" s="6" t="b">
        <f t="shared" si="3"/>
        <v>1</v>
      </c>
      <c r="N17" s="2">
        <f t="shared" si="4"/>
        <v>35611</v>
      </c>
      <c r="O17" s="10">
        <f t="shared" si="7"/>
        <v>34914.996185237171</v>
      </c>
      <c r="P17" s="10">
        <f t="shared" si="5"/>
        <v>35614.991174715287</v>
      </c>
      <c r="Q17" s="10">
        <f t="shared" si="8"/>
        <v>34588.099956654936</v>
      </c>
      <c r="R17" s="10">
        <f t="shared" si="9"/>
        <v>34240.878639070441</v>
      </c>
      <c r="S17" s="10">
        <f t="shared" si="10"/>
        <v>34850.96535854417</v>
      </c>
      <c r="T17" s="10">
        <f t="shared" si="11"/>
        <v>35381.118718681515</v>
      </c>
      <c r="U17" s="13">
        <f t="shared" si="6"/>
        <v>105236.98853246725</v>
      </c>
      <c r="V17" s="6"/>
      <c r="W17" s="10">
        <f t="shared" si="12"/>
        <v>78857.915638625171</v>
      </c>
      <c r="X17">
        <v>-3.2433039681998822E-2</v>
      </c>
      <c r="Y17">
        <v>1.4573424513717259E-3</v>
      </c>
      <c r="Z17">
        <v>4.9286831082353502E-2</v>
      </c>
      <c r="AA17">
        <v>0</v>
      </c>
      <c r="AB17">
        <v>0</v>
      </c>
      <c r="AC17">
        <v>8.8474749742720998E-3</v>
      </c>
      <c r="AD17">
        <v>0</v>
      </c>
      <c r="AE17">
        <v>0</v>
      </c>
      <c r="AF17">
        <v>0</v>
      </c>
      <c r="AG17">
        <v>-3.0050934336904971E-3</v>
      </c>
      <c r="AH17">
        <v>-1.351067212891669E-3</v>
      </c>
      <c r="AI17">
        <v>-2.1268490742022612E-3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-2.0733063296771869E-4</v>
      </c>
      <c r="AW17">
        <v>0</v>
      </c>
      <c r="AX17">
        <v>0</v>
      </c>
      <c r="AY17">
        <v>0</v>
      </c>
      <c r="AZ17">
        <v>0</v>
      </c>
      <c r="BA17">
        <v>0</v>
      </c>
    </row>
    <row r="18" spans="1:53" ht="16" x14ac:dyDescent="0.2">
      <c r="A18" s="1">
        <v>17</v>
      </c>
      <c r="B18" s="2">
        <v>33724</v>
      </c>
      <c r="C18" s="2">
        <v>33755</v>
      </c>
      <c r="D18" s="2">
        <v>35550</v>
      </c>
      <c r="E18" s="2">
        <v>35581</v>
      </c>
      <c r="F18">
        <v>1.0520686710236231E-2</v>
      </c>
      <c r="G18">
        <v>-5.2719780074304374E-3</v>
      </c>
      <c r="H18">
        <v>-6.5753114520042566E-2</v>
      </c>
      <c r="I18">
        <f t="shared" si="1"/>
        <v>-0.52719780074304379</v>
      </c>
      <c r="J18">
        <f t="shared" si="1"/>
        <v>-6.5753114520042564</v>
      </c>
      <c r="K18" t="b">
        <f t="shared" si="2"/>
        <v>1</v>
      </c>
      <c r="L18">
        <f t="shared" si="0"/>
        <v>0</v>
      </c>
      <c r="M18" s="6" t="str">
        <f t="shared" si="3"/>
        <v>No Action</v>
      </c>
      <c r="N18" s="2">
        <f t="shared" si="4"/>
        <v>35642</v>
      </c>
      <c r="O18" s="10">
        <f t="shared" si="7"/>
        <v>35078.996177489083</v>
      </c>
      <c r="P18" s="10">
        <f t="shared" si="5"/>
        <v>35614.991174715287</v>
      </c>
      <c r="Q18" s="10">
        <f t="shared" si="8"/>
        <v>34588.099956654936</v>
      </c>
      <c r="R18" s="10">
        <f t="shared" si="9"/>
        <v>34588.099956654936</v>
      </c>
      <c r="S18" s="10">
        <f t="shared" si="10"/>
        <v>34850.96535854417</v>
      </c>
      <c r="T18" s="10">
        <f t="shared" si="11"/>
        <v>35381.118718681515</v>
      </c>
      <c r="U18" s="13">
        <f t="shared" si="6"/>
        <v>105584.20985005173</v>
      </c>
      <c r="V18" s="26" t="s">
        <v>54</v>
      </c>
      <c r="W18" s="10">
        <f t="shared" si="12"/>
        <v>75792.685977003086</v>
      </c>
      <c r="X18">
        <v>-3.88702850791647E-2</v>
      </c>
      <c r="Y18">
        <v>1.459116211881303E-3</v>
      </c>
      <c r="Z18">
        <v>4.9156114562651662E-2</v>
      </c>
      <c r="AA18">
        <v>0</v>
      </c>
      <c r="AB18">
        <v>0</v>
      </c>
      <c r="AC18">
        <v>8.8526097618568597E-3</v>
      </c>
      <c r="AD18">
        <v>0</v>
      </c>
      <c r="AE18">
        <v>0</v>
      </c>
      <c r="AF18">
        <v>0</v>
      </c>
      <c r="AG18">
        <v>-3.0821498771236712E-3</v>
      </c>
      <c r="AH18">
        <v>-1.313184501700972E-3</v>
      </c>
      <c r="AI18">
        <v>-2.0787444700944421E-3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-1.8181405702075271E-4</v>
      </c>
      <c r="AW18">
        <v>0</v>
      </c>
      <c r="AX18">
        <v>0</v>
      </c>
      <c r="AY18">
        <v>0</v>
      </c>
      <c r="AZ18">
        <v>0</v>
      </c>
      <c r="BA18">
        <v>0</v>
      </c>
    </row>
    <row r="19" spans="1:53" x14ac:dyDescent="0.2">
      <c r="A19" s="1">
        <v>18</v>
      </c>
      <c r="B19" s="2">
        <v>33755</v>
      </c>
      <c r="C19" s="2">
        <v>33785</v>
      </c>
      <c r="D19" s="2">
        <v>35581</v>
      </c>
      <c r="E19" s="2">
        <v>35611</v>
      </c>
      <c r="F19">
        <v>1.0520686710236231E-2</v>
      </c>
      <c r="G19">
        <v>-3.7159001765244767E-2</v>
      </c>
      <c r="H19">
        <v>-7.1889787828980631E-2</v>
      </c>
      <c r="I19">
        <f t="shared" si="1"/>
        <v>-3.7159001765244768</v>
      </c>
      <c r="J19">
        <f t="shared" si="1"/>
        <v>-7.1889787828980634</v>
      </c>
      <c r="K19" t="b">
        <f t="shared" si="2"/>
        <v>1</v>
      </c>
      <c r="L19">
        <f t="shared" si="0"/>
        <v>-1</v>
      </c>
      <c r="M19" s="6" t="b">
        <f t="shared" si="3"/>
        <v>1</v>
      </c>
      <c r="N19" s="2">
        <f t="shared" si="4"/>
        <v>35672</v>
      </c>
      <c r="O19" s="10">
        <f t="shared" si="7"/>
        <v>35078.996177489083</v>
      </c>
      <c r="P19" s="10">
        <f t="shared" si="5"/>
        <v>35614.991174715287</v>
      </c>
      <c r="Q19" s="10">
        <f t="shared" si="8"/>
        <v>35194.736616683913</v>
      </c>
      <c r="R19" s="10">
        <f t="shared" si="9"/>
        <v>34588.099956654936</v>
      </c>
      <c r="S19" s="10">
        <f t="shared" si="10"/>
        <v>34850.96535854417</v>
      </c>
      <c r="T19" s="10">
        <f t="shared" si="11"/>
        <v>35686.108193631131</v>
      </c>
      <c r="U19" s="13">
        <f t="shared" si="6"/>
        <v>105889.19932500136</v>
      </c>
      <c r="V19" s="28">
        <f>V12-V5</f>
        <v>0.36017445511589496</v>
      </c>
      <c r="W19" s="10">
        <f t="shared" si="12"/>
        <v>75748.23636586692</v>
      </c>
      <c r="X19">
        <v>-5.86463067816974E-4</v>
      </c>
      <c r="Y19">
        <v>1.4661205823025729E-3</v>
      </c>
      <c r="Z19">
        <v>4.9054306837591259E-2</v>
      </c>
      <c r="AA19">
        <v>0</v>
      </c>
      <c r="AB19">
        <v>0</v>
      </c>
      <c r="AC19">
        <v>8.981981152433335E-3</v>
      </c>
      <c r="AD19">
        <v>0</v>
      </c>
      <c r="AE19">
        <v>0</v>
      </c>
      <c r="AF19">
        <v>0</v>
      </c>
      <c r="AG19">
        <v>-2.7449832723120148E-3</v>
      </c>
      <c r="AH19">
        <v>-1.172917722960135E-3</v>
      </c>
      <c r="AI19">
        <v>-2.1844301163461261E-3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-1.959795093142281E-4</v>
      </c>
      <c r="AW19">
        <v>0</v>
      </c>
      <c r="AX19">
        <v>0</v>
      </c>
      <c r="AY19">
        <v>0</v>
      </c>
      <c r="AZ19">
        <v>0</v>
      </c>
      <c r="BA19">
        <v>0</v>
      </c>
    </row>
    <row r="20" spans="1:53" x14ac:dyDescent="0.2">
      <c r="A20" s="1">
        <v>19</v>
      </c>
      <c r="B20" s="2">
        <v>33785</v>
      </c>
      <c r="C20" s="2">
        <v>33816</v>
      </c>
      <c r="D20" s="2">
        <v>35611</v>
      </c>
      <c r="E20" s="2">
        <v>35642</v>
      </c>
      <c r="F20">
        <v>1.0520686710236231E-2</v>
      </c>
      <c r="G20">
        <v>-4.5300464239303173E-2</v>
      </c>
      <c r="H20">
        <v>-1.7487227907744381E-2</v>
      </c>
      <c r="I20">
        <f t="shared" si="1"/>
        <v>-4.5300464239303171</v>
      </c>
      <c r="J20">
        <f t="shared" si="1"/>
        <v>-1.748722790774438</v>
      </c>
      <c r="K20" t="b">
        <f t="shared" si="2"/>
        <v>1</v>
      </c>
      <c r="L20">
        <f t="shared" si="0"/>
        <v>-1</v>
      </c>
      <c r="M20" s="6" t="b">
        <f t="shared" si="3"/>
        <v>1</v>
      </c>
      <c r="N20" s="2">
        <f t="shared" si="4"/>
        <v>35703</v>
      </c>
      <c r="O20" s="10">
        <f t="shared" si="7"/>
        <v>35078.996177489083</v>
      </c>
      <c r="P20" s="10">
        <f t="shared" si="5"/>
        <v>35283.474311132632</v>
      </c>
      <c r="Q20" s="10">
        <f t="shared" si="8"/>
        <v>35194.736616683913</v>
      </c>
      <c r="R20" s="10">
        <f t="shared" si="9"/>
        <v>34588.099956654936</v>
      </c>
      <c r="S20" s="10">
        <f t="shared" si="10"/>
        <v>35296.399775000456</v>
      </c>
      <c r="T20" s="10">
        <f t="shared" si="11"/>
        <v>35686.108193631131</v>
      </c>
      <c r="U20" s="13">
        <f t="shared" si="6"/>
        <v>105557.68246141871</v>
      </c>
      <c r="V20" s="27"/>
      <c r="W20" s="10">
        <f t="shared" si="12"/>
        <v>77412.388777793371</v>
      </c>
      <c r="X20">
        <v>2.1969520239237421E-2</v>
      </c>
      <c r="Y20">
        <v>1.484720024471208E-3</v>
      </c>
      <c r="Z20">
        <v>4.9020042083180032E-2</v>
      </c>
      <c r="AA20">
        <v>0</v>
      </c>
      <c r="AB20">
        <v>0</v>
      </c>
      <c r="AC20">
        <v>8.9925120349528629E-3</v>
      </c>
      <c r="AD20">
        <v>0</v>
      </c>
      <c r="AE20">
        <v>0</v>
      </c>
      <c r="AF20">
        <v>0</v>
      </c>
      <c r="AG20">
        <v>-2.678804688060032E-3</v>
      </c>
      <c r="AH20">
        <v>-1.2018049053802049E-3</v>
      </c>
      <c r="AI20">
        <v>-2.065623331256216E-3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-1.936521937316073E-4</v>
      </c>
      <c r="AW20">
        <v>0</v>
      </c>
      <c r="AX20">
        <v>0</v>
      </c>
      <c r="AY20">
        <v>0</v>
      </c>
      <c r="AZ20">
        <v>0</v>
      </c>
      <c r="BA20">
        <v>0</v>
      </c>
    </row>
    <row r="21" spans="1:53" ht="16" x14ac:dyDescent="0.2">
      <c r="A21" s="1">
        <v>20</v>
      </c>
      <c r="B21" s="2">
        <v>33816</v>
      </c>
      <c r="C21" s="2">
        <v>33847</v>
      </c>
      <c r="D21" s="2">
        <v>35642</v>
      </c>
      <c r="E21" s="2">
        <v>35673</v>
      </c>
      <c r="F21">
        <v>1.0520686710236231E-2</v>
      </c>
      <c r="G21">
        <v>-1.9613104529702548E-2</v>
      </c>
      <c r="H21">
        <v>-5.2194352968048807E-2</v>
      </c>
      <c r="I21">
        <f t="shared" si="1"/>
        <v>-1.9613104529702547</v>
      </c>
      <c r="J21">
        <f t="shared" si="1"/>
        <v>-5.2194352968048809</v>
      </c>
      <c r="K21" t="b">
        <f t="shared" si="2"/>
        <v>1</v>
      </c>
      <c r="L21">
        <f t="shared" si="0"/>
        <v>-1</v>
      </c>
      <c r="M21" s="6" t="b">
        <f t="shared" si="3"/>
        <v>1</v>
      </c>
      <c r="N21" s="2">
        <f t="shared" si="4"/>
        <v>35734</v>
      </c>
      <c r="O21" s="10">
        <f t="shared" si="7"/>
        <v>35185.894153806235</v>
      </c>
      <c r="P21" s="10">
        <f t="shared" si="5"/>
        <v>35283.474311132632</v>
      </c>
      <c r="Q21" s="10">
        <f t="shared" si="8"/>
        <v>35194.736616683913</v>
      </c>
      <c r="R21" s="10">
        <f t="shared" si="9"/>
        <v>35807.058785213485</v>
      </c>
      <c r="S21" s="10">
        <f t="shared" si="10"/>
        <v>35296.399775000456</v>
      </c>
      <c r="T21" s="10">
        <f t="shared" si="11"/>
        <v>35686.108193631131</v>
      </c>
      <c r="U21" s="13">
        <f t="shared" si="6"/>
        <v>106776.64128997724</v>
      </c>
      <c r="V21" s="26" t="s">
        <v>55</v>
      </c>
      <c r="W21" s="10">
        <f t="shared" si="12"/>
        <v>71716.585698813622</v>
      </c>
      <c r="X21">
        <v>-7.3577410139469127E-2</v>
      </c>
      <c r="Y21">
        <v>1.4852824352222761E-3</v>
      </c>
      <c r="Z21">
        <v>4.8978721211454239E-2</v>
      </c>
      <c r="AA21">
        <v>0</v>
      </c>
      <c r="AB21">
        <v>0</v>
      </c>
      <c r="AC21">
        <v>8.9043746131380764E-3</v>
      </c>
      <c r="AD21">
        <v>0</v>
      </c>
      <c r="AE21">
        <v>0</v>
      </c>
      <c r="AF21">
        <v>0</v>
      </c>
      <c r="AG21">
        <v>-2.4668475132722102E-3</v>
      </c>
      <c r="AH21">
        <v>-1.514557820935111E-3</v>
      </c>
      <c r="AI21">
        <v>-1.879708590833635E-3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-1.7113540513353961E-4</v>
      </c>
      <c r="AW21">
        <v>0</v>
      </c>
      <c r="AX21">
        <v>0</v>
      </c>
      <c r="AY21">
        <v>0</v>
      </c>
      <c r="AZ21">
        <v>0</v>
      </c>
      <c r="BA21">
        <v>0</v>
      </c>
    </row>
    <row r="22" spans="1:53" x14ac:dyDescent="0.2">
      <c r="A22" s="1">
        <v>21</v>
      </c>
      <c r="B22" s="2">
        <v>33847</v>
      </c>
      <c r="C22" s="2">
        <v>33877</v>
      </c>
      <c r="D22" s="2">
        <v>35673</v>
      </c>
      <c r="E22" s="2">
        <v>35703</v>
      </c>
      <c r="F22">
        <v>1.0520686710236231E-2</v>
      </c>
      <c r="G22">
        <v>5.2276075518314247E-3</v>
      </c>
      <c r="H22">
        <v>-0.10639851795134291</v>
      </c>
      <c r="I22">
        <f t="shared" si="1"/>
        <v>0.52276075518314247</v>
      </c>
      <c r="J22">
        <f t="shared" si="1"/>
        <v>-10.639851795134291</v>
      </c>
      <c r="K22" t="b">
        <f t="shared" si="2"/>
        <v>0</v>
      </c>
      <c r="L22">
        <f t="shared" si="0"/>
        <v>0</v>
      </c>
      <c r="M22" s="6" t="str">
        <f t="shared" si="3"/>
        <v>No Action</v>
      </c>
      <c r="N22" s="2">
        <f t="shared" si="4"/>
        <v>35764</v>
      </c>
      <c r="O22" s="10">
        <f t="shared" si="7"/>
        <v>35185.894153806235</v>
      </c>
      <c r="P22" s="10">
        <f t="shared" si="5"/>
        <v>35283.474311132632</v>
      </c>
      <c r="Q22" s="10">
        <f t="shared" si="8"/>
        <v>35592.213763325744</v>
      </c>
      <c r="R22" s="10">
        <f t="shared" si="9"/>
        <v>35807.058785213485</v>
      </c>
      <c r="S22" s="10">
        <f t="shared" si="10"/>
        <v>35296.399775000456</v>
      </c>
      <c r="T22" s="10">
        <f t="shared" si="11"/>
        <v>35296.399775000456</v>
      </c>
      <c r="U22" s="13">
        <f t="shared" si="6"/>
        <v>106386.93287134657</v>
      </c>
      <c r="V22" s="28">
        <f>V15-V8</f>
        <v>4.9864334041700258E-3</v>
      </c>
      <c r="W22" s="10">
        <f t="shared" si="12"/>
        <v>67787.188926694289</v>
      </c>
      <c r="X22">
        <v>-5.4790628051111082E-2</v>
      </c>
      <c r="Y22">
        <v>1.4868295946042799E-3</v>
      </c>
      <c r="Z22">
        <v>4.8885348489071667E-2</v>
      </c>
      <c r="AA22">
        <v>0</v>
      </c>
      <c r="AB22">
        <v>0</v>
      </c>
      <c r="AC22">
        <v>9.0087698951295588E-3</v>
      </c>
      <c r="AD22">
        <v>0</v>
      </c>
      <c r="AE22">
        <v>0</v>
      </c>
      <c r="AF22">
        <v>0</v>
      </c>
      <c r="AG22">
        <v>-2.3646389146918969E-3</v>
      </c>
      <c r="AH22">
        <v>-1.9249280639875681E-3</v>
      </c>
      <c r="AI22">
        <v>-1.613127295000369E-3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-1.6501486120173921E-4</v>
      </c>
      <c r="AW22">
        <v>0</v>
      </c>
      <c r="AX22">
        <v>0</v>
      </c>
      <c r="AY22">
        <v>0</v>
      </c>
      <c r="AZ22">
        <v>0</v>
      </c>
      <c r="BA22">
        <v>0</v>
      </c>
    </row>
    <row r="23" spans="1:53" x14ac:dyDescent="0.2">
      <c r="A23" s="1">
        <v>22</v>
      </c>
      <c r="B23" s="2">
        <v>33877</v>
      </c>
      <c r="C23" s="2">
        <v>33908</v>
      </c>
      <c r="D23" s="2">
        <v>35703</v>
      </c>
      <c r="E23" s="2">
        <v>35734</v>
      </c>
      <c r="F23">
        <v>1.0520686710236231E-2</v>
      </c>
      <c r="G23">
        <v>-6.9020426063442678E-2</v>
      </c>
      <c r="H23">
        <v>-0.15711077296529899</v>
      </c>
      <c r="I23">
        <f t="shared" si="1"/>
        <v>-6.9020426063442679</v>
      </c>
      <c r="J23">
        <f t="shared" si="1"/>
        <v>-15.711077296529899</v>
      </c>
      <c r="K23" t="b">
        <f t="shared" si="2"/>
        <v>1</v>
      </c>
      <c r="L23">
        <f t="shared" si="0"/>
        <v>-1</v>
      </c>
      <c r="M23" s="6" t="b">
        <f t="shared" si="3"/>
        <v>1</v>
      </c>
      <c r="N23" s="2">
        <f t="shared" si="4"/>
        <v>35795</v>
      </c>
      <c r="O23" s="10">
        <f t="shared" si="7"/>
        <v>35185.894153806235</v>
      </c>
      <c r="P23" s="10">
        <f t="shared" si="5"/>
        <v>37028.588496466138</v>
      </c>
      <c r="Q23" s="10">
        <f t="shared" si="8"/>
        <v>35592.213763325744</v>
      </c>
      <c r="R23" s="10">
        <f t="shared" si="9"/>
        <v>35807.058785213485</v>
      </c>
      <c r="S23" s="10">
        <f t="shared" si="10"/>
        <v>35462.310957115522</v>
      </c>
      <c r="T23" s="10">
        <f t="shared" si="11"/>
        <v>35296.399775000456</v>
      </c>
      <c r="U23" s="13">
        <f t="shared" si="6"/>
        <v>108132.04705668008</v>
      </c>
      <c r="V23" s="6"/>
      <c r="W23" s="10">
        <f t="shared" si="12"/>
        <v>65838.79973425057</v>
      </c>
      <c r="X23">
        <v>-2.874273477471867E-2</v>
      </c>
      <c r="Y23">
        <v>1.676369292661391E-3</v>
      </c>
      <c r="Z23">
        <v>4.8539096889201799E-2</v>
      </c>
      <c r="AA23">
        <v>0</v>
      </c>
      <c r="AB23">
        <v>0</v>
      </c>
      <c r="AC23">
        <v>9.309405226141005E-3</v>
      </c>
      <c r="AD23">
        <v>0</v>
      </c>
      <c r="AE23">
        <v>0</v>
      </c>
      <c r="AF23">
        <v>0</v>
      </c>
      <c r="AG23">
        <v>-2.046462968650813E-3</v>
      </c>
      <c r="AH23">
        <v>-1.394315685055283E-3</v>
      </c>
      <c r="AI23">
        <v>-1.9929668392661402E-3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-2.100646771228826E-4</v>
      </c>
      <c r="AW23">
        <v>0</v>
      </c>
      <c r="AX23">
        <v>0</v>
      </c>
      <c r="AY23">
        <v>0</v>
      </c>
      <c r="AZ23">
        <v>0</v>
      </c>
      <c r="BA23">
        <v>0</v>
      </c>
    </row>
    <row r="24" spans="1:53" x14ac:dyDescent="0.2">
      <c r="A24" s="1">
        <v>23</v>
      </c>
      <c r="B24" s="2">
        <v>33908</v>
      </c>
      <c r="C24" s="2">
        <v>33938</v>
      </c>
      <c r="D24" s="2">
        <v>35734</v>
      </c>
      <c r="E24" s="2">
        <v>35764</v>
      </c>
      <c r="F24">
        <v>1.0520686710236231E-2</v>
      </c>
      <c r="G24">
        <v>-6.282641648793752E-2</v>
      </c>
      <c r="H24">
        <v>-4.4550068276619982E-2</v>
      </c>
      <c r="I24">
        <f t="shared" si="1"/>
        <v>-6.282641648793752</v>
      </c>
      <c r="J24">
        <f t="shared" si="1"/>
        <v>-4.4550068276619985</v>
      </c>
      <c r="K24" t="b">
        <f t="shared" si="2"/>
        <v>1</v>
      </c>
      <c r="L24">
        <f t="shared" si="0"/>
        <v>-1</v>
      </c>
      <c r="M24" s="6" t="b">
        <f t="shared" si="3"/>
        <v>1</v>
      </c>
      <c r="N24" s="2">
        <f t="shared" si="4"/>
        <v>35825</v>
      </c>
      <c r="O24" s="10">
        <f t="shared" si="7"/>
        <v>36044.015685560029</v>
      </c>
      <c r="P24" s="10">
        <f t="shared" si="5"/>
        <v>37028.588496466138</v>
      </c>
      <c r="Q24" s="10">
        <f t="shared" si="8"/>
        <v>35592.213763325744</v>
      </c>
      <c r="R24" s="10">
        <f t="shared" si="9"/>
        <v>36120.758947749811</v>
      </c>
      <c r="S24" s="10">
        <f t="shared" si="10"/>
        <v>35462.310957115522</v>
      </c>
      <c r="T24" s="10">
        <f t="shared" si="11"/>
        <v>35296.399775000456</v>
      </c>
      <c r="U24" s="13">
        <f t="shared" si="6"/>
        <v>108445.7472192164</v>
      </c>
      <c r="V24" s="6"/>
      <c r="W24" s="10">
        <f t="shared" si="12"/>
        <v>68405.413057057303</v>
      </c>
      <c r="X24">
        <v>3.8983294549209901E-2</v>
      </c>
      <c r="Y24">
        <v>1.8023096876286749E-3</v>
      </c>
      <c r="Z24">
        <v>4.9020243934960461E-2</v>
      </c>
      <c r="AA24">
        <v>0</v>
      </c>
      <c r="AB24">
        <v>0</v>
      </c>
      <c r="AC24">
        <v>9.4137802728572507E-3</v>
      </c>
      <c r="AD24">
        <v>0</v>
      </c>
      <c r="AE24">
        <v>0</v>
      </c>
      <c r="AF24">
        <v>0</v>
      </c>
      <c r="AG24">
        <v>-1.457056748094173E-3</v>
      </c>
      <c r="AH24">
        <v>-1.1938058416101299E-3</v>
      </c>
      <c r="AI24">
        <v>-2.045222276833947E-3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-1.753027261974422E-4</v>
      </c>
      <c r="AW24">
        <v>0</v>
      </c>
      <c r="AX24">
        <v>0</v>
      </c>
      <c r="AY24">
        <v>0</v>
      </c>
      <c r="AZ24">
        <v>0</v>
      </c>
      <c r="BA24">
        <v>0</v>
      </c>
    </row>
    <row r="25" spans="1:53" x14ac:dyDescent="0.2">
      <c r="A25" s="1">
        <v>24</v>
      </c>
      <c r="B25" s="2">
        <v>33938</v>
      </c>
      <c r="C25" s="2">
        <v>33969</v>
      </c>
      <c r="D25" s="2">
        <v>35764</v>
      </c>
      <c r="E25" s="2">
        <v>35795</v>
      </c>
      <c r="F25">
        <v>1.0520686710236231E-2</v>
      </c>
      <c r="G25">
        <v>-4.0595955038355627E-2</v>
      </c>
      <c r="H25">
        <v>-3.9297544551725391E-3</v>
      </c>
      <c r="I25">
        <f t="shared" si="1"/>
        <v>-4.0595955038355624</v>
      </c>
      <c r="J25">
        <f t="shared" si="1"/>
        <v>-0.39297544551725394</v>
      </c>
      <c r="K25" t="b">
        <f t="shared" si="2"/>
        <v>1</v>
      </c>
      <c r="L25">
        <f t="shared" si="0"/>
        <v>-1</v>
      </c>
      <c r="M25" s="6" t="b">
        <f t="shared" si="3"/>
        <v>1</v>
      </c>
      <c r="N25" s="2">
        <f t="shared" si="4"/>
        <v>35854</v>
      </c>
      <c r="O25" s="10">
        <f t="shared" si="7"/>
        <v>36044.015685560029</v>
      </c>
      <c r="P25" s="10">
        <f t="shared" si="5"/>
        <v>37028.588496466138</v>
      </c>
      <c r="Q25" s="10">
        <f t="shared" si="8"/>
        <v>36148.582406405469</v>
      </c>
      <c r="R25" s="10">
        <f t="shared" si="9"/>
        <v>36120.758947749811</v>
      </c>
      <c r="S25" s="10">
        <f t="shared" si="10"/>
        <v>35462.310957115522</v>
      </c>
      <c r="T25" s="10">
        <f t="shared" si="11"/>
        <v>35508.763681940334</v>
      </c>
      <c r="U25" s="13">
        <f t="shared" si="6"/>
        <v>108658.11112615629</v>
      </c>
      <c r="V25" s="6"/>
      <c r="W25" s="10">
        <f t="shared" si="12"/>
        <v>67436.086859028859</v>
      </c>
      <c r="X25">
        <v>-1.417031422966364E-2</v>
      </c>
      <c r="Y25">
        <v>1.8110871999017461E-3</v>
      </c>
      <c r="Z25">
        <v>4.8899453677246817E-2</v>
      </c>
      <c r="AA25">
        <v>0</v>
      </c>
      <c r="AB25">
        <v>0</v>
      </c>
      <c r="AC25">
        <v>9.3066976494132776E-3</v>
      </c>
      <c r="AD25">
        <v>0</v>
      </c>
      <c r="AE25">
        <v>0</v>
      </c>
      <c r="AF25">
        <v>0</v>
      </c>
      <c r="AG25">
        <v>-1.404035437923188E-3</v>
      </c>
      <c r="AH25">
        <v>-1.362987682255221E-3</v>
      </c>
      <c r="AI25">
        <v>-1.7961090330391089E-3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-1.501994003823423E-4</v>
      </c>
      <c r="AW25">
        <v>0</v>
      </c>
      <c r="AX25">
        <v>0</v>
      </c>
      <c r="AY25">
        <v>0</v>
      </c>
      <c r="AZ25">
        <v>0</v>
      </c>
      <c r="BA25">
        <v>0</v>
      </c>
    </row>
    <row r="26" spans="1:53" x14ac:dyDescent="0.2">
      <c r="A26" s="1">
        <v>25</v>
      </c>
      <c r="B26" s="2">
        <v>33969</v>
      </c>
      <c r="C26" s="2">
        <v>34000</v>
      </c>
      <c r="D26" s="2">
        <v>35795</v>
      </c>
      <c r="E26" s="2">
        <v>35826</v>
      </c>
      <c r="F26">
        <v>1.0520686710236231E-2</v>
      </c>
      <c r="G26">
        <v>1.5915415004412511E-2</v>
      </c>
      <c r="H26">
        <v>2.1492963634070071E-2</v>
      </c>
      <c r="I26">
        <f t="shared" si="1"/>
        <v>1.591541500441251</v>
      </c>
      <c r="J26">
        <f t="shared" si="1"/>
        <v>2.1492963634070072</v>
      </c>
      <c r="K26" t="b">
        <f t="shared" si="2"/>
        <v>1</v>
      </c>
      <c r="L26">
        <f t="shared" si="0"/>
        <v>1</v>
      </c>
      <c r="M26" s="6" t="b">
        <f t="shared" si="3"/>
        <v>1</v>
      </c>
      <c r="N26" s="2">
        <f t="shared" si="4"/>
        <v>35885</v>
      </c>
      <c r="O26" s="10">
        <f t="shared" si="7"/>
        <v>36044.015685560029</v>
      </c>
      <c r="P26" s="10">
        <f t="shared" si="5"/>
        <v>36302.246591678566</v>
      </c>
      <c r="Q26" s="10">
        <f t="shared" si="8"/>
        <v>36148.582406405469</v>
      </c>
      <c r="R26" s="10">
        <f t="shared" si="9"/>
        <v>36120.758947749811</v>
      </c>
      <c r="S26" s="10">
        <f t="shared" si="10"/>
        <v>36219.370375385428</v>
      </c>
      <c r="T26" s="10">
        <f t="shared" si="11"/>
        <v>35508.763681940334</v>
      </c>
      <c r="U26" s="13">
        <f t="shared" si="6"/>
        <v>107931.76922136871</v>
      </c>
      <c r="V26" s="6"/>
      <c r="W26" s="10">
        <f t="shared" si="12"/>
        <v>67212.197925453671</v>
      </c>
      <c r="X26">
        <v>-3.3200166854760612E-3</v>
      </c>
      <c r="Y26">
        <v>1.8331721084531921E-3</v>
      </c>
      <c r="Z26">
        <v>4.8809081237911597E-2</v>
      </c>
      <c r="AA26">
        <v>0</v>
      </c>
      <c r="AB26">
        <v>0</v>
      </c>
      <c r="AC26">
        <v>9.1406618334380144E-3</v>
      </c>
      <c r="AD26">
        <v>0</v>
      </c>
      <c r="AE26">
        <v>0</v>
      </c>
      <c r="AF26">
        <v>0</v>
      </c>
      <c r="AG26">
        <v>-1.3172470200771881E-3</v>
      </c>
      <c r="AH26">
        <v>-1.3894470163353251E-3</v>
      </c>
      <c r="AI26">
        <v>-1.7719192650895649E-3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-9.8418662593770939E-5</v>
      </c>
      <c r="AW26">
        <v>0</v>
      </c>
      <c r="AX26">
        <v>0</v>
      </c>
      <c r="AY26">
        <v>0</v>
      </c>
      <c r="AZ26">
        <v>0</v>
      </c>
      <c r="BA26">
        <v>0</v>
      </c>
    </row>
    <row r="27" spans="1:53" x14ac:dyDescent="0.2">
      <c r="A27" s="1">
        <v>26</v>
      </c>
      <c r="B27" s="2">
        <v>34000</v>
      </c>
      <c r="C27" s="2">
        <v>34028</v>
      </c>
      <c r="D27" s="2">
        <v>35826</v>
      </c>
      <c r="E27" s="2">
        <v>35854</v>
      </c>
      <c r="F27">
        <v>1.0520686710236231E-2</v>
      </c>
      <c r="G27">
        <v>-2.9842405947171032E-2</v>
      </c>
      <c r="H27">
        <v>2.01370184023868E-3</v>
      </c>
      <c r="I27">
        <f t="shared" si="1"/>
        <v>-2.9842405947171033</v>
      </c>
      <c r="J27">
        <f t="shared" si="1"/>
        <v>0.201370184023868</v>
      </c>
      <c r="K27" t="b">
        <f t="shared" si="2"/>
        <v>0</v>
      </c>
      <c r="L27">
        <f t="shared" si="0"/>
        <v>-1</v>
      </c>
      <c r="M27" s="6" t="b">
        <f t="shared" si="3"/>
        <v>0</v>
      </c>
      <c r="N27" s="2">
        <f t="shared" si="4"/>
        <v>35913</v>
      </c>
      <c r="O27" s="10">
        <f t="shared" si="7"/>
        <v>35977.256407122906</v>
      </c>
      <c r="P27" s="10">
        <f t="shared" si="5"/>
        <v>36302.246591678566</v>
      </c>
      <c r="Q27" s="10">
        <f t="shared" si="8"/>
        <v>36148.582406405469</v>
      </c>
      <c r="R27" s="10">
        <f t="shared" si="9"/>
        <v>36124.318250767537</v>
      </c>
      <c r="S27" s="10">
        <f t="shared" si="10"/>
        <v>36219.370375385428</v>
      </c>
      <c r="T27" s="10">
        <f t="shared" si="11"/>
        <v>35508.763681940334</v>
      </c>
      <c r="U27" s="13">
        <f t="shared" si="6"/>
        <v>107935.32852438642</v>
      </c>
      <c r="V27" s="6"/>
      <c r="W27" s="10">
        <f t="shared" si="12"/>
        <v>68523.106835352708</v>
      </c>
      <c r="X27">
        <v>1.9504032755378511E-2</v>
      </c>
      <c r="Y27">
        <v>1.8275286966328739E-3</v>
      </c>
      <c r="Z27">
        <v>4.8728621115026183E-2</v>
      </c>
      <c r="AA27">
        <v>0</v>
      </c>
      <c r="AB27">
        <v>0</v>
      </c>
      <c r="AC27">
        <v>9.0895077186330074E-3</v>
      </c>
      <c r="AD27">
        <v>0</v>
      </c>
      <c r="AE27">
        <v>0</v>
      </c>
      <c r="AF27">
        <v>0</v>
      </c>
      <c r="AG27">
        <v>-1.299630401785842E-3</v>
      </c>
      <c r="AH27">
        <v>-1.5000543798353539E-3</v>
      </c>
      <c r="AI27">
        <v>-1.6278916928855591E-3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-5.6812904789362537E-5</v>
      </c>
      <c r="AW27">
        <v>0</v>
      </c>
      <c r="AX27">
        <v>0</v>
      </c>
      <c r="AY27">
        <v>0</v>
      </c>
      <c r="AZ27">
        <v>0</v>
      </c>
      <c r="BA27">
        <v>0</v>
      </c>
    </row>
    <row r="28" spans="1:53" x14ac:dyDescent="0.2">
      <c r="A28" s="1">
        <v>27</v>
      </c>
      <c r="B28" s="2">
        <v>34028</v>
      </c>
      <c r="C28" s="2">
        <v>34059</v>
      </c>
      <c r="D28" s="2">
        <v>35854</v>
      </c>
      <c r="E28" s="2">
        <v>35885</v>
      </c>
      <c r="F28">
        <v>1.3497723302339421E-2</v>
      </c>
      <c r="G28">
        <v>-1.662171150088108E-2</v>
      </c>
      <c r="H28">
        <v>-4.0633637023186162E-2</v>
      </c>
      <c r="I28">
        <f t="shared" si="1"/>
        <v>-1.662171150088108</v>
      </c>
      <c r="J28">
        <f t="shared" si="1"/>
        <v>-4.0633637023186164</v>
      </c>
      <c r="K28" t="b">
        <f t="shared" si="2"/>
        <v>1</v>
      </c>
      <c r="L28">
        <f t="shared" si="0"/>
        <v>-1</v>
      </c>
      <c r="M28" s="6" t="b">
        <f t="shared" si="3"/>
        <v>1</v>
      </c>
      <c r="N28" s="2">
        <f t="shared" si="4"/>
        <v>35946</v>
      </c>
      <c r="O28" s="10">
        <f t="shared" si="7"/>
        <v>35977.256407122906</v>
      </c>
      <c r="P28" s="10">
        <f t="shared" si="5"/>
        <v>36302.246591678566</v>
      </c>
      <c r="Q28" s="10">
        <f t="shared" si="8"/>
        <v>35978.442841462143</v>
      </c>
      <c r="R28" s="10">
        <f t="shared" si="9"/>
        <v>36124.318250767537</v>
      </c>
      <c r="S28" s="10">
        <f t="shared" si="10"/>
        <v>36219.370375385428</v>
      </c>
      <c r="T28" s="10">
        <f t="shared" si="11"/>
        <v>36709.945291732678</v>
      </c>
      <c r="U28" s="13">
        <f t="shared" si="6"/>
        <v>109136.51013417877</v>
      </c>
      <c r="V28" s="6"/>
      <c r="W28" s="10">
        <f t="shared" si="12"/>
        <v>64629.784722320997</v>
      </c>
      <c r="X28">
        <v>-5.6817653093088477E-2</v>
      </c>
      <c r="Y28">
        <v>1.73750804951636E-3</v>
      </c>
      <c r="Z28">
        <v>4.6715787911691613E-2</v>
      </c>
      <c r="AA28">
        <v>0</v>
      </c>
      <c r="AB28">
        <v>0</v>
      </c>
      <c r="AC28">
        <v>5.6505978207047024E-3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</row>
    <row r="29" spans="1:53" x14ac:dyDescent="0.2">
      <c r="A29" s="1">
        <v>28</v>
      </c>
      <c r="B29" s="2">
        <v>34059</v>
      </c>
      <c r="C29" s="2">
        <v>34089</v>
      </c>
      <c r="D29" s="2">
        <v>35885</v>
      </c>
      <c r="E29" s="2">
        <v>35915</v>
      </c>
      <c r="F29">
        <v>1.312914585212465E-2</v>
      </c>
      <c r="G29">
        <v>6.9958832399821813E-4</v>
      </c>
      <c r="H29">
        <v>-2.238809340177195E-2</v>
      </c>
      <c r="I29">
        <f t="shared" si="1"/>
        <v>6.9958832399821813E-2</v>
      </c>
      <c r="J29">
        <f t="shared" si="1"/>
        <v>-2.2388093401771951</v>
      </c>
      <c r="K29" t="b">
        <f t="shared" si="2"/>
        <v>0</v>
      </c>
      <c r="L29">
        <f t="shared" si="0"/>
        <v>0</v>
      </c>
      <c r="M29" s="6" t="str">
        <f t="shared" si="3"/>
        <v>No Action</v>
      </c>
      <c r="N29" s="2">
        <f t="shared" si="4"/>
        <v>35976</v>
      </c>
      <c r="O29" s="10">
        <f t="shared" si="7"/>
        <v>35977.256407122906</v>
      </c>
      <c r="P29" s="10">
        <f t="shared" si="5"/>
        <v>35977.256407122906</v>
      </c>
      <c r="Q29" s="10">
        <f t="shared" si="8"/>
        <v>35978.442841462143</v>
      </c>
      <c r="R29" s="10">
        <f t="shared" si="9"/>
        <v>36124.318250767537</v>
      </c>
      <c r="S29" s="10">
        <f t="shared" si="10"/>
        <v>36378.83671139292</v>
      </c>
      <c r="T29" s="10">
        <f t="shared" si="11"/>
        <v>36709.945291732678</v>
      </c>
      <c r="U29" s="13">
        <f t="shared" si="6"/>
        <v>108811.51994962312</v>
      </c>
      <c r="V29" s="6"/>
      <c r="W29" s="10">
        <f t="shared" si="12"/>
        <v>65594.418315057876</v>
      </c>
      <c r="X29">
        <v>1.492552693593815E-2</v>
      </c>
      <c r="Y29">
        <v>1.49595668425792E-3</v>
      </c>
      <c r="Z29">
        <v>4.6887215666750408E-2</v>
      </c>
      <c r="AA29">
        <v>0</v>
      </c>
      <c r="AB29">
        <v>0</v>
      </c>
      <c r="AC29">
        <v>6.031378188882771E-3</v>
      </c>
      <c r="AD29">
        <v>0</v>
      </c>
      <c r="AE29">
        <v>0</v>
      </c>
      <c r="AF29">
        <v>0</v>
      </c>
      <c r="AG29">
        <v>-2.4607839655574751E-5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</row>
    <row r="30" spans="1:53" x14ac:dyDescent="0.2">
      <c r="A30" s="1">
        <v>29</v>
      </c>
      <c r="B30" s="2">
        <v>34089</v>
      </c>
      <c r="C30" s="2">
        <v>34120</v>
      </c>
      <c r="D30" s="2">
        <v>35915</v>
      </c>
      <c r="E30" s="2">
        <v>35946</v>
      </c>
      <c r="F30">
        <v>1.426621015260738E-2</v>
      </c>
      <c r="G30">
        <v>-5.4299679022423913E-2</v>
      </c>
      <c r="H30">
        <v>-8.7185817153261874E-2</v>
      </c>
      <c r="I30">
        <f t="shared" si="1"/>
        <v>-5.4299679022423915</v>
      </c>
      <c r="J30">
        <f t="shared" si="1"/>
        <v>-8.718581715326188</v>
      </c>
      <c r="K30" t="b">
        <f t="shared" si="2"/>
        <v>1</v>
      </c>
      <c r="L30">
        <f t="shared" si="0"/>
        <v>-1</v>
      </c>
      <c r="M30" s="6" t="b">
        <f t="shared" si="3"/>
        <v>1</v>
      </c>
      <c r="N30" s="2">
        <f t="shared" si="4"/>
        <v>36007</v>
      </c>
      <c r="O30" s="10">
        <f t="shared" si="7"/>
        <v>36270.506649874376</v>
      </c>
      <c r="P30" s="10">
        <f t="shared" si="5"/>
        <v>35977.256407122906</v>
      </c>
      <c r="Q30" s="10">
        <f t="shared" si="8"/>
        <v>35978.442841462143</v>
      </c>
      <c r="R30" s="10">
        <f t="shared" si="9"/>
        <v>37024.046154473748</v>
      </c>
      <c r="S30" s="10">
        <f t="shared" si="10"/>
        <v>36378.83671139292</v>
      </c>
      <c r="T30" s="10">
        <f t="shared" si="11"/>
        <v>36709.945291732678</v>
      </c>
      <c r="U30" s="13">
        <f t="shared" si="6"/>
        <v>109711.24785332932</v>
      </c>
      <c r="V30" s="6"/>
      <c r="W30" s="10">
        <f t="shared" si="12"/>
        <v>62623.405000825973</v>
      </c>
      <c r="X30">
        <v>-4.5293690996111413E-2</v>
      </c>
      <c r="Y30">
        <v>1.4219968106040869E-3</v>
      </c>
      <c r="Z30">
        <v>4.57748137829848E-2</v>
      </c>
      <c r="AA30">
        <v>0</v>
      </c>
      <c r="AB30">
        <v>0</v>
      </c>
      <c r="AC30">
        <v>5.0541668594608867E-3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</row>
    <row r="31" spans="1:53" x14ac:dyDescent="0.2">
      <c r="A31" s="1">
        <v>30</v>
      </c>
      <c r="B31" s="2">
        <v>34120</v>
      </c>
      <c r="C31" s="2">
        <v>34150</v>
      </c>
      <c r="D31" s="2">
        <v>35946</v>
      </c>
      <c r="E31" s="2">
        <v>35976</v>
      </c>
      <c r="F31">
        <v>1.38766479098131E-2</v>
      </c>
      <c r="G31">
        <v>-3.093147906573251E-3</v>
      </c>
      <c r="H31">
        <v>-6.9670216841278443E-2</v>
      </c>
      <c r="I31">
        <f t="shared" si="1"/>
        <v>-0.30931479065732509</v>
      </c>
      <c r="J31">
        <f t="shared" si="1"/>
        <v>-6.9670216841278441</v>
      </c>
      <c r="K31" t="b">
        <f t="shared" si="2"/>
        <v>1</v>
      </c>
      <c r="L31">
        <f t="shared" si="0"/>
        <v>0</v>
      </c>
      <c r="M31" s="6" t="str">
        <f t="shared" si="3"/>
        <v>No Action</v>
      </c>
      <c r="N31" s="2">
        <f t="shared" si="4"/>
        <v>36037</v>
      </c>
      <c r="O31" s="10">
        <f t="shared" si="7"/>
        <v>36270.506649874376</v>
      </c>
      <c r="P31" s="10">
        <f t="shared" si="5"/>
        <v>35977.256407122906</v>
      </c>
      <c r="Q31" s="10">
        <f t="shared" si="8"/>
        <v>36570.415951109775</v>
      </c>
      <c r="R31" s="10">
        <f t="shared" si="9"/>
        <v>37024.046154473748</v>
      </c>
      <c r="S31" s="10">
        <f t="shared" si="10"/>
        <v>36378.83671139292</v>
      </c>
      <c r="T31" s="10">
        <f t="shared" si="11"/>
        <v>36378.83671139292</v>
      </c>
      <c r="U31" s="13">
        <f t="shared" si="6"/>
        <v>109380.13927298956</v>
      </c>
      <c r="V31" s="6"/>
      <c r="W31" s="10">
        <f t="shared" si="12"/>
        <v>60162.176632150993</v>
      </c>
      <c r="X31">
        <v>-3.9302052781105039E-2</v>
      </c>
      <c r="Y31">
        <v>1.319474569314497E-3</v>
      </c>
      <c r="Z31">
        <v>4.6138295645574853E-2</v>
      </c>
      <c r="AA31">
        <v>0</v>
      </c>
      <c r="AB31">
        <v>0</v>
      </c>
      <c r="AC31">
        <v>5.4387300144997817E-3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</row>
    <row r="32" spans="1:53" x14ac:dyDescent="0.2">
      <c r="A32" s="1">
        <v>31</v>
      </c>
      <c r="B32" s="2">
        <v>34150</v>
      </c>
      <c r="C32" s="2">
        <v>34181</v>
      </c>
      <c r="D32" s="2">
        <v>35976</v>
      </c>
      <c r="E32" s="2">
        <v>36007</v>
      </c>
      <c r="F32">
        <v>1.3497723302339421E-2</v>
      </c>
      <c r="G32">
        <v>-4.6555749051162602E-2</v>
      </c>
      <c r="H32">
        <v>-1.998965712678347E-2</v>
      </c>
      <c r="I32">
        <f t="shared" si="1"/>
        <v>-4.6555749051162598</v>
      </c>
      <c r="J32">
        <f t="shared" si="1"/>
        <v>-1.9989657126783471</v>
      </c>
      <c r="K32" t="b">
        <f t="shared" si="2"/>
        <v>1</v>
      </c>
      <c r="L32">
        <f t="shared" si="0"/>
        <v>-1</v>
      </c>
      <c r="M32" s="6" t="b">
        <f t="shared" si="3"/>
        <v>1</v>
      </c>
      <c r="N32" s="2">
        <f t="shared" si="4"/>
        <v>36068</v>
      </c>
      <c r="O32" s="10">
        <f t="shared" si="7"/>
        <v>36270.506649874376</v>
      </c>
      <c r="P32" s="10">
        <f t="shared" si="5"/>
        <v>36512.184980456273</v>
      </c>
      <c r="Q32" s="10">
        <f t="shared" si="8"/>
        <v>36570.415951109775</v>
      </c>
      <c r="R32" s="10">
        <f t="shared" si="9"/>
        <v>37024.046154473748</v>
      </c>
      <c r="S32" s="10">
        <f t="shared" si="10"/>
        <v>36460.046424329856</v>
      </c>
      <c r="T32" s="10">
        <f t="shared" si="11"/>
        <v>36378.83671139292</v>
      </c>
      <c r="U32" s="13">
        <f t="shared" si="6"/>
        <v>109915.06784632293</v>
      </c>
      <c r="V32" s="6"/>
      <c r="W32" s="10">
        <f t="shared" si="12"/>
        <v>64049.019428726409</v>
      </c>
      <c r="X32">
        <v>6.4606086650433131E-2</v>
      </c>
      <c r="Y32">
        <v>1.394336041666649E-3</v>
      </c>
      <c r="Z32">
        <v>4.6198153747302233E-2</v>
      </c>
      <c r="AA32">
        <v>0</v>
      </c>
      <c r="AB32">
        <v>0</v>
      </c>
      <c r="AC32">
        <v>5.9347055399471488E-3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</row>
    <row r="33" spans="1:53" x14ac:dyDescent="0.2">
      <c r="A33" s="1">
        <v>32</v>
      </c>
      <c r="B33" s="2">
        <v>34181</v>
      </c>
      <c r="C33" s="2">
        <v>34212</v>
      </c>
      <c r="D33" s="2">
        <v>36007</v>
      </c>
      <c r="E33" s="2">
        <v>36038</v>
      </c>
      <c r="F33">
        <v>1.1119677311207001E-2</v>
      </c>
      <c r="G33">
        <v>-4.0218331325309227E-2</v>
      </c>
      <c r="H33">
        <v>1.1260074186709349E-2</v>
      </c>
      <c r="I33">
        <f t="shared" si="1"/>
        <v>-4.0218331325309231</v>
      </c>
      <c r="J33">
        <f t="shared" si="1"/>
        <v>1.126007418670935</v>
      </c>
      <c r="K33" t="b">
        <f t="shared" si="2"/>
        <v>0</v>
      </c>
      <c r="L33">
        <f t="shared" si="0"/>
        <v>-1</v>
      </c>
      <c r="M33" s="6" t="b">
        <f t="shared" si="3"/>
        <v>0</v>
      </c>
      <c r="N33" s="2">
        <f t="shared" si="4"/>
        <v>36099</v>
      </c>
      <c r="O33" s="10">
        <f t="shared" si="7"/>
        <v>36638.355948774311</v>
      </c>
      <c r="P33" s="10">
        <f t="shared" si="5"/>
        <v>36512.184980456273</v>
      </c>
      <c r="Q33" s="10">
        <f t="shared" si="8"/>
        <v>36570.415951109775</v>
      </c>
      <c r="R33" s="10">
        <f t="shared" si="9"/>
        <v>36433.154085560338</v>
      </c>
      <c r="S33" s="10">
        <f t="shared" si="10"/>
        <v>36460.046424329856</v>
      </c>
      <c r="T33" s="10">
        <f t="shared" si="11"/>
        <v>36378.83671139292</v>
      </c>
      <c r="U33" s="13">
        <f t="shared" si="6"/>
        <v>109324.17577740952</v>
      </c>
      <c r="V33" s="6"/>
      <c r="W33" s="10">
        <f t="shared" si="12"/>
        <v>63149.517582158122</v>
      </c>
      <c r="X33">
        <v>-1.40439596826186E-2</v>
      </c>
      <c r="Y33">
        <v>1.165807950265698E-3</v>
      </c>
      <c r="Z33">
        <v>4.7642901841579037E-2</v>
      </c>
      <c r="AA33">
        <v>0</v>
      </c>
      <c r="AB33">
        <v>0</v>
      </c>
      <c r="AC33">
        <v>8.4150738648665728E-3</v>
      </c>
      <c r="AD33">
        <v>0</v>
      </c>
      <c r="AE33">
        <v>0</v>
      </c>
      <c r="AF33">
        <v>0</v>
      </c>
      <c r="AG33">
        <v>-1.0659135422804349E-3</v>
      </c>
      <c r="AH33">
        <v>-6.7076913584708585E-4</v>
      </c>
      <c r="AI33">
        <v>-1.323154813456306E-3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</row>
    <row r="34" spans="1:53" x14ac:dyDescent="0.2">
      <c r="A34" s="1">
        <v>33</v>
      </c>
      <c r="B34" s="2">
        <v>34212</v>
      </c>
      <c r="C34" s="2">
        <v>34242</v>
      </c>
      <c r="D34" s="2">
        <v>36038</v>
      </c>
      <c r="E34" s="2">
        <v>36068</v>
      </c>
      <c r="F34">
        <v>9.9539623099842434E-3</v>
      </c>
      <c r="G34">
        <v>4.4221601848255271E-2</v>
      </c>
      <c r="H34">
        <v>4.2571342812463733E-2</v>
      </c>
      <c r="I34">
        <f t="shared" si="1"/>
        <v>4.4221601848255272</v>
      </c>
      <c r="J34">
        <f t="shared" si="1"/>
        <v>4.2571342812463735</v>
      </c>
      <c r="K34" t="b">
        <f t="shared" si="2"/>
        <v>1</v>
      </c>
      <c r="L34">
        <f t="shared" si="0"/>
        <v>1</v>
      </c>
      <c r="M34" s="6" t="b">
        <f t="shared" si="3"/>
        <v>1</v>
      </c>
      <c r="N34" s="2">
        <f t="shared" si="4"/>
        <v>36129</v>
      </c>
      <c r="O34" s="10">
        <f t="shared" si="7"/>
        <v>36638.355948774311</v>
      </c>
      <c r="P34" s="10">
        <f t="shared" si="5"/>
        <v>36512.184980456273</v>
      </c>
      <c r="Q34" s="10">
        <f t="shared" si="8"/>
        <v>36441.391925803175</v>
      </c>
      <c r="R34" s="10">
        <f t="shared" si="9"/>
        <v>36433.154085560338</v>
      </c>
      <c r="S34" s="10">
        <f t="shared" si="10"/>
        <v>36460.046424329856</v>
      </c>
      <c r="T34" s="10">
        <f t="shared" si="11"/>
        <v>36977.430802759351</v>
      </c>
      <c r="U34" s="13">
        <f t="shared" si="6"/>
        <v>109922.76986877595</v>
      </c>
      <c r="V34" s="6"/>
      <c r="W34" s="10">
        <f t="shared" si="12"/>
        <v>62644.903417644578</v>
      </c>
      <c r="X34">
        <v>-7.9907841553506463E-3</v>
      </c>
      <c r="Y34">
        <v>1.1639943146375411E-3</v>
      </c>
      <c r="Z34">
        <v>4.8242023381281737E-2</v>
      </c>
      <c r="AA34">
        <v>0</v>
      </c>
      <c r="AB34">
        <v>0</v>
      </c>
      <c r="AC34">
        <v>9.5444924530896248E-3</v>
      </c>
      <c r="AD34">
        <v>0</v>
      </c>
      <c r="AE34">
        <v>0</v>
      </c>
      <c r="AF34">
        <v>0</v>
      </c>
      <c r="AG34">
        <v>-1.7039489441382199E-3</v>
      </c>
      <c r="AH34">
        <v>-1.5511360203985111E-3</v>
      </c>
      <c r="AI34">
        <v>-2.2351129214208268E-3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-3.4622580853122269E-4</v>
      </c>
      <c r="AW34">
        <v>0</v>
      </c>
      <c r="AX34">
        <v>0</v>
      </c>
      <c r="AY34">
        <v>0</v>
      </c>
      <c r="AZ34">
        <v>0</v>
      </c>
      <c r="BA34">
        <v>0</v>
      </c>
    </row>
    <row r="35" spans="1:53" x14ac:dyDescent="0.2">
      <c r="A35" s="1">
        <v>34</v>
      </c>
      <c r="B35" s="2">
        <v>34242</v>
      </c>
      <c r="C35" s="2">
        <v>34273</v>
      </c>
      <c r="D35" s="2">
        <v>36068</v>
      </c>
      <c r="E35" s="2">
        <v>36099</v>
      </c>
      <c r="F35">
        <v>9.9539623099842434E-3</v>
      </c>
      <c r="G35">
        <v>-2.38404390473161E-2</v>
      </c>
      <c r="H35">
        <v>-3.7524182689489122E-2</v>
      </c>
      <c r="I35">
        <f t="shared" si="1"/>
        <v>-2.3840439047316102</v>
      </c>
      <c r="J35">
        <f t="shared" si="1"/>
        <v>-3.7524182689489121</v>
      </c>
      <c r="K35" t="b">
        <f t="shared" si="2"/>
        <v>1</v>
      </c>
      <c r="L35">
        <f t="shared" si="0"/>
        <v>-1</v>
      </c>
      <c r="M35" s="6" t="b">
        <f t="shared" si="3"/>
        <v>1</v>
      </c>
      <c r="N35" s="2">
        <f t="shared" si="4"/>
        <v>36160</v>
      </c>
      <c r="O35" s="10">
        <f t="shared" si="7"/>
        <v>36638.355948774311</v>
      </c>
      <c r="P35" s="10">
        <f t="shared" si="5"/>
        <v>37096.630736129096</v>
      </c>
      <c r="Q35" s="10">
        <f t="shared" si="8"/>
        <v>36441.391925803175</v>
      </c>
      <c r="R35" s="10">
        <f t="shared" si="9"/>
        <v>36433.154085560338</v>
      </c>
      <c r="S35" s="10">
        <f t="shared" si="10"/>
        <v>36640.923289591985</v>
      </c>
      <c r="T35" s="10">
        <f t="shared" si="11"/>
        <v>36977.430802759351</v>
      </c>
      <c r="U35" s="13">
        <f t="shared" si="6"/>
        <v>110507.21562444879</v>
      </c>
      <c r="V35" s="6"/>
      <c r="W35" s="10">
        <f t="shared" si="12"/>
        <v>61674.569016797614</v>
      </c>
      <c r="X35">
        <v>-1.5489438851519721E-2</v>
      </c>
      <c r="Y35">
        <v>1.156427523824581E-3</v>
      </c>
      <c r="Z35">
        <v>4.8163302999675577E-2</v>
      </c>
      <c r="AA35">
        <v>0</v>
      </c>
      <c r="AB35">
        <v>0</v>
      </c>
      <c r="AC35">
        <v>9.5300402959840984E-3</v>
      </c>
      <c r="AD35">
        <v>0</v>
      </c>
      <c r="AE35">
        <v>0</v>
      </c>
      <c r="AF35">
        <v>0</v>
      </c>
      <c r="AG35">
        <v>-1.6945352000442141E-3</v>
      </c>
      <c r="AH35">
        <v>-1.502355327284358E-3</v>
      </c>
      <c r="AI35">
        <v>-2.247064831795275E-3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-3.2226027671572628E-4</v>
      </c>
      <c r="AW35">
        <v>0</v>
      </c>
      <c r="AX35">
        <v>0</v>
      </c>
      <c r="AY35">
        <v>0</v>
      </c>
      <c r="AZ35">
        <v>0</v>
      </c>
      <c r="BA35">
        <v>0</v>
      </c>
    </row>
    <row r="36" spans="1:53" x14ac:dyDescent="0.2">
      <c r="A36" s="1">
        <v>35</v>
      </c>
      <c r="B36" s="2">
        <v>34273</v>
      </c>
      <c r="C36" s="2">
        <v>34303</v>
      </c>
      <c r="D36" s="2">
        <v>36099</v>
      </c>
      <c r="E36" s="2">
        <v>36129</v>
      </c>
      <c r="F36">
        <v>9.9539623099842434E-3</v>
      </c>
      <c r="G36">
        <v>-2.215486036607894E-2</v>
      </c>
      <c r="H36">
        <v>-3.7701888553255299E-2</v>
      </c>
      <c r="I36">
        <f t="shared" si="1"/>
        <v>-2.2154860366078939</v>
      </c>
      <c r="J36">
        <f t="shared" si="1"/>
        <v>-3.7701888553255301</v>
      </c>
      <c r="K36" t="b">
        <f t="shared" si="2"/>
        <v>1</v>
      </c>
      <c r="L36">
        <f t="shared" si="0"/>
        <v>-1</v>
      </c>
      <c r="M36" s="6" t="b">
        <f t="shared" si="3"/>
        <v>1</v>
      </c>
      <c r="N36" s="2">
        <f t="shared" si="4"/>
        <v>36190</v>
      </c>
      <c r="O36" s="10">
        <f t="shared" si="7"/>
        <v>36835.738541482926</v>
      </c>
      <c r="P36" s="10">
        <f t="shared" si="5"/>
        <v>37096.630736129096</v>
      </c>
      <c r="Q36" s="10">
        <f t="shared" si="8"/>
        <v>36441.391925803175</v>
      </c>
      <c r="R36" s="10">
        <f t="shared" si="9"/>
        <v>36899.36169150722</v>
      </c>
      <c r="S36" s="10">
        <f t="shared" si="10"/>
        <v>36640.923289591985</v>
      </c>
      <c r="T36" s="10">
        <f t="shared" si="11"/>
        <v>36977.430802759351</v>
      </c>
      <c r="U36" s="13">
        <f t="shared" si="6"/>
        <v>110973.42323039567</v>
      </c>
      <c r="V36" s="6"/>
      <c r="W36" s="10">
        <f t="shared" si="12"/>
        <v>60797.453923523288</v>
      </c>
      <c r="X36">
        <v>-1.4221665546384781E-2</v>
      </c>
      <c r="Y36">
        <v>1.0771875000421709E-3</v>
      </c>
      <c r="Z36">
        <v>4.8130382954583342E-2</v>
      </c>
      <c r="AA36">
        <v>0</v>
      </c>
      <c r="AB36">
        <v>0</v>
      </c>
      <c r="AC36">
        <v>9.4992007188305135E-3</v>
      </c>
      <c r="AD36">
        <v>0</v>
      </c>
      <c r="AE36">
        <v>0</v>
      </c>
      <c r="AF36">
        <v>0</v>
      </c>
      <c r="AG36">
        <v>-1.6092657947394289E-3</v>
      </c>
      <c r="AH36">
        <v>-1.8208679455857669E-3</v>
      </c>
      <c r="AI36">
        <v>-1.9403886236966999E-3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-3.3725195315046318E-4</v>
      </c>
      <c r="AW36">
        <v>0</v>
      </c>
      <c r="AX36">
        <v>0</v>
      </c>
      <c r="AY36">
        <v>0</v>
      </c>
      <c r="AZ36">
        <v>0</v>
      </c>
      <c r="BA36">
        <v>0</v>
      </c>
    </row>
    <row r="37" spans="1:53" x14ac:dyDescent="0.2">
      <c r="A37" s="1">
        <v>36</v>
      </c>
      <c r="B37" s="2">
        <v>34303</v>
      </c>
      <c r="C37" s="2">
        <v>34334</v>
      </c>
      <c r="D37" s="2">
        <v>36129</v>
      </c>
      <c r="E37" s="2">
        <v>36160</v>
      </c>
      <c r="F37">
        <v>9.9539623099842434E-3</v>
      </c>
      <c r="G37">
        <v>-2.2949038712825859E-2</v>
      </c>
      <c r="H37">
        <v>-2.6893015524842939E-2</v>
      </c>
      <c r="I37">
        <f t="shared" si="1"/>
        <v>-2.2949038712825858</v>
      </c>
      <c r="J37">
        <f t="shared" si="1"/>
        <v>-2.6893015524842938</v>
      </c>
      <c r="K37" t="b">
        <f t="shared" si="2"/>
        <v>1</v>
      </c>
      <c r="L37">
        <f t="shared" si="0"/>
        <v>-1</v>
      </c>
      <c r="M37" s="6" t="b">
        <f t="shared" si="3"/>
        <v>1</v>
      </c>
      <c r="N37" s="2">
        <f t="shared" si="4"/>
        <v>36219</v>
      </c>
      <c r="O37" s="10">
        <f t="shared" si="7"/>
        <v>36835.738541482926</v>
      </c>
      <c r="P37" s="10">
        <f t="shared" si="5"/>
        <v>37096.630736129096</v>
      </c>
      <c r="Q37" s="10">
        <f t="shared" si="8"/>
        <v>36991.141076798558</v>
      </c>
      <c r="R37" s="10">
        <f t="shared" si="9"/>
        <v>36899.36169150722</v>
      </c>
      <c r="S37" s="10">
        <f t="shared" si="10"/>
        <v>36640.923289591985</v>
      </c>
      <c r="T37" s="10">
        <f t="shared" si="11"/>
        <v>36969.384929215841</v>
      </c>
      <c r="U37" s="13">
        <f t="shared" si="6"/>
        <v>110965.37735685216</v>
      </c>
      <c r="V37" s="6"/>
      <c r="W37" s="10">
        <f t="shared" si="12"/>
        <v>60968.786551935656</v>
      </c>
      <c r="X37">
        <v>2.8180888730617161E-3</v>
      </c>
      <c r="Y37">
        <v>1.058365475940374E-3</v>
      </c>
      <c r="Z37">
        <v>4.7977529049640262E-2</v>
      </c>
      <c r="AA37">
        <v>0</v>
      </c>
      <c r="AB37">
        <v>0</v>
      </c>
      <c r="AC37">
        <v>9.4931205171553835E-3</v>
      </c>
      <c r="AD37">
        <v>0</v>
      </c>
      <c r="AE37">
        <v>0</v>
      </c>
      <c r="AF37">
        <v>0</v>
      </c>
      <c r="AG37">
        <v>-1.652147020500873E-3</v>
      </c>
      <c r="AH37">
        <v>-1.4161908320452321E-3</v>
      </c>
      <c r="AI37">
        <v>-2.3373071414073301E-3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-3.0750267235386602E-4</v>
      </c>
      <c r="AW37">
        <v>0</v>
      </c>
      <c r="AX37">
        <v>0</v>
      </c>
      <c r="AY37">
        <v>0</v>
      </c>
      <c r="AZ37">
        <v>0</v>
      </c>
      <c r="BA37">
        <v>0</v>
      </c>
    </row>
    <row r="38" spans="1:53" x14ac:dyDescent="0.2">
      <c r="A38" s="1">
        <v>37</v>
      </c>
      <c r="B38" s="2">
        <v>34334</v>
      </c>
      <c r="C38" s="2">
        <v>34365</v>
      </c>
      <c r="D38" s="2">
        <v>36160</v>
      </c>
      <c r="E38" s="2">
        <v>36191</v>
      </c>
      <c r="F38">
        <v>9.9539623099842434E-3</v>
      </c>
      <c r="G38">
        <v>-2.488559484898728E-2</v>
      </c>
      <c r="H38">
        <v>-4.5580685241861998E-2</v>
      </c>
      <c r="I38">
        <f t="shared" si="1"/>
        <v>-2.4885594848987278</v>
      </c>
      <c r="J38">
        <f t="shared" si="1"/>
        <v>-4.5580685241861998</v>
      </c>
      <c r="K38" t="b">
        <f t="shared" si="2"/>
        <v>1</v>
      </c>
      <c r="L38">
        <f t="shared" si="0"/>
        <v>-1</v>
      </c>
      <c r="M38" s="6" t="b">
        <f t="shared" si="3"/>
        <v>1</v>
      </c>
      <c r="N38" s="2">
        <f t="shared" si="4"/>
        <v>36250</v>
      </c>
      <c r="O38" s="10">
        <f t="shared" si="7"/>
        <v>36835.738541482926</v>
      </c>
      <c r="P38" s="10">
        <f t="shared" si="5"/>
        <v>37395.404609519879</v>
      </c>
      <c r="Q38" s="10">
        <f t="shared" si="8"/>
        <v>36991.141076798558</v>
      </c>
      <c r="R38" s="10">
        <f t="shared" si="9"/>
        <v>36899.36169150722</v>
      </c>
      <c r="S38" s="10">
        <f t="shared" si="10"/>
        <v>36988.459118950719</v>
      </c>
      <c r="T38" s="10">
        <f t="shared" si="11"/>
        <v>36969.384929215841</v>
      </c>
      <c r="U38" s="13">
        <f t="shared" si="6"/>
        <v>111264.15123024293</v>
      </c>
      <c r="V38" s="6"/>
      <c r="W38" s="10">
        <f t="shared" si="12"/>
        <v>58885.049714658082</v>
      </c>
      <c r="X38">
        <v>-3.417710856853879E-2</v>
      </c>
      <c r="Y38">
        <v>1.0537381928372061E-3</v>
      </c>
      <c r="Z38">
        <v>4.7936836418082857E-2</v>
      </c>
      <c r="AA38">
        <v>0</v>
      </c>
      <c r="AB38">
        <v>0</v>
      </c>
      <c r="AC38">
        <v>9.4700204888844442E-3</v>
      </c>
      <c r="AD38">
        <v>0</v>
      </c>
      <c r="AE38">
        <v>0</v>
      </c>
      <c r="AF38">
        <v>0</v>
      </c>
      <c r="AG38">
        <v>-1.6357971519741991E-3</v>
      </c>
      <c r="AH38">
        <v>-1.3941352169133661E-3</v>
      </c>
      <c r="AI38">
        <v>-2.342025212653592E-3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-2.9182760941216709E-4</v>
      </c>
      <c r="AW38">
        <v>0</v>
      </c>
      <c r="AX38">
        <v>0</v>
      </c>
      <c r="AY38">
        <v>0</v>
      </c>
      <c r="AZ38">
        <v>0</v>
      </c>
      <c r="BA38">
        <v>0</v>
      </c>
    </row>
    <row r="39" spans="1:53" x14ac:dyDescent="0.2">
      <c r="A39" s="1">
        <v>38</v>
      </c>
      <c r="B39" s="2">
        <v>34365</v>
      </c>
      <c r="C39" s="2">
        <v>34393</v>
      </c>
      <c r="D39" s="2">
        <v>36191</v>
      </c>
      <c r="E39" s="2">
        <v>36219</v>
      </c>
      <c r="F39">
        <v>9.9539623099842434E-3</v>
      </c>
      <c r="G39">
        <v>-2.0827086273089181E-2</v>
      </c>
      <c r="H39">
        <v>-7.3721159786086371E-3</v>
      </c>
      <c r="I39">
        <f t="shared" si="1"/>
        <v>-2.0827086273089179</v>
      </c>
      <c r="J39">
        <f t="shared" si="1"/>
        <v>-0.73721159786086377</v>
      </c>
      <c r="K39" t="b">
        <f t="shared" si="2"/>
        <v>1</v>
      </c>
      <c r="L39">
        <f t="shared" si="0"/>
        <v>-1</v>
      </c>
      <c r="M39" s="6" t="b">
        <f t="shared" si="3"/>
        <v>1</v>
      </c>
      <c r="N39" s="2">
        <f t="shared" si="4"/>
        <v>36278</v>
      </c>
      <c r="O39" s="10">
        <f t="shared" si="7"/>
        <v>37088.050410080978</v>
      </c>
      <c r="P39" s="10">
        <f t="shared" si="5"/>
        <v>37395.404609519879</v>
      </c>
      <c r="Q39" s="10">
        <f t="shared" si="8"/>
        <v>36991.141076798558</v>
      </c>
      <c r="R39" s="10">
        <f t="shared" si="9"/>
        <v>37082.042070864969</v>
      </c>
      <c r="S39" s="10">
        <f t="shared" si="10"/>
        <v>36988.459118950719</v>
      </c>
      <c r="T39" s="10">
        <f t="shared" si="11"/>
        <v>36969.384929215841</v>
      </c>
      <c r="U39" s="13">
        <f t="shared" si="6"/>
        <v>111446.83160960069</v>
      </c>
      <c r="V39" s="6"/>
      <c r="W39" s="10">
        <f t="shared" si="12"/>
        <v>60297.519732526598</v>
      </c>
      <c r="X39">
        <v>2.3986903716868589E-2</v>
      </c>
      <c r="Y39">
        <v>1.059254788326468E-3</v>
      </c>
      <c r="Z39">
        <v>4.7809510919253152E-2</v>
      </c>
      <c r="AA39">
        <v>0</v>
      </c>
      <c r="AB39">
        <v>0</v>
      </c>
      <c r="AC39">
        <v>9.4464792972518714E-3</v>
      </c>
      <c r="AD39">
        <v>0</v>
      </c>
      <c r="AE39">
        <v>0</v>
      </c>
      <c r="AF39">
        <v>0</v>
      </c>
      <c r="AG39">
        <v>-1.72360913173636E-3</v>
      </c>
      <c r="AH39">
        <v>-1.3630358882426429E-3</v>
      </c>
      <c r="AI39">
        <v>-2.3123937483045501E-3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-2.8881337023396693E-4</v>
      </c>
      <c r="AW39">
        <v>0</v>
      </c>
      <c r="AX39">
        <v>0</v>
      </c>
      <c r="AY39">
        <v>0</v>
      </c>
      <c r="AZ39">
        <v>0</v>
      </c>
      <c r="BA39">
        <v>0</v>
      </c>
    </row>
    <row r="40" spans="1:53" x14ac:dyDescent="0.2">
      <c r="A40" s="1">
        <v>39</v>
      </c>
      <c r="B40" s="2">
        <v>34393</v>
      </c>
      <c r="C40" s="2">
        <v>34424</v>
      </c>
      <c r="D40" s="2">
        <v>36219</v>
      </c>
      <c r="E40" s="2">
        <v>36250</v>
      </c>
      <c r="F40">
        <v>9.9539623099842434E-3</v>
      </c>
      <c r="G40">
        <v>-3.7210877651408798E-2</v>
      </c>
      <c r="H40">
        <v>-7.6362868432035658E-2</v>
      </c>
      <c r="I40">
        <f t="shared" si="1"/>
        <v>-3.7210877651408798</v>
      </c>
      <c r="J40">
        <f t="shared" si="1"/>
        <v>-7.6362868432035658</v>
      </c>
      <c r="K40" t="b">
        <f t="shared" si="2"/>
        <v>1</v>
      </c>
      <c r="L40">
        <f t="shared" si="0"/>
        <v>-1</v>
      </c>
      <c r="M40" s="6" t="b">
        <f t="shared" si="3"/>
        <v>1</v>
      </c>
      <c r="N40" s="2">
        <f t="shared" si="4"/>
        <v>36311</v>
      </c>
      <c r="O40" s="10">
        <f t="shared" si="7"/>
        <v>37088.050410080978</v>
      </c>
      <c r="P40" s="10">
        <f t="shared" si="5"/>
        <v>37395.404609519879</v>
      </c>
      <c r="Q40" s="10">
        <f t="shared" si="8"/>
        <v>37148.943869866896</v>
      </c>
      <c r="R40" s="10">
        <f t="shared" si="9"/>
        <v>37082.042070864969</v>
      </c>
      <c r="S40" s="10">
        <f t="shared" si="10"/>
        <v>36988.459118950719</v>
      </c>
      <c r="T40" s="10">
        <f t="shared" si="11"/>
        <v>37929.974064685441</v>
      </c>
      <c r="U40" s="13">
        <f t="shared" si="6"/>
        <v>112407.4207450703</v>
      </c>
      <c r="V40" s="6"/>
      <c r="W40" s="10">
        <f t="shared" si="12"/>
        <v>56307.472244535675</v>
      </c>
      <c r="X40">
        <v>-6.6172663580365304E-2</v>
      </c>
      <c r="Y40">
        <v>1.063448051078423E-3</v>
      </c>
      <c r="Z40">
        <v>4.7727809238478983E-2</v>
      </c>
      <c r="AA40">
        <v>0</v>
      </c>
      <c r="AB40">
        <v>0</v>
      </c>
      <c r="AC40">
        <v>9.3643973038137381E-3</v>
      </c>
      <c r="AD40">
        <v>0</v>
      </c>
      <c r="AE40">
        <v>0</v>
      </c>
      <c r="AF40">
        <v>0</v>
      </c>
      <c r="AG40">
        <v>-1.699901849145845E-3</v>
      </c>
      <c r="AH40">
        <v>-1.118365085571904E-3</v>
      </c>
      <c r="AI40">
        <v>-2.3352357357917992E-3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-2.5745249718872978E-4</v>
      </c>
      <c r="AW40">
        <v>0</v>
      </c>
      <c r="AX40">
        <v>0</v>
      </c>
      <c r="AY40">
        <v>0</v>
      </c>
      <c r="AZ40">
        <v>0</v>
      </c>
      <c r="BA40">
        <v>0</v>
      </c>
    </row>
    <row r="41" spans="1:53" x14ac:dyDescent="0.2">
      <c r="A41" s="1">
        <v>40</v>
      </c>
      <c r="B41" s="2">
        <v>34424</v>
      </c>
      <c r="C41" s="2">
        <v>34454</v>
      </c>
      <c r="D41" s="2">
        <v>36250</v>
      </c>
      <c r="E41" s="2">
        <v>36280</v>
      </c>
      <c r="F41">
        <v>9.9539623099842434E-3</v>
      </c>
      <c r="G41">
        <v>1.312497611848444E-3</v>
      </c>
      <c r="H41">
        <v>-7.1849892776168864E-2</v>
      </c>
      <c r="I41">
        <f t="shared" si="1"/>
        <v>0.13124976118484441</v>
      </c>
      <c r="J41">
        <f t="shared" si="1"/>
        <v>-7.1849892776168867</v>
      </c>
      <c r="K41" t="b">
        <f t="shared" si="2"/>
        <v>0</v>
      </c>
      <c r="L41">
        <f t="shared" si="0"/>
        <v>0</v>
      </c>
      <c r="M41" s="6" t="str">
        <f t="shared" si="3"/>
        <v>No Action</v>
      </c>
      <c r="N41" s="2">
        <f t="shared" si="4"/>
        <v>36341</v>
      </c>
      <c r="O41" s="10">
        <f t="shared" si="7"/>
        <v>37088.050410080978</v>
      </c>
      <c r="P41" s="10">
        <f t="shared" si="5"/>
        <v>37088.050410080978</v>
      </c>
      <c r="Q41" s="10">
        <f t="shared" si="8"/>
        <v>37148.943869866896</v>
      </c>
      <c r="R41" s="10">
        <f t="shared" si="9"/>
        <v>37082.042070864969</v>
      </c>
      <c r="S41" s="10">
        <f t="shared" si="10"/>
        <v>37469.140248356765</v>
      </c>
      <c r="T41" s="10">
        <f t="shared" si="11"/>
        <v>37929.974064685441</v>
      </c>
      <c r="U41" s="13">
        <f t="shared" si="6"/>
        <v>112100.06654563139</v>
      </c>
      <c r="V41" s="6"/>
      <c r="W41" s="10">
        <f t="shared" si="12"/>
        <v>54637.159903897176</v>
      </c>
      <c r="X41">
        <v>-2.9664132912672E-2</v>
      </c>
      <c r="Y41">
        <v>1.090210094754277E-3</v>
      </c>
      <c r="Z41">
        <v>4.7685706064475683E-2</v>
      </c>
      <c r="AA41">
        <v>0</v>
      </c>
      <c r="AB41">
        <v>0</v>
      </c>
      <c r="AC41">
        <v>9.3043576966827073E-3</v>
      </c>
      <c r="AD41">
        <v>0</v>
      </c>
      <c r="AE41">
        <v>0</v>
      </c>
      <c r="AF41">
        <v>0</v>
      </c>
      <c r="AG41">
        <v>-1.746330036830637E-3</v>
      </c>
      <c r="AH41">
        <v>-9.6796245047276353E-4</v>
      </c>
      <c r="AI41">
        <v>-2.2717046911499492E-3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-2.6467749771926289E-4</v>
      </c>
      <c r="AW41">
        <v>0</v>
      </c>
      <c r="AX41">
        <v>0</v>
      </c>
      <c r="AY41">
        <v>0</v>
      </c>
      <c r="AZ41">
        <v>0</v>
      </c>
      <c r="BA41">
        <v>0</v>
      </c>
    </row>
    <row r="42" spans="1:53" x14ac:dyDescent="0.2">
      <c r="A42" s="1">
        <v>41</v>
      </c>
      <c r="B42" s="2">
        <v>34454</v>
      </c>
      <c r="C42" s="2">
        <v>34485</v>
      </c>
      <c r="D42" s="2">
        <v>36280</v>
      </c>
      <c r="E42" s="2">
        <v>36311</v>
      </c>
      <c r="F42">
        <v>9.9539623099842434E-3</v>
      </c>
      <c r="G42">
        <v>-6.8469366748193872E-2</v>
      </c>
      <c r="H42">
        <v>-0.12577737744602849</v>
      </c>
      <c r="I42">
        <f t="shared" si="1"/>
        <v>-6.8469366748193874</v>
      </c>
      <c r="J42">
        <f t="shared" si="1"/>
        <v>-12.57773774460285</v>
      </c>
      <c r="K42" t="b">
        <f t="shared" si="2"/>
        <v>1</v>
      </c>
      <c r="L42">
        <f t="shared" si="0"/>
        <v>-1</v>
      </c>
      <c r="M42" s="6" t="b">
        <f t="shared" si="3"/>
        <v>1</v>
      </c>
      <c r="N42" s="2">
        <f t="shared" si="4"/>
        <v>36372</v>
      </c>
      <c r="O42" s="10">
        <f t="shared" si="7"/>
        <v>37366.688848543796</v>
      </c>
      <c r="P42" s="10">
        <f t="shared" si="5"/>
        <v>37088.050410080978</v>
      </c>
      <c r="Q42" s="10">
        <f t="shared" si="8"/>
        <v>37148.943869866896</v>
      </c>
      <c r="R42" s="10">
        <f t="shared" si="9"/>
        <v>38706.442781480757</v>
      </c>
      <c r="S42" s="10">
        <f t="shared" si="10"/>
        <v>37469.140248356765</v>
      </c>
      <c r="T42" s="10">
        <f t="shared" si="11"/>
        <v>37929.974064685441</v>
      </c>
      <c r="U42" s="13">
        <f t="shared" si="6"/>
        <v>113724.46725624718</v>
      </c>
      <c r="V42" s="6"/>
      <c r="W42" s="10">
        <f t="shared" si="12"/>
        <v>53001.291594753027</v>
      </c>
      <c r="X42">
        <v>-2.994058095299101E-2</v>
      </c>
      <c r="Y42">
        <v>1.178316395774673E-3</v>
      </c>
      <c r="Z42">
        <v>4.7367163309346802E-2</v>
      </c>
      <c r="AA42">
        <v>0</v>
      </c>
      <c r="AB42">
        <v>0</v>
      </c>
      <c r="AC42">
        <v>9.4491694713112907E-3</v>
      </c>
      <c r="AD42">
        <v>0</v>
      </c>
      <c r="AE42">
        <v>0</v>
      </c>
      <c r="AF42">
        <v>0</v>
      </c>
      <c r="AG42">
        <v>-1.878196615980582E-3</v>
      </c>
      <c r="AH42">
        <v>-1.452049375417078E-3</v>
      </c>
      <c r="AI42">
        <v>-1.9477267482640771E-3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-2.5213352932610311E-4</v>
      </c>
      <c r="AW42">
        <v>0</v>
      </c>
      <c r="AX42">
        <v>0</v>
      </c>
      <c r="AY42">
        <v>0</v>
      </c>
      <c r="AZ42">
        <v>0</v>
      </c>
      <c r="BA42">
        <v>0</v>
      </c>
    </row>
    <row r="43" spans="1:53" x14ac:dyDescent="0.2">
      <c r="A43" s="1">
        <v>42</v>
      </c>
      <c r="B43" s="2">
        <v>34485</v>
      </c>
      <c r="C43" s="2">
        <v>34515</v>
      </c>
      <c r="D43" s="2">
        <v>36311</v>
      </c>
      <c r="E43" s="2">
        <v>36341</v>
      </c>
      <c r="F43">
        <v>9.9539623099842434E-3</v>
      </c>
      <c r="G43">
        <v>-3.8874359433938042E-2</v>
      </c>
      <c r="H43">
        <v>-6.4670781222685284E-2</v>
      </c>
      <c r="I43">
        <f t="shared" si="1"/>
        <v>-3.8874359433938044</v>
      </c>
      <c r="J43">
        <f t="shared" si="1"/>
        <v>-6.4670781222685285</v>
      </c>
      <c r="K43" t="b">
        <f t="shared" si="2"/>
        <v>1</v>
      </c>
      <c r="L43">
        <f t="shared" si="0"/>
        <v>-1</v>
      </c>
      <c r="M43" s="6" t="b">
        <f t="shared" si="3"/>
        <v>1</v>
      </c>
      <c r="N43" s="2">
        <f t="shared" si="4"/>
        <v>36402</v>
      </c>
      <c r="O43" s="10">
        <f t="shared" si="7"/>
        <v>37366.688848543796</v>
      </c>
      <c r="P43" s="10">
        <f t="shared" si="5"/>
        <v>37088.050410080978</v>
      </c>
      <c r="Q43" s="10">
        <f t="shared" si="8"/>
        <v>37908.155752082392</v>
      </c>
      <c r="R43" s="10">
        <f t="shared" si="9"/>
        <v>38706.442781480757</v>
      </c>
      <c r="S43" s="10">
        <f t="shared" si="10"/>
        <v>37469.140248356765</v>
      </c>
      <c r="T43" s="10">
        <f t="shared" si="11"/>
        <v>38276.859772224627</v>
      </c>
      <c r="U43" s="13">
        <f t="shared" si="6"/>
        <v>114071.35296378637</v>
      </c>
      <c r="V43" s="6"/>
      <c r="W43" s="10">
        <f t="shared" si="12"/>
        <v>52732.783481524843</v>
      </c>
      <c r="X43">
        <v>-5.066067357022132E-3</v>
      </c>
      <c r="Y43">
        <v>1.2282186119275159E-3</v>
      </c>
      <c r="Z43">
        <v>4.7498037870359409E-2</v>
      </c>
      <c r="AA43">
        <v>0</v>
      </c>
      <c r="AB43">
        <v>0</v>
      </c>
      <c r="AC43">
        <v>9.4738570927697038E-3</v>
      </c>
      <c r="AD43">
        <v>0</v>
      </c>
      <c r="AE43">
        <v>0</v>
      </c>
      <c r="AF43">
        <v>0</v>
      </c>
      <c r="AG43">
        <v>-1.823446340538984E-3</v>
      </c>
      <c r="AH43">
        <v>-1.5701384372421819E-3</v>
      </c>
      <c r="AI43">
        <v>-2.097585169660032E-3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-2.1172655124408171E-4</v>
      </c>
      <c r="AW43">
        <v>0</v>
      </c>
      <c r="AX43">
        <v>0</v>
      </c>
      <c r="AY43">
        <v>0</v>
      </c>
      <c r="AZ43">
        <v>0</v>
      </c>
      <c r="BA43">
        <v>0</v>
      </c>
    </row>
    <row r="44" spans="1:53" x14ac:dyDescent="0.2">
      <c r="A44" s="1">
        <v>43</v>
      </c>
      <c r="B44" s="2">
        <v>34515</v>
      </c>
      <c r="C44" s="2">
        <v>34546</v>
      </c>
      <c r="D44" s="2">
        <v>36341</v>
      </c>
      <c r="E44" s="2">
        <v>36372</v>
      </c>
      <c r="F44">
        <v>9.6821530599670753E-3</v>
      </c>
      <c r="G44">
        <v>-3.7354404449625157E-2</v>
      </c>
      <c r="H44">
        <v>0.1092036780947092</v>
      </c>
      <c r="I44">
        <f t="shared" si="1"/>
        <v>-3.7354404449625158</v>
      </c>
      <c r="J44">
        <f t="shared" si="1"/>
        <v>10.920367809470919</v>
      </c>
      <c r="K44" t="b">
        <f t="shared" si="2"/>
        <v>0</v>
      </c>
      <c r="L44">
        <f t="shared" si="0"/>
        <v>-1</v>
      </c>
      <c r="M44" s="6" t="b">
        <f t="shared" si="3"/>
        <v>0</v>
      </c>
      <c r="N44" s="2">
        <f t="shared" si="4"/>
        <v>36433</v>
      </c>
      <c r="O44" s="10">
        <f t="shared" si="7"/>
        <v>37366.688848543796</v>
      </c>
      <c r="P44" s="10">
        <f t="shared" si="5"/>
        <v>36006.49556171662</v>
      </c>
      <c r="Q44" s="10">
        <f t="shared" si="8"/>
        <v>37908.155752082392</v>
      </c>
      <c r="R44" s="10">
        <f t="shared" si="9"/>
        <v>38706.442781480757</v>
      </c>
      <c r="S44" s="10">
        <f t="shared" si="10"/>
        <v>38023.784321262123</v>
      </c>
      <c r="T44" s="10">
        <f t="shared" si="11"/>
        <v>38276.859772224627</v>
      </c>
      <c r="U44" s="13">
        <f t="shared" si="6"/>
        <v>112989.79811542199</v>
      </c>
      <c r="V44" s="6"/>
      <c r="W44" s="10">
        <f t="shared" si="12"/>
        <v>60337.3953996251</v>
      </c>
      <c r="X44">
        <v>0.14421032640472251</v>
      </c>
      <c r="Y44">
        <v>1.2380667885450549E-3</v>
      </c>
      <c r="Z44">
        <v>4.7584359537288748E-2</v>
      </c>
      <c r="AA44">
        <v>0</v>
      </c>
      <c r="AB44">
        <v>0</v>
      </c>
      <c r="AC44">
        <v>9.6969300282564955E-3</v>
      </c>
      <c r="AD44">
        <v>0</v>
      </c>
      <c r="AE44">
        <v>0</v>
      </c>
      <c r="AF44">
        <v>0</v>
      </c>
      <c r="AG44">
        <v>-1.924326713765699E-3</v>
      </c>
      <c r="AH44">
        <v>-1.7956290440830911E-3</v>
      </c>
      <c r="AI44">
        <v>-2.1762754998877871E-3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-4.2104591201776062E-4</v>
      </c>
      <c r="AW44">
        <v>0</v>
      </c>
      <c r="AX44">
        <v>0</v>
      </c>
      <c r="AY44">
        <v>0</v>
      </c>
      <c r="AZ44">
        <v>0</v>
      </c>
      <c r="BA44">
        <v>0</v>
      </c>
    </row>
    <row r="45" spans="1:53" x14ac:dyDescent="0.2">
      <c r="A45" s="1">
        <v>44</v>
      </c>
      <c r="B45" s="2">
        <v>34546</v>
      </c>
      <c r="C45" s="2">
        <v>34577</v>
      </c>
      <c r="D45" s="2">
        <v>36372</v>
      </c>
      <c r="E45" s="2">
        <v>36403</v>
      </c>
      <c r="F45">
        <v>9.9539623099842434E-3</v>
      </c>
      <c r="G45">
        <v>-1.8768288263408012E-2</v>
      </c>
      <c r="H45">
        <v>0.14252897594943739</v>
      </c>
      <c r="I45">
        <f t="shared" si="1"/>
        <v>-1.8768288263408013</v>
      </c>
      <c r="J45">
        <f t="shared" si="1"/>
        <v>14.25289759494374</v>
      </c>
      <c r="K45" t="b">
        <f t="shared" si="2"/>
        <v>0</v>
      </c>
      <c r="L45">
        <f t="shared" si="0"/>
        <v>-1</v>
      </c>
      <c r="M45" s="6" t="b">
        <f t="shared" si="3"/>
        <v>0</v>
      </c>
      <c r="N45" s="2">
        <f t="shared" si="4"/>
        <v>36464</v>
      </c>
      <c r="O45" s="10">
        <f t="shared" si="7"/>
        <v>37663.266038473994</v>
      </c>
      <c r="P45" s="10">
        <f t="shared" si="5"/>
        <v>36006.49556171662</v>
      </c>
      <c r="Q45" s="10">
        <f t="shared" si="8"/>
        <v>37908.155752082392</v>
      </c>
      <c r="R45" s="10">
        <f t="shared" si="9"/>
        <v>36107.152212257031</v>
      </c>
      <c r="S45" s="10">
        <f t="shared" si="10"/>
        <v>38023.784321262123</v>
      </c>
      <c r="T45" s="10">
        <f t="shared" si="11"/>
        <v>38276.859772224627</v>
      </c>
      <c r="U45" s="13">
        <f t="shared" si="6"/>
        <v>110390.50754619826</v>
      </c>
      <c r="V45" s="6"/>
      <c r="W45" s="10">
        <f t="shared" si="12"/>
        <v>60541.620401641005</v>
      </c>
      <c r="X45">
        <v>3.3847169017371271E-3</v>
      </c>
      <c r="Y45">
        <v>1.570674426913815E-3</v>
      </c>
      <c r="Z45">
        <v>4.6822458432764197E-2</v>
      </c>
      <c r="AA45">
        <v>0</v>
      </c>
      <c r="AB45">
        <v>0</v>
      </c>
      <c r="AC45">
        <v>9.1976779336148205E-3</v>
      </c>
      <c r="AD45">
        <v>0</v>
      </c>
      <c r="AE45">
        <v>0</v>
      </c>
      <c r="AF45">
        <v>0</v>
      </c>
      <c r="AG45">
        <v>-2.6979377903103979E-3</v>
      </c>
      <c r="AH45">
        <v>-1.380569249789835E-3</v>
      </c>
      <c r="AI45">
        <v>-1.8077339640728621E-3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-2.188042512283897E-4</v>
      </c>
      <c r="AW45">
        <v>0</v>
      </c>
      <c r="AX45">
        <v>0</v>
      </c>
      <c r="AY45">
        <v>0</v>
      </c>
      <c r="AZ45">
        <v>0</v>
      </c>
      <c r="BA45">
        <v>0</v>
      </c>
    </row>
    <row r="46" spans="1:53" x14ac:dyDescent="0.2">
      <c r="A46" s="1">
        <v>45</v>
      </c>
      <c r="B46" s="2">
        <v>34577</v>
      </c>
      <c r="C46" s="2">
        <v>34607</v>
      </c>
      <c r="D46" s="2">
        <v>36403</v>
      </c>
      <c r="E46" s="2">
        <v>36433</v>
      </c>
      <c r="F46">
        <v>9.9539623099842434E-3</v>
      </c>
      <c r="G46">
        <v>9.8304121187078472E-2</v>
      </c>
      <c r="H46">
        <v>0.10846534965839701</v>
      </c>
      <c r="I46">
        <f t="shared" si="1"/>
        <v>9.8304121187078479</v>
      </c>
      <c r="J46">
        <f t="shared" si="1"/>
        <v>10.8465349658397</v>
      </c>
      <c r="K46" t="b">
        <f t="shared" si="2"/>
        <v>1</v>
      </c>
      <c r="L46">
        <f t="shared" si="0"/>
        <v>1</v>
      </c>
      <c r="M46" s="6" t="b">
        <f t="shared" si="3"/>
        <v>1</v>
      </c>
      <c r="N46" s="2">
        <f t="shared" si="4"/>
        <v>36494</v>
      </c>
      <c r="O46" s="10">
        <f t="shared" si="7"/>
        <v>37663.266038473994</v>
      </c>
      <c r="P46" s="10">
        <f t="shared" si="5"/>
        <v>36006.49556171662</v>
      </c>
      <c r="Q46" s="10">
        <f t="shared" si="8"/>
        <v>36796.835848732757</v>
      </c>
      <c r="R46" s="10">
        <f t="shared" si="9"/>
        <v>36107.152212257031</v>
      </c>
      <c r="S46" s="10">
        <f t="shared" si="10"/>
        <v>38023.784321262123</v>
      </c>
      <c r="T46" s="10">
        <f t="shared" si="11"/>
        <v>39398.538675175841</v>
      </c>
      <c r="U46" s="13">
        <f t="shared" si="6"/>
        <v>111512.18644914948</v>
      </c>
      <c r="V46" s="6"/>
      <c r="W46" s="10">
        <f t="shared" si="12"/>
        <v>58172.645342367505</v>
      </c>
      <c r="X46">
        <v>-3.9129693648062451E-2</v>
      </c>
      <c r="Y46">
        <v>1.9954795688128689E-3</v>
      </c>
      <c r="Z46">
        <v>4.6810677398274082E-2</v>
      </c>
      <c r="AA46">
        <v>0</v>
      </c>
      <c r="AB46">
        <v>0</v>
      </c>
      <c r="AC46">
        <v>8.9453095826927988E-3</v>
      </c>
      <c r="AD46">
        <v>0</v>
      </c>
      <c r="AE46">
        <v>0</v>
      </c>
      <c r="AF46">
        <v>0</v>
      </c>
      <c r="AG46">
        <v>-2.7010319475396852E-3</v>
      </c>
      <c r="AH46">
        <v>-1.3517927510745321E-3</v>
      </c>
      <c r="AI46">
        <v>-1.602210110261547E-3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-1.4245539189483561E-4</v>
      </c>
      <c r="AW46">
        <v>0</v>
      </c>
      <c r="AX46">
        <v>0</v>
      </c>
      <c r="AY46">
        <v>0</v>
      </c>
      <c r="AZ46">
        <v>0</v>
      </c>
      <c r="BA46">
        <v>0</v>
      </c>
    </row>
    <row r="47" spans="1:53" x14ac:dyDescent="0.2">
      <c r="A47" s="1">
        <v>46</v>
      </c>
      <c r="B47" s="2">
        <v>34607</v>
      </c>
      <c r="C47" s="2">
        <v>34638</v>
      </c>
      <c r="D47" s="2">
        <v>36433</v>
      </c>
      <c r="E47" s="2">
        <v>36464</v>
      </c>
      <c r="F47">
        <v>9.6821530599670753E-3</v>
      </c>
      <c r="G47">
        <v>-1.0124370648041959E-2</v>
      </c>
      <c r="H47">
        <v>-4.2135048971256701E-2</v>
      </c>
      <c r="I47">
        <f t="shared" si="1"/>
        <v>-1.0124370648041958</v>
      </c>
      <c r="J47">
        <f t="shared" si="1"/>
        <v>-4.2135048971256701</v>
      </c>
      <c r="K47" t="b">
        <f t="shared" si="2"/>
        <v>1</v>
      </c>
      <c r="L47">
        <f t="shared" si="0"/>
        <v>-1</v>
      </c>
      <c r="M47" s="6" t="b">
        <f t="shared" si="3"/>
        <v>1</v>
      </c>
      <c r="N47" s="2">
        <f t="shared" si="4"/>
        <v>36525</v>
      </c>
      <c r="O47" s="10">
        <f t="shared" si="7"/>
        <v>37663.266038473994</v>
      </c>
      <c r="P47" s="10">
        <f t="shared" si="5"/>
        <v>38192.247224790182</v>
      </c>
      <c r="Q47" s="10">
        <f t="shared" si="8"/>
        <v>36796.835848732757</v>
      </c>
      <c r="R47" s="10">
        <f t="shared" si="9"/>
        <v>36107.152212257031</v>
      </c>
      <c r="S47" s="10">
        <f t="shared" si="10"/>
        <v>37170.728816383162</v>
      </c>
      <c r="T47" s="10">
        <f t="shared" si="11"/>
        <v>39398.538675175841</v>
      </c>
      <c r="U47" s="13">
        <f t="shared" si="6"/>
        <v>113697.93811222306</v>
      </c>
      <c r="V47" s="6"/>
      <c r="W47" s="10">
        <f t="shared" si="12"/>
        <v>57800.917937114471</v>
      </c>
      <c r="X47">
        <v>-6.3900722249312066E-3</v>
      </c>
      <c r="Y47">
        <v>1.9740939655498871E-3</v>
      </c>
      <c r="Z47">
        <v>4.6977695759539313E-2</v>
      </c>
      <c r="AA47">
        <v>0</v>
      </c>
      <c r="AB47">
        <v>0</v>
      </c>
      <c r="AC47">
        <v>9.0948075022585888E-3</v>
      </c>
      <c r="AD47">
        <v>0</v>
      </c>
      <c r="AE47">
        <v>0</v>
      </c>
      <c r="AF47">
        <v>0</v>
      </c>
      <c r="AG47">
        <v>-2.8027157762256449E-3</v>
      </c>
      <c r="AH47">
        <v>-1.5230169939853221E-3</v>
      </c>
      <c r="AI47">
        <v>-1.7178976280322279E-3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-3.3957584197433297E-4</v>
      </c>
      <c r="AW47">
        <v>0</v>
      </c>
      <c r="AX47">
        <v>0</v>
      </c>
      <c r="AY47">
        <v>0</v>
      </c>
      <c r="AZ47">
        <v>0</v>
      </c>
      <c r="BA47">
        <v>0</v>
      </c>
    </row>
    <row r="48" spans="1:53" x14ac:dyDescent="0.2">
      <c r="A48" s="1">
        <v>47</v>
      </c>
      <c r="B48" s="2">
        <v>34638</v>
      </c>
      <c r="C48" s="2">
        <v>34668</v>
      </c>
      <c r="D48" s="2">
        <v>36464</v>
      </c>
      <c r="E48" s="2">
        <v>36494</v>
      </c>
      <c r="F48">
        <v>9.6821530599670753E-3</v>
      </c>
      <c r="G48">
        <v>-4.5204780039336652E-2</v>
      </c>
      <c r="H48">
        <v>-7.2337831076689091E-2</v>
      </c>
      <c r="I48">
        <f t="shared" si="1"/>
        <v>-4.5204780039336656</v>
      </c>
      <c r="J48">
        <f t="shared" si="1"/>
        <v>-7.2337831076689092</v>
      </c>
      <c r="K48" t="b">
        <f t="shared" si="2"/>
        <v>1</v>
      </c>
      <c r="L48">
        <f t="shared" si="0"/>
        <v>-1</v>
      </c>
      <c r="M48" s="6" t="b">
        <f t="shared" si="3"/>
        <v>1</v>
      </c>
      <c r="N48" s="2">
        <f t="shared" si="4"/>
        <v>36555</v>
      </c>
      <c r="O48" s="10">
        <f t="shared" si="7"/>
        <v>37899.312704074349</v>
      </c>
      <c r="P48" s="10">
        <f t="shared" si="5"/>
        <v>38192.247224790182</v>
      </c>
      <c r="Q48" s="10">
        <f t="shared" si="8"/>
        <v>36796.835848732757</v>
      </c>
      <c r="R48" s="10">
        <f t="shared" si="9"/>
        <v>37684.103613993524</v>
      </c>
      <c r="S48" s="10">
        <f t="shared" si="10"/>
        <v>37170.728816383162</v>
      </c>
      <c r="T48" s="10">
        <f t="shared" si="11"/>
        <v>39398.538675175841</v>
      </c>
      <c r="U48" s="13">
        <f t="shared" si="6"/>
        <v>115274.88951395956</v>
      </c>
      <c r="V48" s="6"/>
      <c r="W48" s="10">
        <f t="shared" si="12"/>
        <v>56250.809151043497</v>
      </c>
      <c r="X48">
        <v>-2.6818065203695261E-2</v>
      </c>
      <c r="Y48">
        <v>1.9896111117735532E-3</v>
      </c>
      <c r="Z48">
        <v>4.6863318487776383E-2</v>
      </c>
      <c r="AA48">
        <v>0</v>
      </c>
      <c r="AB48">
        <v>0</v>
      </c>
      <c r="AC48">
        <v>9.064847188845454E-3</v>
      </c>
      <c r="AD48">
        <v>0</v>
      </c>
      <c r="AE48">
        <v>0</v>
      </c>
      <c r="AF48">
        <v>0</v>
      </c>
      <c r="AG48">
        <v>-2.7926577819015639E-3</v>
      </c>
      <c r="AH48">
        <v>-1.5008239666323879E-3</v>
      </c>
      <c r="AI48">
        <v>-1.7865419296948419E-3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-3.4911881636566939E-4</v>
      </c>
      <c r="AW48">
        <v>0</v>
      </c>
      <c r="AX48">
        <v>0</v>
      </c>
      <c r="AY48">
        <v>0</v>
      </c>
      <c r="AZ48">
        <v>0</v>
      </c>
      <c r="BA48">
        <v>0</v>
      </c>
    </row>
    <row r="49" spans="1:53" x14ac:dyDescent="0.2">
      <c r="A49" s="1">
        <v>48</v>
      </c>
      <c r="B49" s="2">
        <v>34668</v>
      </c>
      <c r="C49" s="2">
        <v>34699</v>
      </c>
      <c r="D49" s="2">
        <v>36494</v>
      </c>
      <c r="E49" s="2">
        <v>36525</v>
      </c>
      <c r="F49">
        <v>9.4177660068695181E-3</v>
      </c>
      <c r="G49">
        <v>-1.888198179709891E-2</v>
      </c>
      <c r="H49">
        <v>5.2097912893983578E-5</v>
      </c>
      <c r="I49">
        <f t="shared" si="1"/>
        <v>-1.888198179709891</v>
      </c>
      <c r="J49">
        <f t="shared" si="1"/>
        <v>5.2097912893983578E-3</v>
      </c>
      <c r="K49" t="b">
        <f t="shared" si="2"/>
        <v>0</v>
      </c>
      <c r="L49">
        <f t="shared" si="0"/>
        <v>-1</v>
      </c>
      <c r="M49" s="6" t="b">
        <f t="shared" si="3"/>
        <v>0</v>
      </c>
      <c r="N49" s="2">
        <f t="shared" si="4"/>
        <v>36585</v>
      </c>
      <c r="O49" s="10">
        <f t="shared" si="7"/>
        <v>37899.312704074349</v>
      </c>
      <c r="P49" s="10">
        <f t="shared" si="5"/>
        <v>38192.247224790182</v>
      </c>
      <c r="Q49" s="10">
        <f t="shared" si="8"/>
        <v>38424.963171319854</v>
      </c>
      <c r="R49" s="10">
        <f t="shared" si="9"/>
        <v>37684.103613993524</v>
      </c>
      <c r="S49" s="10">
        <f t="shared" si="10"/>
        <v>37170.728816383162</v>
      </c>
      <c r="T49" s="10">
        <f t="shared" si="11"/>
        <v>37170.083310585804</v>
      </c>
      <c r="U49" s="13">
        <f t="shared" si="6"/>
        <v>113046.43414936951</v>
      </c>
      <c r="V49" s="6"/>
      <c r="W49" s="10">
        <f t="shared" si="12"/>
        <v>58121.724301558163</v>
      </c>
      <c r="X49">
        <v>3.3260235341520623E-2</v>
      </c>
      <c r="Y49">
        <v>1.9973156876120588E-3</v>
      </c>
      <c r="Z49">
        <v>4.6962361483535657E-2</v>
      </c>
      <c r="AA49">
        <v>0</v>
      </c>
      <c r="AB49">
        <v>0</v>
      </c>
      <c r="AC49">
        <v>9.2125032580125093E-3</v>
      </c>
      <c r="AD49">
        <v>0</v>
      </c>
      <c r="AE49">
        <v>0</v>
      </c>
      <c r="AF49">
        <v>0</v>
      </c>
      <c r="AG49">
        <v>-2.965941759258101E-3</v>
      </c>
      <c r="AH49">
        <v>-1.8677452862538341E-3</v>
      </c>
      <c r="AI49">
        <v>-1.72917563615291E-3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-5.7644139052262045E-4</v>
      </c>
      <c r="AW49">
        <v>0</v>
      </c>
      <c r="AX49">
        <v>0</v>
      </c>
      <c r="AY49">
        <v>0</v>
      </c>
      <c r="AZ49">
        <v>0</v>
      </c>
      <c r="BA49">
        <v>0</v>
      </c>
    </row>
    <row r="50" spans="1:53" x14ac:dyDescent="0.2">
      <c r="A50" s="1">
        <v>49</v>
      </c>
      <c r="B50" s="2">
        <v>34699</v>
      </c>
      <c r="C50" s="2">
        <v>34730</v>
      </c>
      <c r="D50" s="2">
        <v>36525</v>
      </c>
      <c r="E50" s="2">
        <v>36556</v>
      </c>
      <c r="F50">
        <v>9.4177660068695181E-3</v>
      </c>
      <c r="G50">
        <v>-3.7742167258774169E-2</v>
      </c>
      <c r="H50">
        <v>-5.3932136074557532E-2</v>
      </c>
      <c r="I50">
        <f t="shared" si="1"/>
        <v>-3.7742167258774169</v>
      </c>
      <c r="J50">
        <f t="shared" si="1"/>
        <v>-5.3932136074557535</v>
      </c>
      <c r="K50" t="b">
        <f t="shared" si="2"/>
        <v>1</v>
      </c>
      <c r="L50">
        <f t="shared" si="0"/>
        <v>-1</v>
      </c>
      <c r="M50" s="6" t="b">
        <f t="shared" si="3"/>
        <v>1</v>
      </c>
      <c r="N50" s="2">
        <f t="shared" si="4"/>
        <v>36616</v>
      </c>
      <c r="O50" s="10">
        <f t="shared" si="7"/>
        <v>37899.312704074349</v>
      </c>
      <c r="P50" s="10">
        <f t="shared" si="5"/>
        <v>38580.6430007038</v>
      </c>
      <c r="Q50" s="10">
        <f t="shared" si="8"/>
        <v>38424.963171319854</v>
      </c>
      <c r="R50" s="10">
        <f t="shared" si="9"/>
        <v>37684.103613993524</v>
      </c>
      <c r="S50" s="10">
        <f t="shared" si="10"/>
        <v>37682.144716456503</v>
      </c>
      <c r="T50" s="10">
        <f t="shared" si="11"/>
        <v>37170.083310585804</v>
      </c>
      <c r="U50" s="13">
        <f t="shared" si="6"/>
        <v>113434.82992528313</v>
      </c>
      <c r="V50" s="6"/>
      <c r="W50" s="10">
        <f t="shared" si="12"/>
        <v>54612.665520984207</v>
      </c>
      <c r="X50">
        <v>-6.0374306212382732E-2</v>
      </c>
      <c r="Y50">
        <v>1.998614374840411E-3</v>
      </c>
      <c r="Z50">
        <v>4.68529864228081E-2</v>
      </c>
      <c r="AA50">
        <v>0</v>
      </c>
      <c r="AB50">
        <v>0</v>
      </c>
      <c r="AC50">
        <v>9.1787948852978321E-3</v>
      </c>
      <c r="AD50">
        <v>0</v>
      </c>
      <c r="AE50">
        <v>0</v>
      </c>
      <c r="AF50">
        <v>0</v>
      </c>
      <c r="AG50">
        <v>-2.975557986478021E-3</v>
      </c>
      <c r="AH50">
        <v>-1.795355107850124E-3</v>
      </c>
      <c r="AI50">
        <v>-1.7078363340400601E-3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-5.5108814018271291E-4</v>
      </c>
      <c r="AW50">
        <v>0</v>
      </c>
      <c r="AX50">
        <v>0</v>
      </c>
      <c r="AY50">
        <v>0</v>
      </c>
      <c r="AZ50">
        <v>0</v>
      </c>
      <c r="BA50">
        <v>0</v>
      </c>
    </row>
    <row r="51" spans="1:53" x14ac:dyDescent="0.2">
      <c r="A51" s="1">
        <v>50</v>
      </c>
      <c r="B51" s="2">
        <v>34730</v>
      </c>
      <c r="C51" s="2">
        <v>34758</v>
      </c>
      <c r="D51" s="2">
        <v>36556</v>
      </c>
      <c r="E51" s="2">
        <v>36585</v>
      </c>
      <c r="F51">
        <v>9.4177660068695181E-3</v>
      </c>
      <c r="G51">
        <v>1.4035635967683041E-2</v>
      </c>
      <c r="H51">
        <v>-4.5666705159163629E-2</v>
      </c>
      <c r="I51">
        <f t="shared" si="1"/>
        <v>1.403563596768304</v>
      </c>
      <c r="J51">
        <f t="shared" si="1"/>
        <v>-4.5666705159163632</v>
      </c>
      <c r="K51" t="b">
        <f t="shared" si="2"/>
        <v>0</v>
      </c>
      <c r="L51">
        <f t="shared" si="0"/>
        <v>1</v>
      </c>
      <c r="M51" s="6" t="b">
        <f t="shared" si="3"/>
        <v>0</v>
      </c>
      <c r="N51" s="2">
        <f t="shared" si="4"/>
        <v>36645</v>
      </c>
      <c r="O51" s="10">
        <f t="shared" si="7"/>
        <v>37811.609975094376</v>
      </c>
      <c r="P51" s="10">
        <f t="shared" si="5"/>
        <v>38580.6430007038</v>
      </c>
      <c r="Q51" s="10">
        <f t="shared" si="8"/>
        <v>38424.963171319854</v>
      </c>
      <c r="R51" s="10">
        <f t="shared" si="9"/>
        <v>37840.049350021058</v>
      </c>
      <c r="S51" s="10">
        <f t="shared" si="10"/>
        <v>37682.144716456503</v>
      </c>
      <c r="T51" s="10">
        <f t="shared" si="11"/>
        <v>37170.083310585804</v>
      </c>
      <c r="U51" s="13">
        <f t="shared" si="6"/>
        <v>113590.77566131066</v>
      </c>
      <c r="V51" s="6"/>
      <c r="W51" s="10">
        <f t="shared" si="12"/>
        <v>53599.456710064063</v>
      </c>
      <c r="X51">
        <v>-1.855263428830135E-2</v>
      </c>
      <c r="Y51">
        <v>1.9894234154516602E-3</v>
      </c>
      <c r="Z51">
        <v>4.6757230277106591E-2</v>
      </c>
      <c r="AA51">
        <v>0</v>
      </c>
      <c r="AB51">
        <v>0</v>
      </c>
      <c r="AC51">
        <v>9.1445469430195287E-3</v>
      </c>
      <c r="AD51">
        <v>0</v>
      </c>
      <c r="AE51">
        <v>0</v>
      </c>
      <c r="AF51">
        <v>0</v>
      </c>
      <c r="AG51">
        <v>-3.033219646308431E-3</v>
      </c>
      <c r="AH51">
        <v>-1.7939828578069079E-3</v>
      </c>
      <c r="AI51">
        <v>-1.701223982444105E-3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-5.4772480157285494E-4</v>
      </c>
      <c r="AW51">
        <v>0</v>
      </c>
      <c r="AX51">
        <v>0</v>
      </c>
      <c r="AY51">
        <v>0</v>
      </c>
      <c r="AZ51">
        <v>0</v>
      </c>
      <c r="BA51">
        <v>0</v>
      </c>
    </row>
    <row r="52" spans="1:53" x14ac:dyDescent="0.2">
      <c r="A52" s="1">
        <v>51</v>
      </c>
      <c r="B52" s="2">
        <v>34758</v>
      </c>
      <c r="C52" s="2">
        <v>34789</v>
      </c>
      <c r="D52" s="2">
        <v>36585</v>
      </c>
      <c r="E52" s="2">
        <v>36616</v>
      </c>
      <c r="F52">
        <v>9.4177660068695181E-3</v>
      </c>
      <c r="G52">
        <v>-5.3235823686697763E-2</v>
      </c>
      <c r="H52">
        <v>-9.5439534250845295E-2</v>
      </c>
      <c r="I52">
        <f t="shared" si="1"/>
        <v>-5.3235823686697765</v>
      </c>
      <c r="J52">
        <f t="shared" si="1"/>
        <v>-9.5439534250845295</v>
      </c>
      <c r="K52" t="b">
        <f t="shared" si="2"/>
        <v>1</v>
      </c>
      <c r="L52">
        <f t="shared" si="0"/>
        <v>-1</v>
      </c>
      <c r="M52" s="6" t="b">
        <f t="shared" si="3"/>
        <v>1</v>
      </c>
      <c r="N52" s="2">
        <f t="shared" si="4"/>
        <v>36677</v>
      </c>
      <c r="O52" s="10">
        <f t="shared" si="7"/>
        <v>37811.609975094376</v>
      </c>
      <c r="P52" s="10">
        <f t="shared" si="5"/>
        <v>38580.6430007038</v>
      </c>
      <c r="Q52" s="10">
        <f t="shared" si="8"/>
        <v>37863.591887103554</v>
      </c>
      <c r="R52" s="10">
        <f t="shared" si="9"/>
        <v>37840.049350021058</v>
      </c>
      <c r="S52" s="10">
        <f t="shared" si="10"/>
        <v>37682.144716456503</v>
      </c>
      <c r="T52" s="10">
        <f t="shared" si="11"/>
        <v>38880.933496893689</v>
      </c>
      <c r="U52" s="13">
        <f t="shared" si="6"/>
        <v>115301.62584761855</v>
      </c>
      <c r="V52" s="6"/>
      <c r="W52" s="10">
        <f t="shared" si="12"/>
        <v>52714.390656181436</v>
      </c>
      <c r="X52">
        <v>-1.6512593750161061E-2</v>
      </c>
      <c r="Y52">
        <v>2.0540358068379442E-3</v>
      </c>
      <c r="Z52">
        <v>4.6441757952092079E-2</v>
      </c>
      <c r="AA52">
        <v>0</v>
      </c>
      <c r="AB52">
        <v>0</v>
      </c>
      <c r="AC52">
        <v>9.1520085473347675E-3</v>
      </c>
      <c r="AD52">
        <v>0</v>
      </c>
      <c r="AE52">
        <v>0</v>
      </c>
      <c r="AF52">
        <v>0</v>
      </c>
      <c r="AG52">
        <v>-3.1408835107540022E-3</v>
      </c>
      <c r="AH52">
        <v>-1.3314613517878529E-3</v>
      </c>
      <c r="AI52">
        <v>-2.0782203793396881E-3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-5.4094561109132851E-4</v>
      </c>
      <c r="AW52">
        <v>0</v>
      </c>
      <c r="AX52">
        <v>0</v>
      </c>
      <c r="AY52">
        <v>0</v>
      </c>
      <c r="AZ52">
        <v>0</v>
      </c>
      <c r="BA52">
        <v>0</v>
      </c>
    </row>
    <row r="53" spans="1:53" x14ac:dyDescent="0.2">
      <c r="A53" s="1">
        <v>52</v>
      </c>
      <c r="B53" s="2">
        <v>34789</v>
      </c>
      <c r="C53" s="2">
        <v>34819</v>
      </c>
      <c r="D53" s="2">
        <v>36616</v>
      </c>
      <c r="E53" s="2">
        <v>36646</v>
      </c>
      <c r="F53">
        <v>9.4177660068695181E-3</v>
      </c>
      <c r="G53">
        <v>-3.3867809992849551E-2</v>
      </c>
      <c r="H53">
        <v>2.949456865156054E-2</v>
      </c>
      <c r="I53">
        <f t="shared" si="1"/>
        <v>-3.3867809992849551</v>
      </c>
      <c r="J53">
        <f t="shared" si="1"/>
        <v>2.949456865156054</v>
      </c>
      <c r="K53" t="b">
        <f t="shared" si="2"/>
        <v>0</v>
      </c>
      <c r="L53">
        <f t="shared" si="0"/>
        <v>-1</v>
      </c>
      <c r="M53" s="6" t="b">
        <f t="shared" si="3"/>
        <v>0</v>
      </c>
      <c r="N53" s="2">
        <f t="shared" si="4"/>
        <v>36707</v>
      </c>
      <c r="O53" s="10">
        <f t="shared" si="7"/>
        <v>37811.609975094376</v>
      </c>
      <c r="P53" s="10">
        <f t="shared" si="5"/>
        <v>37439.864266348894</v>
      </c>
      <c r="Q53" s="10">
        <f t="shared" si="8"/>
        <v>37863.591887103554</v>
      </c>
      <c r="R53" s="10">
        <f t="shared" si="9"/>
        <v>37840.049350021058</v>
      </c>
      <c r="S53" s="10">
        <f t="shared" si="10"/>
        <v>38433.875282539513</v>
      </c>
      <c r="T53" s="10">
        <f t="shared" si="11"/>
        <v>38880.933496893689</v>
      </c>
      <c r="U53" s="13">
        <f t="shared" si="6"/>
        <v>114160.84711326363</v>
      </c>
      <c r="V53" s="6"/>
      <c r="W53" s="10">
        <f t="shared" si="12"/>
        <v>56117.620999582963</v>
      </c>
      <c r="X53">
        <v>6.4559796690023111E-2</v>
      </c>
      <c r="Y53">
        <v>2.0846520887421241E-3</v>
      </c>
      <c r="Z53">
        <v>4.6552526352771469E-2</v>
      </c>
      <c r="AA53">
        <v>0</v>
      </c>
      <c r="AB53">
        <v>0</v>
      </c>
      <c r="AC53">
        <v>9.1132711138651751E-3</v>
      </c>
      <c r="AD53">
        <v>0</v>
      </c>
      <c r="AE53">
        <v>0</v>
      </c>
      <c r="AF53">
        <v>0</v>
      </c>
      <c r="AG53">
        <v>-2.966699968250074E-3</v>
      </c>
      <c r="AH53">
        <v>-4.8200797405148368E-4</v>
      </c>
      <c r="AI53">
        <v>-2.8564863354529832E-3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-4.5764848704673688E-4</v>
      </c>
      <c r="AW53">
        <v>0</v>
      </c>
      <c r="AX53">
        <v>0</v>
      </c>
      <c r="AY53">
        <v>0</v>
      </c>
      <c r="AZ53">
        <v>0</v>
      </c>
      <c r="BA53">
        <v>0</v>
      </c>
    </row>
    <row r="54" spans="1:53" x14ac:dyDescent="0.2">
      <c r="A54" s="1">
        <v>53</v>
      </c>
      <c r="B54" s="2">
        <v>34819</v>
      </c>
      <c r="C54" s="2">
        <v>34850</v>
      </c>
      <c r="D54" s="2">
        <v>36646</v>
      </c>
      <c r="E54" s="2">
        <v>36677</v>
      </c>
      <c r="F54">
        <v>1.0816036303107089E-2</v>
      </c>
      <c r="G54">
        <v>-2.2412272114388839E-2</v>
      </c>
      <c r="H54">
        <v>-8.9613301043425311E-3</v>
      </c>
      <c r="I54">
        <f t="shared" si="1"/>
        <v>-2.241227211438884</v>
      </c>
      <c r="J54">
        <f t="shared" si="1"/>
        <v>-0.89613301043425309</v>
      </c>
      <c r="K54" t="b">
        <f t="shared" si="2"/>
        <v>1</v>
      </c>
      <c r="L54">
        <f t="shared" si="0"/>
        <v>-1</v>
      </c>
      <c r="M54" s="6" t="b">
        <f t="shared" si="3"/>
        <v>1</v>
      </c>
      <c r="N54" s="2">
        <f t="shared" si="4"/>
        <v>36738</v>
      </c>
      <c r="O54" s="10">
        <f t="shared" si="7"/>
        <v>38053.615704421209</v>
      </c>
      <c r="P54" s="10">
        <f t="shared" si="5"/>
        <v>37439.864266348894</v>
      </c>
      <c r="Q54" s="10">
        <f t="shared" si="8"/>
        <v>37863.591887103554</v>
      </c>
      <c r="R54" s="10">
        <f t="shared" si="9"/>
        <v>37976.694602382369</v>
      </c>
      <c r="S54" s="10">
        <f t="shared" si="10"/>
        <v>38433.875282539513</v>
      </c>
      <c r="T54" s="10">
        <f t="shared" si="11"/>
        <v>38880.933496893689</v>
      </c>
      <c r="U54" s="13">
        <f t="shared" si="6"/>
        <v>114297.49236562494</v>
      </c>
      <c r="V54" s="6"/>
      <c r="W54" s="10">
        <f t="shared" si="12"/>
        <v>52918.437748466102</v>
      </c>
      <c r="X54">
        <v>-5.7008533044204418E-2</v>
      </c>
      <c r="Y54">
        <v>2.1486654423511272E-3</v>
      </c>
      <c r="Z54">
        <v>4.5814755453833407E-2</v>
      </c>
      <c r="AA54">
        <v>0</v>
      </c>
      <c r="AB54">
        <v>0</v>
      </c>
      <c r="AC54">
        <v>7.6480413093703821E-3</v>
      </c>
      <c r="AD54">
        <v>0</v>
      </c>
      <c r="AE54">
        <v>0</v>
      </c>
      <c r="AF54">
        <v>0</v>
      </c>
      <c r="AG54">
        <v>-1.8336680905286049E-3</v>
      </c>
      <c r="AH54">
        <v>0</v>
      </c>
      <c r="AI54">
        <v>-1.6976245969311629E-3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</row>
    <row r="55" spans="1:53" x14ac:dyDescent="0.2">
      <c r="A55" s="1">
        <v>54</v>
      </c>
      <c r="B55" s="2">
        <v>34850</v>
      </c>
      <c r="C55" s="2">
        <v>34880</v>
      </c>
      <c r="D55" s="2">
        <v>36677</v>
      </c>
      <c r="E55" s="2">
        <v>36707</v>
      </c>
      <c r="F55">
        <v>9.9539623099842434E-3</v>
      </c>
      <c r="G55">
        <v>4.3286104628071947E-2</v>
      </c>
      <c r="H55">
        <v>1.188656064479816E-2</v>
      </c>
      <c r="I55">
        <f t="shared" si="1"/>
        <v>4.3286104628071946</v>
      </c>
      <c r="J55">
        <f t="shared" si="1"/>
        <v>1.1886560644798161</v>
      </c>
      <c r="K55" t="b">
        <f t="shared" si="2"/>
        <v>1</v>
      </c>
      <c r="L55">
        <f t="shared" si="0"/>
        <v>1</v>
      </c>
      <c r="M55" s="6" t="b">
        <f t="shared" si="3"/>
        <v>1</v>
      </c>
      <c r="N55" s="2">
        <f t="shared" si="4"/>
        <v>36768</v>
      </c>
      <c r="O55" s="10">
        <f t="shared" si="7"/>
        <v>38053.615704421209</v>
      </c>
      <c r="P55" s="10">
        <f t="shared" si="5"/>
        <v>37439.864266348894</v>
      </c>
      <c r="Q55" s="10">
        <f t="shared" si="8"/>
        <v>38099.164121874979</v>
      </c>
      <c r="R55" s="10">
        <f t="shared" si="9"/>
        <v>37976.694602382369</v>
      </c>
      <c r="S55" s="10">
        <f t="shared" si="10"/>
        <v>38433.875282539513</v>
      </c>
      <c r="T55" s="10">
        <f t="shared" si="11"/>
        <v>38586.157478993016</v>
      </c>
      <c r="U55" s="13">
        <f t="shared" si="6"/>
        <v>114002.71634772427</v>
      </c>
      <c r="V55" s="6"/>
      <c r="W55" s="10">
        <f t="shared" si="12"/>
        <v>53147.854892827716</v>
      </c>
      <c r="X55">
        <v>4.3352969989796314E-3</v>
      </c>
      <c r="Y55">
        <v>2.1395889632598638E-3</v>
      </c>
      <c r="Z55">
        <v>4.6168681025653913E-2</v>
      </c>
      <c r="AA55">
        <v>0</v>
      </c>
      <c r="AB55">
        <v>0</v>
      </c>
      <c r="AC55">
        <v>8.5861673591847813E-3</v>
      </c>
      <c r="AD55">
        <v>0</v>
      </c>
      <c r="AE55">
        <v>0</v>
      </c>
      <c r="AF55">
        <v>0</v>
      </c>
      <c r="AG55">
        <v>-2.280240353189716E-3</v>
      </c>
      <c r="AH55">
        <v>0</v>
      </c>
      <c r="AI55">
        <v>-2.601102834418099E-3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</row>
    <row r="56" spans="1:53" x14ac:dyDescent="0.2">
      <c r="A56" s="1">
        <v>55</v>
      </c>
      <c r="B56" s="2">
        <v>34880</v>
      </c>
      <c r="C56" s="2">
        <v>34911</v>
      </c>
      <c r="D56" s="2">
        <v>36707</v>
      </c>
      <c r="E56" s="2">
        <v>36738</v>
      </c>
      <c r="F56">
        <v>1.0816036303107089E-2</v>
      </c>
      <c r="G56">
        <v>-5.2396908291695549E-2</v>
      </c>
      <c r="H56">
        <v>-8.0095614614877284E-2</v>
      </c>
      <c r="I56">
        <f t="shared" si="1"/>
        <v>-5.2396908291695548</v>
      </c>
      <c r="J56">
        <f t="shared" si="1"/>
        <v>-8.0095614614877277</v>
      </c>
      <c r="K56" t="b">
        <f t="shared" si="2"/>
        <v>1</v>
      </c>
      <c r="L56">
        <f t="shared" si="0"/>
        <v>-1</v>
      </c>
      <c r="M56" s="6" t="b">
        <f t="shared" si="3"/>
        <v>1</v>
      </c>
      <c r="N56" s="2">
        <f t="shared" si="4"/>
        <v>36799</v>
      </c>
      <c r="O56" s="10">
        <f t="shared" si="7"/>
        <v>38053.615704421209</v>
      </c>
      <c r="P56" s="10">
        <f t="shared" si="5"/>
        <v>39069.591617142534</v>
      </c>
      <c r="Q56" s="10">
        <f t="shared" si="8"/>
        <v>38099.164121874979</v>
      </c>
      <c r="R56" s="10">
        <f t="shared" si="9"/>
        <v>37976.694602382369</v>
      </c>
      <c r="S56" s="10">
        <f t="shared" si="10"/>
        <v>38000.905449241422</v>
      </c>
      <c r="T56" s="10">
        <f t="shared" si="11"/>
        <v>38586.157478993016</v>
      </c>
      <c r="U56" s="13">
        <f t="shared" si="6"/>
        <v>115632.44369851792</v>
      </c>
      <c r="V56" s="6"/>
      <c r="W56" s="10">
        <f t="shared" si="12"/>
        <v>51690.414295791641</v>
      </c>
      <c r="X56">
        <v>-2.742237856965233E-2</v>
      </c>
      <c r="Y56">
        <v>2.160784087048802E-3</v>
      </c>
      <c r="Z56">
        <v>4.5486605121952392E-2</v>
      </c>
      <c r="AA56">
        <v>0</v>
      </c>
      <c r="AB56">
        <v>0</v>
      </c>
      <c r="AC56">
        <v>7.5613664428165117E-3</v>
      </c>
      <c r="AD56">
        <v>0</v>
      </c>
      <c r="AE56">
        <v>0</v>
      </c>
      <c r="AF56">
        <v>0</v>
      </c>
      <c r="AG56">
        <v>-1.8385995713392849E-3</v>
      </c>
      <c r="AH56">
        <v>0</v>
      </c>
      <c r="AI56">
        <v>-1.5127016930175921E-3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</row>
    <row r="57" spans="1:53" x14ac:dyDescent="0.2">
      <c r="A57" s="1">
        <v>56</v>
      </c>
      <c r="B57" s="2">
        <v>34911</v>
      </c>
      <c r="C57" s="2">
        <v>34942</v>
      </c>
      <c r="D57" s="2">
        <v>36738</v>
      </c>
      <c r="E57" s="2">
        <v>36769</v>
      </c>
      <c r="F57">
        <v>1.0520686710236231E-2</v>
      </c>
      <c r="G57">
        <v>-7.4100884281101268E-3</v>
      </c>
      <c r="H57">
        <v>-5.5248556924341989E-2</v>
      </c>
      <c r="I57">
        <f t="shared" si="1"/>
        <v>-0.74100884281101265</v>
      </c>
      <c r="J57">
        <f t="shared" si="1"/>
        <v>-5.5248556924341985</v>
      </c>
      <c r="K57" t="b">
        <f t="shared" si="2"/>
        <v>1</v>
      </c>
      <c r="L57">
        <f t="shared" si="0"/>
        <v>0</v>
      </c>
      <c r="M57" s="6" t="str">
        <f t="shared" si="3"/>
        <v>No Action</v>
      </c>
      <c r="N57" s="2">
        <f t="shared" si="4"/>
        <v>36830</v>
      </c>
      <c r="O57" s="10">
        <f t="shared" si="7"/>
        <v>38544.147899505973</v>
      </c>
      <c r="P57" s="10">
        <f t="shared" si="5"/>
        <v>39069.591617142534</v>
      </c>
      <c r="Q57" s="10">
        <f t="shared" si="8"/>
        <v>38099.164121874979</v>
      </c>
      <c r="R57" s="10">
        <f t="shared" si="9"/>
        <v>38099.164121874979</v>
      </c>
      <c r="S57" s="10">
        <f t="shared" si="10"/>
        <v>38000.905449241422</v>
      </c>
      <c r="T57" s="10">
        <f t="shared" si="11"/>
        <v>38586.157478993016</v>
      </c>
      <c r="U57" s="13">
        <f t="shared" si="6"/>
        <v>115754.91321801052</v>
      </c>
      <c r="V57" s="6"/>
      <c r="W57" s="10">
        <f t="shared" si="12"/>
        <v>50027.974310396596</v>
      </c>
      <c r="X57">
        <v>-3.2161475353669131E-2</v>
      </c>
      <c r="Y57">
        <v>2.171956475830236E-3</v>
      </c>
      <c r="Z57">
        <v>4.5628137695045902E-2</v>
      </c>
      <c r="AA57">
        <v>0</v>
      </c>
      <c r="AB57">
        <v>0</v>
      </c>
      <c r="AC57">
        <v>7.7874959923215628E-3</v>
      </c>
      <c r="AD57">
        <v>0</v>
      </c>
      <c r="AE57">
        <v>0</v>
      </c>
      <c r="AF57">
        <v>0</v>
      </c>
      <c r="AG57">
        <v>-2.0601507006905279E-3</v>
      </c>
      <c r="AH57">
        <v>0</v>
      </c>
      <c r="AI57">
        <v>-1.7773365089089239E-3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</row>
    <row r="58" spans="1:53" x14ac:dyDescent="0.2">
      <c r="A58" s="1">
        <v>57</v>
      </c>
      <c r="B58" s="2">
        <v>34942</v>
      </c>
      <c r="C58" s="2">
        <v>34972</v>
      </c>
      <c r="D58" s="2">
        <v>36769</v>
      </c>
      <c r="E58" s="2">
        <v>36799</v>
      </c>
      <c r="F58">
        <v>1.0816036303107089E-2</v>
      </c>
      <c r="G58">
        <v>-3.4009156895171283E-2</v>
      </c>
      <c r="H58">
        <v>-5.1543024276968913E-2</v>
      </c>
      <c r="I58">
        <f t="shared" si="1"/>
        <v>-3.4009156895171282</v>
      </c>
      <c r="J58">
        <f t="shared" si="1"/>
        <v>-5.1543024276968916</v>
      </c>
      <c r="K58" t="b">
        <f t="shared" si="2"/>
        <v>1</v>
      </c>
      <c r="L58">
        <f t="shared" si="0"/>
        <v>-1</v>
      </c>
      <c r="M58" s="6" t="b">
        <f t="shared" si="3"/>
        <v>1</v>
      </c>
      <c r="N58" s="2">
        <f t="shared" si="4"/>
        <v>36860</v>
      </c>
      <c r="O58" s="10">
        <f t="shared" si="7"/>
        <v>38544.147899505973</v>
      </c>
      <c r="P58" s="10">
        <f t="shared" si="5"/>
        <v>39069.591617142534</v>
      </c>
      <c r="Q58" s="10">
        <f t="shared" si="8"/>
        <v>38584.971072670174</v>
      </c>
      <c r="R58" s="10">
        <f t="shared" si="9"/>
        <v>38099.164121874979</v>
      </c>
      <c r="S58" s="10">
        <f t="shared" si="10"/>
        <v>38000.905449241422</v>
      </c>
      <c r="T58" s="10">
        <f t="shared" si="11"/>
        <v>38653.79931328044</v>
      </c>
      <c r="U58" s="13">
        <f t="shared" si="6"/>
        <v>115822.55505229795</v>
      </c>
      <c r="V58" s="6"/>
      <c r="W58" s="10">
        <f t="shared" si="12"/>
        <v>50430.240729378609</v>
      </c>
      <c r="X58">
        <v>8.0408296463527068E-3</v>
      </c>
      <c r="Y58">
        <v>2.2180206039470441E-3</v>
      </c>
      <c r="Z58">
        <v>4.5318394398713317E-2</v>
      </c>
      <c r="AA58">
        <v>0</v>
      </c>
      <c r="AB58">
        <v>0</v>
      </c>
      <c r="AC58">
        <v>7.3524783964775539E-3</v>
      </c>
      <c r="AD58">
        <v>0</v>
      </c>
      <c r="AE58">
        <v>0</v>
      </c>
      <c r="AF58">
        <v>0</v>
      </c>
      <c r="AG58">
        <v>-2.0613270300838329E-3</v>
      </c>
      <c r="AH58">
        <v>0</v>
      </c>
      <c r="AI58">
        <v>-1.323974121461883E-3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</row>
    <row r="59" spans="1:53" x14ac:dyDescent="0.2">
      <c r="A59" s="1">
        <v>58</v>
      </c>
      <c r="B59" s="2">
        <v>34972</v>
      </c>
      <c r="C59" s="2">
        <v>35003</v>
      </c>
      <c r="D59" s="2">
        <v>36799</v>
      </c>
      <c r="E59" s="2">
        <v>36830</v>
      </c>
      <c r="F59">
        <v>1.0520686710236231E-2</v>
      </c>
      <c r="G59">
        <v>-4.1048488092162598E-2</v>
      </c>
      <c r="H59">
        <v>-1.699825826416191E-2</v>
      </c>
      <c r="I59">
        <f t="shared" si="1"/>
        <v>-4.1048488092162598</v>
      </c>
      <c r="J59">
        <f t="shared" si="1"/>
        <v>-1.699825826416191</v>
      </c>
      <c r="K59" t="b">
        <f t="shared" si="2"/>
        <v>1</v>
      </c>
      <c r="L59">
        <f t="shared" si="0"/>
        <v>-1</v>
      </c>
      <c r="M59" s="6" t="b">
        <f t="shared" si="3"/>
        <v>1</v>
      </c>
      <c r="N59" s="2">
        <f t="shared" si="4"/>
        <v>36891</v>
      </c>
      <c r="O59" s="10">
        <f t="shared" si="7"/>
        <v>38544.147899505973</v>
      </c>
      <c r="P59" s="10">
        <f t="shared" si="5"/>
        <v>38762.542359695261</v>
      </c>
      <c r="Q59" s="10">
        <f t="shared" si="8"/>
        <v>38584.971072670174</v>
      </c>
      <c r="R59" s="10">
        <f t="shared" si="9"/>
        <v>38099.164121874979</v>
      </c>
      <c r="S59" s="10">
        <f t="shared" si="10"/>
        <v>38607.518350765982</v>
      </c>
      <c r="T59" s="10">
        <f t="shared" si="11"/>
        <v>38653.79931328044</v>
      </c>
      <c r="U59" s="13">
        <f t="shared" si="6"/>
        <v>115515.50579485067</v>
      </c>
      <c r="V59" s="6"/>
      <c r="W59" s="10">
        <f t="shared" si="12"/>
        <v>50789.424442704803</v>
      </c>
      <c r="X59">
        <v>7.1223874431546744E-3</v>
      </c>
      <c r="Y59">
        <v>2.2229981786407419E-3</v>
      </c>
      <c r="Z59">
        <v>4.5394316706964463E-2</v>
      </c>
      <c r="AA59">
        <v>0</v>
      </c>
      <c r="AB59">
        <v>0</v>
      </c>
      <c r="AC59">
        <v>7.6684121967698559E-3</v>
      </c>
      <c r="AD59">
        <v>0</v>
      </c>
      <c r="AE59">
        <v>0</v>
      </c>
      <c r="AF59">
        <v>0</v>
      </c>
      <c r="AG59">
        <v>-2.2061983883140332E-3</v>
      </c>
      <c r="AH59">
        <v>0</v>
      </c>
      <c r="AI59">
        <v>-1.608936009702326E-3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</row>
    <row r="60" spans="1:53" x14ac:dyDescent="0.2">
      <c r="A60" s="1">
        <v>59</v>
      </c>
      <c r="B60" s="2">
        <v>35003</v>
      </c>
      <c r="C60" s="2">
        <v>35033</v>
      </c>
      <c r="D60" s="2">
        <v>36830</v>
      </c>
      <c r="E60" s="2">
        <v>36860</v>
      </c>
      <c r="F60">
        <v>1.0816036303107089E-2</v>
      </c>
      <c r="G60">
        <v>-5.8631815530155564E-3</v>
      </c>
      <c r="H60">
        <v>-1.979431855459279E-2</v>
      </c>
      <c r="I60">
        <f t="shared" si="1"/>
        <v>-0.58631815530155562</v>
      </c>
      <c r="J60">
        <f t="shared" si="1"/>
        <v>-1.9794318554592789</v>
      </c>
      <c r="K60" t="b">
        <f t="shared" si="2"/>
        <v>1</v>
      </c>
      <c r="L60">
        <f t="shared" si="0"/>
        <v>0</v>
      </c>
      <c r="M60" s="6" t="str">
        <f t="shared" si="3"/>
        <v>No Action</v>
      </c>
      <c r="N60" s="2">
        <f t="shared" si="4"/>
        <v>36921</v>
      </c>
      <c r="O60" s="10">
        <f t="shared" si="7"/>
        <v>38505.168598283555</v>
      </c>
      <c r="P60" s="10">
        <f t="shared" si="5"/>
        <v>38762.542359695261</v>
      </c>
      <c r="Q60" s="10">
        <f t="shared" si="8"/>
        <v>38584.971072670174</v>
      </c>
      <c r="R60" s="10">
        <f t="shared" si="9"/>
        <v>38584.971072670174</v>
      </c>
      <c r="S60" s="10">
        <f t="shared" si="10"/>
        <v>38607.518350765982</v>
      </c>
      <c r="T60" s="10">
        <f t="shared" si="11"/>
        <v>38653.79931328044</v>
      </c>
      <c r="U60" s="13">
        <f t="shared" si="6"/>
        <v>116001.31274564588</v>
      </c>
      <c r="V60" s="6"/>
      <c r="W60" s="10">
        <f t="shared" si="12"/>
        <v>49013.95132740563</v>
      </c>
      <c r="X60">
        <v>-3.4957535644100007E-2</v>
      </c>
      <c r="Y60">
        <v>2.2325167203597401E-3</v>
      </c>
      <c r="Z60">
        <v>4.5145453087768718E-2</v>
      </c>
      <c r="AA60">
        <v>0</v>
      </c>
      <c r="AB60">
        <v>0</v>
      </c>
      <c r="AC60">
        <v>7.2667805285136803E-3</v>
      </c>
      <c r="AD60">
        <v>0</v>
      </c>
      <c r="AE60">
        <v>0</v>
      </c>
      <c r="AF60">
        <v>0</v>
      </c>
      <c r="AG60">
        <v>-1.9695789714244761E-3</v>
      </c>
      <c r="AH60">
        <v>0</v>
      </c>
      <c r="AI60">
        <v>-1.26173891566034E-3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</row>
    <row r="61" spans="1:53" x14ac:dyDescent="0.2">
      <c r="A61" s="1">
        <v>60</v>
      </c>
      <c r="B61" s="2">
        <v>35033</v>
      </c>
      <c r="C61" s="2">
        <v>35064</v>
      </c>
      <c r="D61" s="2">
        <v>36860</v>
      </c>
      <c r="E61" s="2">
        <v>36891</v>
      </c>
      <c r="F61">
        <v>1.1119677311207001E-2</v>
      </c>
      <c r="G61">
        <v>-3.5421437835716288E-3</v>
      </c>
      <c r="H61">
        <v>-2.4479931853862609E-2</v>
      </c>
      <c r="I61">
        <f t="shared" si="1"/>
        <v>-0.35421437835716285</v>
      </c>
      <c r="J61">
        <f t="shared" si="1"/>
        <v>-2.4479931853862609</v>
      </c>
      <c r="K61" t="b">
        <f t="shared" si="2"/>
        <v>1</v>
      </c>
      <c r="L61">
        <f t="shared" si="0"/>
        <v>0</v>
      </c>
      <c r="M61" s="6" t="str">
        <f t="shared" si="3"/>
        <v>No Action</v>
      </c>
      <c r="N61" s="2">
        <f t="shared" si="4"/>
        <v>36950</v>
      </c>
      <c r="O61" s="10">
        <f t="shared" si="7"/>
        <v>38505.168598283555</v>
      </c>
      <c r="P61" s="10">
        <f t="shared" si="5"/>
        <v>38762.542359695261</v>
      </c>
      <c r="Q61" s="10">
        <f t="shared" si="8"/>
        <v>38667.104248548625</v>
      </c>
      <c r="R61" s="10">
        <f t="shared" si="9"/>
        <v>38584.971072670174</v>
      </c>
      <c r="S61" s="10">
        <f t="shared" si="10"/>
        <v>38607.518350765982</v>
      </c>
      <c r="T61" s="10">
        <f t="shared" si="11"/>
        <v>38607.518350765982</v>
      </c>
      <c r="U61" s="13">
        <f t="shared" si="6"/>
        <v>115955.03178313142</v>
      </c>
      <c r="V61" s="6"/>
      <c r="W61" s="10">
        <f t="shared" si="12"/>
        <v>49178.403738134468</v>
      </c>
      <c r="X61">
        <v>3.355216347082884E-3</v>
      </c>
      <c r="Y61">
        <v>2.2121085194163558E-3</v>
      </c>
      <c r="Z61">
        <v>4.4883685396797622E-2</v>
      </c>
      <c r="AA61">
        <v>0</v>
      </c>
      <c r="AB61">
        <v>0</v>
      </c>
      <c r="AC61">
        <v>6.906909484838894E-3</v>
      </c>
      <c r="AD61">
        <v>0</v>
      </c>
      <c r="AE61">
        <v>0</v>
      </c>
      <c r="AF61">
        <v>0</v>
      </c>
      <c r="AG61">
        <v>-1.78808378721294E-3</v>
      </c>
      <c r="AH61">
        <v>0</v>
      </c>
      <c r="AI61">
        <v>-8.482595973301984E-4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</row>
    <row r="62" spans="1:53" x14ac:dyDescent="0.2">
      <c r="A62" s="1">
        <v>61</v>
      </c>
      <c r="B62" s="2">
        <v>35064</v>
      </c>
      <c r="C62" s="2">
        <v>35095</v>
      </c>
      <c r="D62" s="2">
        <v>36891</v>
      </c>
      <c r="E62" s="2">
        <v>36922</v>
      </c>
      <c r="F62">
        <v>1.208270935044776E-2</v>
      </c>
      <c r="G62">
        <v>-3.9309516465275932E-2</v>
      </c>
      <c r="H62">
        <v>-7.4164550029850812E-2</v>
      </c>
      <c r="I62">
        <f t="shared" si="1"/>
        <v>-3.9309516465275931</v>
      </c>
      <c r="J62">
        <f t="shared" si="1"/>
        <v>-7.4164550029850815</v>
      </c>
      <c r="K62" t="b">
        <f t="shared" si="2"/>
        <v>1</v>
      </c>
      <c r="L62">
        <f t="shared" si="0"/>
        <v>-1</v>
      </c>
      <c r="M62" s="6" t="b">
        <f t="shared" si="3"/>
        <v>1</v>
      </c>
      <c r="N62" s="2">
        <f t="shared" si="4"/>
        <v>36981</v>
      </c>
      <c r="O62" s="10">
        <f t="shared" si="7"/>
        <v>38505.168598283555</v>
      </c>
      <c r="P62" s="10">
        <f t="shared" si="5"/>
        <v>39457.074765921971</v>
      </c>
      <c r="Q62" s="10">
        <f t="shared" si="8"/>
        <v>38667.104248548625</v>
      </c>
      <c r="R62" s="10">
        <f t="shared" si="9"/>
        <v>38584.971072670174</v>
      </c>
      <c r="S62" s="10">
        <f t="shared" si="10"/>
        <v>38651.677261043806</v>
      </c>
      <c r="T62" s="10">
        <f t="shared" si="11"/>
        <v>38607.518350765982</v>
      </c>
      <c r="U62" s="13">
        <f t="shared" si="6"/>
        <v>116649.56418935812</v>
      </c>
      <c r="V62" s="6"/>
      <c r="W62" s="10">
        <f t="shared" si="12"/>
        <v>47085.261171159545</v>
      </c>
      <c r="X62">
        <v>-4.2562230732833523E-2</v>
      </c>
      <c r="Y62">
        <v>2.2146905314033962E-3</v>
      </c>
      <c r="Z62">
        <v>4.430823146793101E-2</v>
      </c>
      <c r="AA62">
        <v>0</v>
      </c>
      <c r="AB62">
        <v>0</v>
      </c>
      <c r="AC62">
        <v>5.8653483503359237E-3</v>
      </c>
      <c r="AD62">
        <v>0</v>
      </c>
      <c r="AE62">
        <v>0</v>
      </c>
      <c r="AF62">
        <v>0</v>
      </c>
      <c r="AG62">
        <v>-1.105860637919472E-3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</row>
    <row r="63" spans="1:53" x14ac:dyDescent="0.2">
      <c r="A63" s="1">
        <v>62</v>
      </c>
      <c r="B63" s="2">
        <v>35095</v>
      </c>
      <c r="C63" s="2">
        <v>35124</v>
      </c>
      <c r="D63" s="2">
        <v>36922</v>
      </c>
      <c r="E63" s="2">
        <v>36950</v>
      </c>
      <c r="F63">
        <v>1.175277117462945E-2</v>
      </c>
      <c r="G63">
        <v>-1.2684002737073459E-2</v>
      </c>
      <c r="H63">
        <v>-1.8188640462342299E-2</v>
      </c>
      <c r="I63">
        <f t="shared" si="1"/>
        <v>-1.2684002737073459</v>
      </c>
      <c r="J63">
        <f t="shared" si="1"/>
        <v>-1.8188640462342298</v>
      </c>
      <c r="K63" t="b">
        <f t="shared" si="2"/>
        <v>1</v>
      </c>
      <c r="L63">
        <f t="shared" si="0"/>
        <v>-1</v>
      </c>
      <c r="M63" s="6" t="b">
        <f t="shared" si="3"/>
        <v>1</v>
      </c>
      <c r="N63" s="2">
        <f t="shared" si="4"/>
        <v>37009</v>
      </c>
      <c r="O63" s="10">
        <f t="shared" si="7"/>
        <v>38883.188063119371</v>
      </c>
      <c r="P63" s="10">
        <f t="shared" si="5"/>
        <v>39457.074765921971</v>
      </c>
      <c r="Q63" s="10">
        <f t="shared" si="8"/>
        <v>38667.104248548625</v>
      </c>
      <c r="R63" s="10">
        <f t="shared" si="9"/>
        <v>38901.53826751421</v>
      </c>
      <c r="S63" s="10">
        <f t="shared" si="10"/>
        <v>38651.677261043806</v>
      </c>
      <c r="T63" s="10">
        <f t="shared" si="11"/>
        <v>38607.518350765982</v>
      </c>
      <c r="U63" s="13">
        <f t="shared" si="6"/>
        <v>116966.13138420216</v>
      </c>
      <c r="V63" s="6"/>
      <c r="W63" s="10">
        <f t="shared" si="12"/>
        <v>48074.916796736325</v>
      </c>
      <c r="X63">
        <v>2.1018373923408499E-2</v>
      </c>
      <c r="Y63">
        <v>2.2294062042768478E-3</v>
      </c>
      <c r="Z63">
        <v>4.4455029246345562E-2</v>
      </c>
      <c r="AA63">
        <v>0</v>
      </c>
      <c r="AB63">
        <v>0</v>
      </c>
      <c r="AC63">
        <v>6.1627140489799188E-3</v>
      </c>
      <c r="AD63">
        <v>0</v>
      </c>
      <c r="AE63">
        <v>0</v>
      </c>
      <c r="AF63">
        <v>0</v>
      </c>
      <c r="AG63">
        <v>-1.386729547754408E-3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</row>
    <row r="64" spans="1:53" x14ac:dyDescent="0.2">
      <c r="A64" s="1">
        <v>63</v>
      </c>
      <c r="B64" s="2">
        <v>35124</v>
      </c>
      <c r="C64" s="2">
        <v>35155</v>
      </c>
      <c r="D64" s="2">
        <v>36950</v>
      </c>
      <c r="E64" s="2">
        <v>36981</v>
      </c>
      <c r="F64">
        <v>1.208270935044776E-2</v>
      </c>
      <c r="G64">
        <v>-4.6449575759642231E-2</v>
      </c>
      <c r="H64">
        <v>-2.186343251378282E-2</v>
      </c>
      <c r="I64">
        <f t="shared" si="1"/>
        <v>-4.6449575759642228</v>
      </c>
      <c r="J64">
        <f t="shared" si="1"/>
        <v>-2.1863432513782821</v>
      </c>
      <c r="K64" t="b">
        <f t="shared" si="2"/>
        <v>1</v>
      </c>
      <c r="L64">
        <f t="shared" si="0"/>
        <v>-1</v>
      </c>
      <c r="M64" s="6" t="b">
        <f t="shared" si="3"/>
        <v>1</v>
      </c>
      <c r="N64" s="2">
        <f t="shared" si="4"/>
        <v>37042</v>
      </c>
      <c r="O64" s="10">
        <f t="shared" si="7"/>
        <v>38883.188063119371</v>
      </c>
      <c r="P64" s="10">
        <f t="shared" si="5"/>
        <v>39457.074765921971</v>
      </c>
      <c r="Q64" s="10">
        <f t="shared" si="8"/>
        <v>38988.710461400718</v>
      </c>
      <c r="R64" s="10">
        <f t="shared" si="9"/>
        <v>38901.53826751421</v>
      </c>
      <c r="S64" s="10">
        <f t="shared" si="10"/>
        <v>38651.677261043806</v>
      </c>
      <c r="T64" s="10">
        <f t="shared" si="11"/>
        <v>38933.363373490916</v>
      </c>
      <c r="U64" s="13">
        <f t="shared" si="6"/>
        <v>117291.9764069271</v>
      </c>
      <c r="V64" s="6"/>
      <c r="W64" s="10">
        <f t="shared" si="12"/>
        <v>48059.553221339076</v>
      </c>
      <c r="X64">
        <v>-3.1957570435763889E-4</v>
      </c>
      <c r="Y64">
        <v>2.220976354721084E-3</v>
      </c>
      <c r="Z64">
        <v>4.4181958971059587E-2</v>
      </c>
      <c r="AA64">
        <v>0</v>
      </c>
      <c r="AB64">
        <v>0</v>
      </c>
      <c r="AC64">
        <v>5.8515970149170026E-3</v>
      </c>
      <c r="AD64">
        <v>0</v>
      </c>
      <c r="AE64">
        <v>0</v>
      </c>
      <c r="AF64">
        <v>0</v>
      </c>
      <c r="AG64">
        <v>-1.117484164121111E-3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</row>
    <row r="65" spans="1:53" x14ac:dyDescent="0.2">
      <c r="A65" s="1">
        <v>64</v>
      </c>
      <c r="B65" s="2">
        <v>35155</v>
      </c>
      <c r="C65" s="2">
        <v>35185</v>
      </c>
      <c r="D65" s="2">
        <v>36981</v>
      </c>
      <c r="E65" s="2">
        <v>37011</v>
      </c>
      <c r="F65">
        <v>1.312914585212465E-2</v>
      </c>
      <c r="G65">
        <v>2.230078777395375E-3</v>
      </c>
      <c r="H65">
        <v>3.9345051408981063E-2</v>
      </c>
      <c r="I65">
        <f t="shared" si="1"/>
        <v>0.22300787773953751</v>
      </c>
      <c r="J65">
        <f t="shared" si="1"/>
        <v>3.9345051408981062</v>
      </c>
      <c r="K65" t="b">
        <f t="shared" si="2"/>
        <v>1</v>
      </c>
      <c r="L65">
        <f t="shared" si="0"/>
        <v>0</v>
      </c>
      <c r="M65" s="6" t="str">
        <f t="shared" si="3"/>
        <v>No Action</v>
      </c>
      <c r="N65" s="2">
        <f t="shared" si="4"/>
        <v>37072</v>
      </c>
      <c r="O65" s="10">
        <f t="shared" si="7"/>
        <v>38883.188063119371</v>
      </c>
      <c r="P65" s="10">
        <f t="shared" si="5"/>
        <v>38883.188063119371</v>
      </c>
      <c r="Q65" s="10">
        <f t="shared" si="8"/>
        <v>38988.710461400718</v>
      </c>
      <c r="R65" s="10">
        <f t="shared" si="9"/>
        <v>38901.53826751421</v>
      </c>
      <c r="S65" s="10">
        <f t="shared" si="10"/>
        <v>39097.325468975701</v>
      </c>
      <c r="T65" s="10">
        <f t="shared" si="11"/>
        <v>38933.363373490916</v>
      </c>
      <c r="U65" s="13">
        <f t="shared" si="6"/>
        <v>116718.08970412449</v>
      </c>
      <c r="V65" s="6"/>
      <c r="W65" s="10">
        <f t="shared" si="12"/>
        <v>48955.683818899095</v>
      </c>
      <c r="X65">
        <v>1.8646253189930361E-2</v>
      </c>
      <c r="Y65">
        <v>2.22554838917478E-3</v>
      </c>
      <c r="Z65">
        <v>4.3558257790281829E-2</v>
      </c>
      <c r="AA65">
        <v>0</v>
      </c>
      <c r="AB65">
        <v>0</v>
      </c>
      <c r="AC65">
        <v>4.8692919562843681E-3</v>
      </c>
      <c r="AD65">
        <v>0</v>
      </c>
      <c r="AE65">
        <v>0</v>
      </c>
      <c r="AF65">
        <v>0</v>
      </c>
      <c r="AG65">
        <v>-1.3272643544315579E-4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</row>
    <row r="66" spans="1:53" x14ac:dyDescent="0.2">
      <c r="A66" s="1">
        <v>65</v>
      </c>
      <c r="B66" s="2">
        <v>35185</v>
      </c>
      <c r="C66" s="2">
        <v>35216</v>
      </c>
      <c r="D66" s="2">
        <v>37011</v>
      </c>
      <c r="E66" s="2">
        <v>37042</v>
      </c>
      <c r="F66">
        <v>1.38766479098131E-2</v>
      </c>
      <c r="G66">
        <v>-1.2518818675115711E-2</v>
      </c>
      <c r="H66">
        <v>-3.8338413400735918E-3</v>
      </c>
      <c r="I66">
        <f t="shared" si="1"/>
        <v>-1.251881867511571</v>
      </c>
      <c r="J66">
        <f t="shared" si="1"/>
        <v>-0.38338413400735916</v>
      </c>
      <c r="K66" t="b">
        <f t="shared" si="2"/>
        <v>1</v>
      </c>
      <c r="L66">
        <f t="shared" ref="L66:L129" si="13">IF(ABS(I66)&gt;$L$1,IF(I66&gt;0,1,-1),0)</f>
        <v>-1</v>
      </c>
      <c r="M66" s="6" t="b">
        <f t="shared" si="3"/>
        <v>1</v>
      </c>
      <c r="N66" s="2">
        <f t="shared" si="4"/>
        <v>37103</v>
      </c>
      <c r="O66" s="10">
        <f t="shared" si="7"/>
        <v>38906.02990137483</v>
      </c>
      <c r="P66" s="10">
        <f t="shared" si="5"/>
        <v>38883.188063119371</v>
      </c>
      <c r="Q66" s="10">
        <f t="shared" si="8"/>
        <v>38988.710461400718</v>
      </c>
      <c r="R66" s="10">
        <f t="shared" si="9"/>
        <v>39038.535971388417</v>
      </c>
      <c r="S66" s="10">
        <f t="shared" si="10"/>
        <v>39097.325468975701</v>
      </c>
      <c r="T66" s="10">
        <f t="shared" si="11"/>
        <v>38933.363373490916</v>
      </c>
      <c r="U66" s="13">
        <f t="shared" si="6"/>
        <v>116855.08740799871</v>
      </c>
      <c r="V66" s="6"/>
      <c r="W66" s="10">
        <f t="shared" si="12"/>
        <v>47870.800466007997</v>
      </c>
      <c r="X66">
        <v>-2.2160518825646149E-2</v>
      </c>
      <c r="Y66">
        <v>2.2237510543737858E-3</v>
      </c>
      <c r="Z66">
        <v>4.2970666385559082E-2</v>
      </c>
      <c r="AA66">
        <v>0</v>
      </c>
      <c r="AB66">
        <v>0</v>
      </c>
      <c r="AC66">
        <v>4.1326620394592237E-3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</row>
    <row r="67" spans="1:53" x14ac:dyDescent="0.2">
      <c r="A67" s="1">
        <v>66</v>
      </c>
      <c r="B67" s="2">
        <v>35216</v>
      </c>
      <c r="C67" s="2">
        <v>35246</v>
      </c>
      <c r="D67" s="2">
        <v>37042</v>
      </c>
      <c r="E67" s="2">
        <v>37072</v>
      </c>
      <c r="F67">
        <v>1.38766479098131E-2</v>
      </c>
      <c r="G67">
        <v>4.9195136765881747E-5</v>
      </c>
      <c r="H67">
        <v>2.6150093632757661E-2</v>
      </c>
      <c r="I67">
        <f t="shared" ref="I67:J130" si="14">G67*100</f>
        <v>4.9195136765881747E-3</v>
      </c>
      <c r="J67">
        <f t="shared" si="14"/>
        <v>2.6150093632757661</v>
      </c>
      <c r="K67" t="b">
        <f t="shared" ref="K67:K130" si="15">SIGN(I67)=SIGN(J67)</f>
        <v>1</v>
      </c>
      <c r="L67">
        <f t="shared" si="13"/>
        <v>0</v>
      </c>
      <c r="M67" s="6" t="str">
        <f t="shared" ref="M67:M130" si="16">IF(L67=0,"No Action",SIGN(L67)=SIGN(J67))</f>
        <v>No Action</v>
      </c>
      <c r="N67" s="2">
        <f t="shared" ref="N67:N130" si="17">EDATE(E67,2)</f>
        <v>37133</v>
      </c>
      <c r="O67" s="10">
        <f t="shared" si="7"/>
        <v>38906.02990137483</v>
      </c>
      <c r="P67" s="10">
        <f t="shared" ref="P67:P130" si="18">IF(MOD($A67,3)=1,O67*IF($L67&lt;&gt;0,IF($L67=1,1+$J67/3/100,ABS(-1+$J67/3/100)),1),P66)</f>
        <v>38883.188063119371</v>
      </c>
      <c r="Q67" s="10">
        <f t="shared" si="8"/>
        <v>38951.69580266624</v>
      </c>
      <c r="R67" s="10">
        <f t="shared" si="9"/>
        <v>39038.535971388417</v>
      </c>
      <c r="S67" s="10">
        <f t="shared" si="10"/>
        <v>39097.325468975701</v>
      </c>
      <c r="T67" s="10">
        <f t="shared" si="11"/>
        <v>39097.325468975701</v>
      </c>
      <c r="U67" s="13">
        <f t="shared" ref="U67:U130" si="19">SUM(P67,R67,T67)</f>
        <v>117019.04950348349</v>
      </c>
      <c r="V67" s="6"/>
      <c r="W67" s="10">
        <f t="shared" si="12"/>
        <v>49290.857089501071</v>
      </c>
      <c r="X67">
        <v>2.966435926847362E-2</v>
      </c>
      <c r="Y67">
        <v>2.2210962202629482E-3</v>
      </c>
      <c r="Z67">
        <v>4.2878257362498409E-2</v>
      </c>
      <c r="AA67">
        <v>0</v>
      </c>
      <c r="AB67">
        <v>0</v>
      </c>
      <c r="AC67">
        <v>4.1045610040222266E-3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</row>
    <row r="68" spans="1:53" x14ac:dyDescent="0.2">
      <c r="A68" s="1">
        <v>67</v>
      </c>
      <c r="B68" s="2">
        <v>35246</v>
      </c>
      <c r="C68" s="2">
        <v>35277</v>
      </c>
      <c r="D68" s="2">
        <v>37072</v>
      </c>
      <c r="E68" s="2">
        <v>37103</v>
      </c>
      <c r="F68">
        <v>1.38766479098131E-2</v>
      </c>
      <c r="G68">
        <v>-2.7890176766349181E-2</v>
      </c>
      <c r="H68">
        <v>6.5269478625428645E-2</v>
      </c>
      <c r="I68">
        <f t="shared" si="14"/>
        <v>-2.7890176766349182</v>
      </c>
      <c r="J68">
        <f t="shared" si="14"/>
        <v>6.5269478625428645</v>
      </c>
      <c r="K68" t="b">
        <f t="shared" si="15"/>
        <v>0</v>
      </c>
      <c r="L68">
        <f t="shared" si="13"/>
        <v>-1</v>
      </c>
      <c r="M68" s="6" t="b">
        <f t="shared" si="16"/>
        <v>0</v>
      </c>
      <c r="N68" s="2">
        <f t="shared" si="17"/>
        <v>37164</v>
      </c>
      <c r="O68" s="10">
        <f t="shared" ref="O68:O131" si="20">IF(MOD($A68,3)=2,$U67/3,O67)</f>
        <v>38906.02990137483</v>
      </c>
      <c r="P68" s="10">
        <f t="shared" si="18"/>
        <v>38059.571139025473</v>
      </c>
      <c r="Q68" s="10">
        <f t="shared" ref="Q68:Q131" si="21">IF(MOD($A68,3)=0,$U67/3,Q67)</f>
        <v>38951.69580266624</v>
      </c>
      <c r="R68" s="10">
        <f t="shared" ref="R68:R131" si="22">IF(MOD($A68,3)=2,Q68*IF($L68&lt;&gt;0,IF($L68=1,1+$J68/3/100,ABS(-1+$J68/3/100)),1),R67)</f>
        <v>39038.535971388417</v>
      </c>
      <c r="S68" s="10">
        <f t="shared" ref="S68:S131" si="23">IF(MOD($A68,3)=1,$U67/3,S67)</f>
        <v>39006.349834494496</v>
      </c>
      <c r="T68" s="10">
        <f t="shared" ref="T68:T131" si="24">IF(MOD($A68,3)=0,S68*IF($L68&lt;&gt;0,IF($L68=1,1+$J68/3/100,ABS(-1+$J68/3/100)),1),T67)</f>
        <v>39097.325468975701</v>
      </c>
      <c r="U68" s="13">
        <f t="shared" si="19"/>
        <v>116195.4325793896</v>
      </c>
      <c r="V68" s="6"/>
      <c r="W68" s="10">
        <f t="shared" ref="W68:W131" si="25">W67*(1+X68)</f>
        <v>52138.174905843494</v>
      </c>
      <c r="X68">
        <v>5.7765638182601338E-2</v>
      </c>
      <c r="Y68">
        <v>2.22999030499242E-3</v>
      </c>
      <c r="Z68">
        <v>4.2842649428722672E-2</v>
      </c>
      <c r="AA68">
        <v>0</v>
      </c>
      <c r="AB68">
        <v>0</v>
      </c>
      <c r="AC68">
        <v>4.0348870712603917E-3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</row>
    <row r="69" spans="1:53" x14ac:dyDescent="0.2">
      <c r="A69" s="1">
        <v>68</v>
      </c>
      <c r="B69" s="2">
        <v>35277</v>
      </c>
      <c r="C69" s="2">
        <v>35308</v>
      </c>
      <c r="D69" s="2">
        <v>37103</v>
      </c>
      <c r="E69" s="2">
        <v>37134</v>
      </c>
      <c r="F69">
        <v>1.1119677311207001E-2</v>
      </c>
      <c r="G69">
        <v>1.268255584712114E-2</v>
      </c>
      <c r="H69">
        <v>4.3679588157932499E-2</v>
      </c>
      <c r="I69">
        <f t="shared" si="14"/>
        <v>1.268255584712114</v>
      </c>
      <c r="J69">
        <f t="shared" si="14"/>
        <v>4.3679588157932496</v>
      </c>
      <c r="K69" t="b">
        <f t="shared" si="15"/>
        <v>1</v>
      </c>
      <c r="L69">
        <f t="shared" si="13"/>
        <v>1</v>
      </c>
      <c r="M69" s="6" t="b">
        <f t="shared" si="16"/>
        <v>1</v>
      </c>
      <c r="N69" s="2">
        <f t="shared" si="17"/>
        <v>37195</v>
      </c>
      <c r="O69" s="10">
        <f t="shared" si="20"/>
        <v>38731.810859796533</v>
      </c>
      <c r="P69" s="10">
        <f t="shared" si="18"/>
        <v>38059.571139025473</v>
      </c>
      <c r="Q69" s="10">
        <f t="shared" si="21"/>
        <v>38951.69580266624</v>
      </c>
      <c r="R69" s="10">
        <f t="shared" si="22"/>
        <v>39518.827146237418</v>
      </c>
      <c r="S69" s="10">
        <f t="shared" si="23"/>
        <v>39006.349834494496</v>
      </c>
      <c r="T69" s="10">
        <f t="shared" si="24"/>
        <v>39097.325468975701</v>
      </c>
      <c r="U69" s="13">
        <f t="shared" si="19"/>
        <v>116675.7237542386</v>
      </c>
      <c r="V69" s="6"/>
      <c r="W69" s="10">
        <f t="shared" si="25"/>
        <v>49857.108413915397</v>
      </c>
      <c r="X69">
        <v>-4.3750409293142313E-2</v>
      </c>
      <c r="Y69">
        <v>2.3478356106267232E-3</v>
      </c>
      <c r="Z69">
        <v>4.4179851929006579E-2</v>
      </c>
      <c r="AA69">
        <v>0</v>
      </c>
      <c r="AB69">
        <v>0</v>
      </c>
      <c r="AC69">
        <v>6.644906938750853E-3</v>
      </c>
      <c r="AD69">
        <v>0</v>
      </c>
      <c r="AE69">
        <v>0</v>
      </c>
      <c r="AF69">
        <v>0</v>
      </c>
      <c r="AG69">
        <v>-1.711144209947589E-3</v>
      </c>
      <c r="AH69">
        <v>0</v>
      </c>
      <c r="AI69">
        <v>-9.4209321934997543E-4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</row>
    <row r="70" spans="1:53" x14ac:dyDescent="0.2">
      <c r="A70" s="1">
        <v>69</v>
      </c>
      <c r="B70" s="2">
        <v>35308</v>
      </c>
      <c r="C70" s="2">
        <v>35338</v>
      </c>
      <c r="D70" s="2">
        <v>37134</v>
      </c>
      <c r="E70" s="2">
        <v>37164</v>
      </c>
      <c r="F70">
        <v>1.0816036303107089E-2</v>
      </c>
      <c r="G70">
        <v>3.4287808291813549E-2</v>
      </c>
      <c r="H70">
        <v>-1.1662414997201489E-2</v>
      </c>
      <c r="I70">
        <f t="shared" si="14"/>
        <v>3.4287808291813549</v>
      </c>
      <c r="J70">
        <f t="shared" si="14"/>
        <v>-1.1662414997201489</v>
      </c>
      <c r="K70" t="b">
        <f t="shared" si="15"/>
        <v>0</v>
      </c>
      <c r="L70">
        <f t="shared" si="13"/>
        <v>1</v>
      </c>
      <c r="M70" s="6" t="b">
        <f t="shared" si="16"/>
        <v>0</v>
      </c>
      <c r="N70" s="2">
        <f t="shared" si="17"/>
        <v>37225</v>
      </c>
      <c r="O70" s="10">
        <f t="shared" si="20"/>
        <v>38731.810859796533</v>
      </c>
      <c r="P70" s="10">
        <f t="shared" si="18"/>
        <v>38059.571139025473</v>
      </c>
      <c r="Q70" s="10">
        <f t="shared" si="21"/>
        <v>38891.907918079531</v>
      </c>
      <c r="R70" s="10">
        <f t="shared" si="22"/>
        <v>39518.827146237418</v>
      </c>
      <c r="S70" s="10">
        <f t="shared" si="23"/>
        <v>39006.349834494496</v>
      </c>
      <c r="T70" s="10">
        <f t="shared" si="24"/>
        <v>38854.7137547292</v>
      </c>
      <c r="U70" s="13">
        <f t="shared" si="19"/>
        <v>116433.11203999209</v>
      </c>
      <c r="V70" s="6"/>
      <c r="W70" s="10">
        <f t="shared" si="25"/>
        <v>48576.895338844261</v>
      </c>
      <c r="X70">
        <v>-2.567764388666037E-2</v>
      </c>
      <c r="Y70">
        <v>2.3483078455054031E-3</v>
      </c>
      <c r="Z70">
        <v>4.4276756974653143E-2</v>
      </c>
      <c r="AA70">
        <v>0</v>
      </c>
      <c r="AB70">
        <v>0</v>
      </c>
      <c r="AC70">
        <v>6.9355425614321944E-3</v>
      </c>
      <c r="AD70">
        <v>0</v>
      </c>
      <c r="AE70">
        <v>0</v>
      </c>
      <c r="AF70">
        <v>0</v>
      </c>
      <c r="AG70">
        <v>-1.9544384457022461E-3</v>
      </c>
      <c r="AH70">
        <v>0</v>
      </c>
      <c r="AI70">
        <v>-1.3069124960297389E-3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</row>
    <row r="71" spans="1:53" x14ac:dyDescent="0.2">
      <c r="A71" s="1">
        <v>70</v>
      </c>
      <c r="B71" s="2">
        <v>35338</v>
      </c>
      <c r="C71" s="2">
        <v>35369</v>
      </c>
      <c r="D71" s="2">
        <v>37164</v>
      </c>
      <c r="E71" s="2">
        <v>37195</v>
      </c>
      <c r="F71">
        <v>1.312914585212465E-2</v>
      </c>
      <c r="G71">
        <v>-4.1559516741227473E-2</v>
      </c>
      <c r="H71">
        <v>-5.2434830583103977E-2</v>
      </c>
      <c r="I71">
        <f t="shared" si="14"/>
        <v>-4.1559516741227469</v>
      </c>
      <c r="J71">
        <f t="shared" si="14"/>
        <v>-5.2434830583103977</v>
      </c>
      <c r="K71" t="b">
        <f t="shared" si="15"/>
        <v>1</v>
      </c>
      <c r="L71">
        <f t="shared" si="13"/>
        <v>-1</v>
      </c>
      <c r="M71" s="6" t="b">
        <f t="shared" si="16"/>
        <v>1</v>
      </c>
      <c r="N71" s="2">
        <f t="shared" si="17"/>
        <v>37256</v>
      </c>
      <c r="O71" s="10">
        <f t="shared" si="20"/>
        <v>38731.810859796533</v>
      </c>
      <c r="P71" s="10">
        <f t="shared" si="18"/>
        <v>39408.776173333288</v>
      </c>
      <c r="Q71" s="10">
        <f t="shared" si="21"/>
        <v>38891.907918079531</v>
      </c>
      <c r="R71" s="10">
        <f t="shared" si="22"/>
        <v>39518.827146237418</v>
      </c>
      <c r="S71" s="10">
        <f t="shared" si="23"/>
        <v>38811.03734666403</v>
      </c>
      <c r="T71" s="10">
        <f t="shared" si="24"/>
        <v>38854.7137547292</v>
      </c>
      <c r="U71" s="13">
        <f t="shared" si="19"/>
        <v>117782.31707429991</v>
      </c>
      <c r="V71" s="6"/>
      <c r="W71" s="10">
        <f t="shared" si="25"/>
        <v>49402.373334393786</v>
      </c>
      <c r="X71">
        <v>1.6993222596698849E-2</v>
      </c>
      <c r="Y71">
        <v>2.3803665456329109E-3</v>
      </c>
      <c r="Z71">
        <v>4.2762823761051887E-2</v>
      </c>
      <c r="AA71">
        <v>0</v>
      </c>
      <c r="AB71">
        <v>0</v>
      </c>
      <c r="AC71">
        <v>4.5935677215202244E-3</v>
      </c>
      <c r="AD71">
        <v>0</v>
      </c>
      <c r="AE71">
        <v>0</v>
      </c>
      <c r="AF71">
        <v>0</v>
      </c>
      <c r="AG71">
        <v>-6.6817135714434422E-4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</row>
    <row r="72" spans="1:53" x14ac:dyDescent="0.2">
      <c r="A72" s="1">
        <v>71</v>
      </c>
      <c r="B72" s="2">
        <v>35369</v>
      </c>
      <c r="C72" s="2">
        <v>35399</v>
      </c>
      <c r="D72" s="2">
        <v>37195</v>
      </c>
      <c r="E72" s="2">
        <v>37225</v>
      </c>
      <c r="F72">
        <v>1.175277117462945E-2</v>
      </c>
      <c r="G72">
        <v>-2.99314430815706E-2</v>
      </c>
      <c r="H72">
        <v>8.3292030954333282E-4</v>
      </c>
      <c r="I72">
        <f t="shared" si="14"/>
        <v>-2.9931443081570599</v>
      </c>
      <c r="J72">
        <f t="shared" si="14"/>
        <v>8.3292030954333282E-2</v>
      </c>
      <c r="K72" t="b">
        <f t="shared" si="15"/>
        <v>0</v>
      </c>
      <c r="L72">
        <f t="shared" si="13"/>
        <v>-1</v>
      </c>
      <c r="M72" s="6" t="b">
        <f t="shared" si="16"/>
        <v>0</v>
      </c>
      <c r="N72" s="2">
        <f t="shared" si="17"/>
        <v>37286</v>
      </c>
      <c r="O72" s="10">
        <f t="shared" si="20"/>
        <v>39260.772358099966</v>
      </c>
      <c r="P72" s="10">
        <f t="shared" si="18"/>
        <v>39408.776173333288</v>
      </c>
      <c r="Q72" s="10">
        <f t="shared" si="21"/>
        <v>38891.907918079531</v>
      </c>
      <c r="R72" s="10">
        <f t="shared" si="22"/>
        <v>38881.109964752242</v>
      </c>
      <c r="S72" s="10">
        <f t="shared" si="23"/>
        <v>38811.03734666403</v>
      </c>
      <c r="T72" s="10">
        <f t="shared" si="24"/>
        <v>38854.7137547292</v>
      </c>
      <c r="U72" s="13">
        <f t="shared" si="19"/>
        <v>117144.59989281473</v>
      </c>
      <c r="V72" s="6"/>
      <c r="W72" s="10">
        <f t="shared" si="25"/>
        <v>49872.552597243484</v>
      </c>
      <c r="X72">
        <v>9.5173415995050102E-3</v>
      </c>
      <c r="Y72">
        <v>2.366393500556853E-3</v>
      </c>
      <c r="Z72">
        <v>4.3408134633850792E-2</v>
      </c>
      <c r="AA72">
        <v>0</v>
      </c>
      <c r="AB72">
        <v>0</v>
      </c>
      <c r="AC72">
        <v>5.7842169102713488E-3</v>
      </c>
      <c r="AD72">
        <v>0</v>
      </c>
      <c r="AE72">
        <v>0</v>
      </c>
      <c r="AF72">
        <v>0</v>
      </c>
      <c r="AG72">
        <v>-1.7350619653155961E-3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</row>
    <row r="73" spans="1:53" x14ac:dyDescent="0.2">
      <c r="A73" s="1">
        <v>72</v>
      </c>
      <c r="B73" s="2">
        <v>35399</v>
      </c>
      <c r="C73" s="2">
        <v>35430</v>
      </c>
      <c r="D73" s="2">
        <v>37225</v>
      </c>
      <c r="E73" s="2">
        <v>37256</v>
      </c>
      <c r="F73">
        <v>1.277063301308645E-2</v>
      </c>
      <c r="G73">
        <v>1.147870697102839E-3</v>
      </c>
      <c r="H73">
        <v>7.6772951913825646E-2</v>
      </c>
      <c r="I73">
        <f t="shared" si="14"/>
        <v>0.11478706971028391</v>
      </c>
      <c r="J73">
        <f t="shared" si="14"/>
        <v>7.6772951913825649</v>
      </c>
      <c r="K73" t="b">
        <f t="shared" si="15"/>
        <v>1</v>
      </c>
      <c r="L73">
        <f t="shared" si="13"/>
        <v>0</v>
      </c>
      <c r="M73" s="6" t="str">
        <f t="shared" si="16"/>
        <v>No Action</v>
      </c>
      <c r="N73" s="2">
        <f t="shared" si="17"/>
        <v>37315</v>
      </c>
      <c r="O73" s="10">
        <f t="shared" si="20"/>
        <v>39260.772358099966</v>
      </c>
      <c r="P73" s="10">
        <f t="shared" si="18"/>
        <v>39408.776173333288</v>
      </c>
      <c r="Q73" s="10">
        <f t="shared" si="21"/>
        <v>39048.199964271575</v>
      </c>
      <c r="R73" s="10">
        <f t="shared" si="22"/>
        <v>38881.109964752242</v>
      </c>
      <c r="S73" s="10">
        <f t="shared" si="23"/>
        <v>38811.03734666403</v>
      </c>
      <c r="T73" s="10">
        <f t="shared" si="24"/>
        <v>38811.03734666403</v>
      </c>
      <c r="U73" s="13">
        <f t="shared" si="19"/>
        <v>117100.92348474957</v>
      </c>
      <c r="V73" s="6"/>
      <c r="W73" s="10">
        <f t="shared" si="25"/>
        <v>52379.266172353637</v>
      </c>
      <c r="X73">
        <v>5.026238771762194E-2</v>
      </c>
      <c r="Y73">
        <v>2.262175730101847E-3</v>
      </c>
      <c r="Z73">
        <v>4.2766264020581271E-2</v>
      </c>
      <c r="AA73">
        <v>0</v>
      </c>
      <c r="AB73">
        <v>0</v>
      </c>
      <c r="AC73">
        <v>4.8745298611535754E-3</v>
      </c>
      <c r="AD73">
        <v>0</v>
      </c>
      <c r="AE73">
        <v>0</v>
      </c>
      <c r="AF73">
        <v>0</v>
      </c>
      <c r="AG73">
        <v>-9.0039884690659884E-4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</row>
    <row r="74" spans="1:53" x14ac:dyDescent="0.2">
      <c r="A74" s="1">
        <v>73</v>
      </c>
      <c r="B74" s="2">
        <v>35430</v>
      </c>
      <c r="C74" s="2">
        <v>35461</v>
      </c>
      <c r="D74" s="2">
        <v>37256</v>
      </c>
      <c r="E74" s="2">
        <v>37287</v>
      </c>
      <c r="F74">
        <v>1.3497723302339421E-2</v>
      </c>
      <c r="G74">
        <v>-3.3774411063875989E-3</v>
      </c>
      <c r="H74">
        <v>7.6577972166599756E-2</v>
      </c>
      <c r="I74">
        <f t="shared" si="14"/>
        <v>-0.33774411063875992</v>
      </c>
      <c r="J74">
        <f t="shared" si="14"/>
        <v>7.6577972166599757</v>
      </c>
      <c r="K74" t="b">
        <f t="shared" si="15"/>
        <v>0</v>
      </c>
      <c r="L74">
        <f t="shared" si="13"/>
        <v>0</v>
      </c>
      <c r="M74" s="6" t="str">
        <f t="shared" si="16"/>
        <v>No Action</v>
      </c>
      <c r="N74" s="2">
        <f t="shared" si="17"/>
        <v>37346</v>
      </c>
      <c r="O74" s="10">
        <f t="shared" si="20"/>
        <v>39260.772358099966</v>
      </c>
      <c r="P74" s="10">
        <f t="shared" si="18"/>
        <v>39260.772358099966</v>
      </c>
      <c r="Q74" s="10">
        <f t="shared" si="21"/>
        <v>39048.199964271575</v>
      </c>
      <c r="R74" s="10">
        <f t="shared" si="22"/>
        <v>38881.109964752242</v>
      </c>
      <c r="S74" s="10">
        <f t="shared" si="23"/>
        <v>39033.641161583189</v>
      </c>
      <c r="T74" s="10">
        <f t="shared" si="24"/>
        <v>38811.03734666403</v>
      </c>
      <c r="U74" s="13">
        <f t="shared" si="19"/>
        <v>116952.91966951624</v>
      </c>
      <c r="V74" s="6"/>
      <c r="W74" s="10">
        <f t="shared" si="25"/>
        <v>53259.145805794025</v>
      </c>
      <c r="X74">
        <v>1.6798242849472969E-2</v>
      </c>
      <c r="Y74">
        <v>2.3506877685007151E-3</v>
      </c>
      <c r="Z74">
        <v>4.2437230346422702E-2</v>
      </c>
      <c r="AA74">
        <v>0</v>
      </c>
      <c r="AB74">
        <v>0</v>
      </c>
      <c r="AC74">
        <v>4.1985839782818571E-3</v>
      </c>
      <c r="AD74">
        <v>0</v>
      </c>
      <c r="AE74">
        <v>0</v>
      </c>
      <c r="AF74">
        <v>0</v>
      </c>
      <c r="AG74">
        <v>-2.294198992042873E-4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</row>
    <row r="75" spans="1:53" x14ac:dyDescent="0.2">
      <c r="A75" s="1">
        <v>74</v>
      </c>
      <c r="B75" s="2">
        <v>35461</v>
      </c>
      <c r="C75" s="2">
        <v>35489</v>
      </c>
      <c r="D75" s="2">
        <v>37287</v>
      </c>
      <c r="E75" s="2">
        <v>37315</v>
      </c>
      <c r="F75">
        <v>1.312914585212465E-2</v>
      </c>
      <c r="G75">
        <v>2.3342286609537861E-2</v>
      </c>
      <c r="H75">
        <v>8.7154839422860772E-2</v>
      </c>
      <c r="I75">
        <f t="shared" si="14"/>
        <v>2.3342286609537863</v>
      </c>
      <c r="J75">
        <f t="shared" si="14"/>
        <v>8.7154839422860775</v>
      </c>
      <c r="K75" t="b">
        <f t="shared" si="15"/>
        <v>1</v>
      </c>
      <c r="L75">
        <f t="shared" si="13"/>
        <v>1</v>
      </c>
      <c r="M75" s="6" t="b">
        <f t="shared" si="16"/>
        <v>1</v>
      </c>
      <c r="N75" s="2">
        <f t="shared" si="17"/>
        <v>37374</v>
      </c>
      <c r="O75" s="10">
        <f t="shared" si="20"/>
        <v>38984.306556505413</v>
      </c>
      <c r="P75" s="10">
        <f t="shared" si="18"/>
        <v>39260.772358099966</v>
      </c>
      <c r="Q75" s="10">
        <f t="shared" si="21"/>
        <v>39048.199964271575</v>
      </c>
      <c r="R75" s="10">
        <f t="shared" si="22"/>
        <v>40182.613163484188</v>
      </c>
      <c r="S75" s="10">
        <f t="shared" si="23"/>
        <v>39033.641161583189</v>
      </c>
      <c r="T75" s="10">
        <f t="shared" si="24"/>
        <v>38811.03734666403</v>
      </c>
      <c r="U75" s="13">
        <f t="shared" si="19"/>
        <v>118254.42286824819</v>
      </c>
      <c r="V75" s="6"/>
      <c r="W75" s="10">
        <f t="shared" si="25"/>
        <v>54329.346205095346</v>
      </c>
      <c r="X75">
        <v>2.009420885576603E-2</v>
      </c>
      <c r="Y75">
        <v>2.4543904893503691E-3</v>
      </c>
      <c r="Z75">
        <v>4.3003593869403722E-2</v>
      </c>
      <c r="AA75">
        <v>0</v>
      </c>
      <c r="AB75">
        <v>0</v>
      </c>
      <c r="AC75">
        <v>4.5490330064451179E-3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-2.162269025039228E-4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</row>
    <row r="76" spans="1:53" x14ac:dyDescent="0.2">
      <c r="A76" s="1">
        <v>75</v>
      </c>
      <c r="B76" s="2">
        <v>35489</v>
      </c>
      <c r="C76" s="2">
        <v>35520</v>
      </c>
      <c r="D76" s="2">
        <v>37315</v>
      </c>
      <c r="E76" s="2">
        <v>37346</v>
      </c>
      <c r="F76">
        <v>1.277063301308645E-2</v>
      </c>
      <c r="G76">
        <v>5.2206218499544193E-3</v>
      </c>
      <c r="H76">
        <v>8.9784288728792905E-2</v>
      </c>
      <c r="I76">
        <f t="shared" si="14"/>
        <v>0.52206218499544188</v>
      </c>
      <c r="J76">
        <f t="shared" si="14"/>
        <v>8.9784288728792898</v>
      </c>
      <c r="K76" t="b">
        <f t="shared" si="15"/>
        <v>1</v>
      </c>
      <c r="L76">
        <f t="shared" si="13"/>
        <v>0</v>
      </c>
      <c r="M76" s="6" t="str">
        <f t="shared" si="16"/>
        <v>No Action</v>
      </c>
      <c r="N76" s="2">
        <f t="shared" si="17"/>
        <v>37407</v>
      </c>
      <c r="O76" s="10">
        <f t="shared" si="20"/>
        <v>38984.306556505413</v>
      </c>
      <c r="P76" s="10">
        <f t="shared" si="18"/>
        <v>39260.772358099966</v>
      </c>
      <c r="Q76" s="10">
        <f t="shared" si="21"/>
        <v>39418.140956082731</v>
      </c>
      <c r="R76" s="10">
        <f t="shared" si="22"/>
        <v>40182.613163484188</v>
      </c>
      <c r="S76" s="10">
        <f t="shared" si="23"/>
        <v>39033.641161583189</v>
      </c>
      <c r="T76" s="10">
        <f t="shared" si="24"/>
        <v>39033.641161583189</v>
      </c>
      <c r="U76" s="13">
        <f t="shared" si="19"/>
        <v>118477.02668316735</v>
      </c>
      <c r="V76" s="6"/>
      <c r="W76" s="10">
        <f t="shared" si="25"/>
        <v>57202.92513017149</v>
      </c>
      <c r="X76">
        <v>5.2891837023554072E-2</v>
      </c>
      <c r="Y76">
        <v>2.462101654955787E-3</v>
      </c>
      <c r="Z76">
        <v>4.3336051109608517E-2</v>
      </c>
      <c r="AA76">
        <v>0</v>
      </c>
      <c r="AB76">
        <v>0</v>
      </c>
      <c r="AC76">
        <v>4.9012666015636544E-3</v>
      </c>
      <c r="AD76">
        <v>0</v>
      </c>
      <c r="AE76">
        <v>0</v>
      </c>
      <c r="AF76">
        <v>0</v>
      </c>
      <c r="AG76">
        <v>-1.741504107838716E-4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-2.0335148861891291E-4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</row>
    <row r="77" spans="1:53" x14ac:dyDescent="0.2">
      <c r="A77" s="1">
        <v>76</v>
      </c>
      <c r="B77" s="2">
        <v>35520</v>
      </c>
      <c r="C77" s="2">
        <v>35550</v>
      </c>
      <c r="D77" s="2">
        <v>37346</v>
      </c>
      <c r="E77" s="2">
        <v>37376</v>
      </c>
      <c r="F77">
        <v>1.38766479098131E-2</v>
      </c>
      <c r="G77">
        <v>6.0489284249543689E-3</v>
      </c>
      <c r="H77">
        <v>3.2080785726540877E-2</v>
      </c>
      <c r="I77">
        <f t="shared" si="14"/>
        <v>0.60489284249543684</v>
      </c>
      <c r="J77">
        <f t="shared" si="14"/>
        <v>3.2080785726540877</v>
      </c>
      <c r="K77" t="b">
        <f t="shared" si="15"/>
        <v>1</v>
      </c>
      <c r="L77">
        <f t="shared" si="13"/>
        <v>0</v>
      </c>
      <c r="M77" s="6" t="str">
        <f t="shared" si="16"/>
        <v>No Action</v>
      </c>
      <c r="N77" s="2">
        <f t="shared" si="17"/>
        <v>37437</v>
      </c>
      <c r="O77" s="10">
        <f t="shared" si="20"/>
        <v>38984.306556505413</v>
      </c>
      <c r="P77" s="10">
        <f t="shared" si="18"/>
        <v>38984.306556505413</v>
      </c>
      <c r="Q77" s="10">
        <f t="shared" si="21"/>
        <v>39418.140956082731</v>
      </c>
      <c r="R77" s="10">
        <f t="shared" si="22"/>
        <v>40182.613163484188</v>
      </c>
      <c r="S77" s="10">
        <f t="shared" si="23"/>
        <v>39492.342227722453</v>
      </c>
      <c r="T77" s="10">
        <f t="shared" si="24"/>
        <v>39033.641161583189</v>
      </c>
      <c r="U77" s="13">
        <f t="shared" si="19"/>
        <v>118200.56088157279</v>
      </c>
      <c r="V77" s="6"/>
      <c r="W77" s="10">
        <f t="shared" si="25"/>
        <v>54863.024596221883</v>
      </c>
      <c r="X77">
        <v>-4.0905260152779052E-2</v>
      </c>
      <c r="Y77">
        <v>2.5682069883765772E-3</v>
      </c>
      <c r="Z77">
        <v>4.2431840946091343E-2</v>
      </c>
      <c r="AA77">
        <v>0</v>
      </c>
      <c r="AB77">
        <v>0</v>
      </c>
      <c r="AC77">
        <v>4.1250310832163109E-3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-1.9133641225779291E-4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</row>
    <row r="78" spans="1:53" x14ac:dyDescent="0.2">
      <c r="A78" s="1">
        <v>77</v>
      </c>
      <c r="B78" s="2">
        <v>35550</v>
      </c>
      <c r="C78" s="2">
        <v>35581</v>
      </c>
      <c r="D78" s="2">
        <v>37376</v>
      </c>
      <c r="E78" s="2">
        <v>37407</v>
      </c>
      <c r="F78">
        <v>1.3497723302339421E-2</v>
      </c>
      <c r="G78">
        <v>3.1976697878881341E-2</v>
      </c>
      <c r="H78">
        <v>-2.4224625555361499E-2</v>
      </c>
      <c r="I78">
        <f t="shared" si="14"/>
        <v>3.1976697878881342</v>
      </c>
      <c r="J78">
        <f t="shared" si="14"/>
        <v>-2.4224625555361499</v>
      </c>
      <c r="K78" t="b">
        <f t="shared" si="15"/>
        <v>0</v>
      </c>
      <c r="L78">
        <f t="shared" si="13"/>
        <v>1</v>
      </c>
      <c r="M78" s="6" t="b">
        <f t="shared" si="16"/>
        <v>0</v>
      </c>
      <c r="N78" s="2">
        <f t="shared" si="17"/>
        <v>37468</v>
      </c>
      <c r="O78" s="10">
        <f t="shared" si="20"/>
        <v>39400.186960524261</v>
      </c>
      <c r="P78" s="10">
        <f t="shared" si="18"/>
        <v>38984.306556505413</v>
      </c>
      <c r="Q78" s="10">
        <f t="shared" si="21"/>
        <v>39418.140956082731</v>
      </c>
      <c r="R78" s="10">
        <f t="shared" si="22"/>
        <v>39099.844387832876</v>
      </c>
      <c r="S78" s="10">
        <f t="shared" si="23"/>
        <v>39492.342227722453</v>
      </c>
      <c r="T78" s="10">
        <f t="shared" si="24"/>
        <v>39033.641161583189</v>
      </c>
      <c r="U78" s="13">
        <f t="shared" si="19"/>
        <v>117117.79210592149</v>
      </c>
      <c r="V78" s="6"/>
      <c r="W78" s="10">
        <f t="shared" si="25"/>
        <v>52876.368506857994</v>
      </c>
      <c r="X78">
        <v>-3.621120242613636E-2</v>
      </c>
      <c r="Y78">
        <v>2.5682064221113259E-3</v>
      </c>
      <c r="Z78">
        <v>4.265934573258455E-2</v>
      </c>
      <c r="AA78">
        <v>0</v>
      </c>
      <c r="AB78">
        <v>0</v>
      </c>
      <c r="AC78">
        <v>4.4893976187009516E-3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-1.915048932114992E-4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</row>
    <row r="79" spans="1:53" x14ac:dyDescent="0.2">
      <c r="A79" s="1">
        <v>78</v>
      </c>
      <c r="B79" s="2">
        <v>35581</v>
      </c>
      <c r="C79" s="2">
        <v>35611</v>
      </c>
      <c r="D79" s="2">
        <v>37407</v>
      </c>
      <c r="E79" s="2">
        <v>37437</v>
      </c>
      <c r="F79">
        <v>1.38766479098131E-2</v>
      </c>
      <c r="G79">
        <v>-3.3999065480451438E-2</v>
      </c>
      <c r="H79">
        <v>-4.7474636655633402E-2</v>
      </c>
      <c r="I79">
        <f t="shared" si="14"/>
        <v>-3.3999065480451436</v>
      </c>
      <c r="J79">
        <f t="shared" si="14"/>
        <v>-4.7474636655633402</v>
      </c>
      <c r="K79" t="b">
        <f t="shared" si="15"/>
        <v>1</v>
      </c>
      <c r="L79">
        <f t="shared" si="13"/>
        <v>-1</v>
      </c>
      <c r="M79" s="6" t="b">
        <f t="shared" si="16"/>
        <v>1</v>
      </c>
      <c r="N79" s="2">
        <f t="shared" si="17"/>
        <v>37498</v>
      </c>
      <c r="O79" s="10">
        <f t="shared" si="20"/>
        <v>39400.186960524261</v>
      </c>
      <c r="P79" s="10">
        <f t="shared" si="18"/>
        <v>38984.306556505413</v>
      </c>
      <c r="Q79" s="10">
        <f t="shared" si="21"/>
        <v>39039.264035307162</v>
      </c>
      <c r="R79" s="10">
        <f t="shared" si="22"/>
        <v>39099.844387832876</v>
      </c>
      <c r="S79" s="10">
        <f t="shared" si="23"/>
        <v>39492.342227722453</v>
      </c>
      <c r="T79" s="10">
        <f t="shared" si="24"/>
        <v>40117.303760369468</v>
      </c>
      <c r="U79" s="13">
        <f t="shared" si="19"/>
        <v>118201.45470470776</v>
      </c>
      <c r="V79" s="6"/>
      <c r="W79" s="10">
        <f t="shared" si="25"/>
        <v>54443.720617593601</v>
      </c>
      <c r="X79">
        <v>2.964182592328217E-2</v>
      </c>
      <c r="Y79">
        <v>2.5718734104267552E-3</v>
      </c>
      <c r="Z79">
        <v>4.2090749886754229E-2</v>
      </c>
      <c r="AA79">
        <v>0</v>
      </c>
      <c r="AB79">
        <v>0</v>
      </c>
      <c r="AC79">
        <v>3.9956422433300876E-3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-1.368897251236482E-4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</row>
    <row r="80" spans="1:53" x14ac:dyDescent="0.2">
      <c r="A80" s="1">
        <v>79</v>
      </c>
      <c r="B80" s="2">
        <v>35611</v>
      </c>
      <c r="C80" s="2">
        <v>35642</v>
      </c>
      <c r="D80" s="2">
        <v>37437</v>
      </c>
      <c r="E80" s="2">
        <v>37468</v>
      </c>
      <c r="F80">
        <v>1.38766479098131E-2</v>
      </c>
      <c r="G80">
        <v>-3.1951076630654468E-2</v>
      </c>
      <c r="H80">
        <v>2.6888098483160119E-2</v>
      </c>
      <c r="I80">
        <f t="shared" si="14"/>
        <v>-3.1951076630654467</v>
      </c>
      <c r="J80">
        <f t="shared" si="14"/>
        <v>2.6888098483160117</v>
      </c>
      <c r="K80" t="b">
        <f t="shared" si="15"/>
        <v>0</v>
      </c>
      <c r="L80">
        <f t="shared" si="13"/>
        <v>-1</v>
      </c>
      <c r="M80" s="6" t="b">
        <f t="shared" si="16"/>
        <v>0</v>
      </c>
      <c r="N80" s="2">
        <f t="shared" si="17"/>
        <v>37529</v>
      </c>
      <c r="O80" s="10">
        <f t="shared" si="20"/>
        <v>39400.186960524261</v>
      </c>
      <c r="P80" s="10">
        <f t="shared" si="18"/>
        <v>39047.054924774427</v>
      </c>
      <c r="Q80" s="10">
        <f t="shared" si="21"/>
        <v>39039.264035307162</v>
      </c>
      <c r="R80" s="10">
        <f t="shared" si="22"/>
        <v>39099.844387832876</v>
      </c>
      <c r="S80" s="10">
        <f t="shared" si="23"/>
        <v>39400.484901569253</v>
      </c>
      <c r="T80" s="10">
        <f t="shared" si="24"/>
        <v>40117.303760369468</v>
      </c>
      <c r="U80" s="13">
        <f t="shared" si="19"/>
        <v>118264.20307297677</v>
      </c>
      <c r="V80" s="6"/>
      <c r="W80" s="10">
        <f t="shared" si="25"/>
        <v>56265.270038302297</v>
      </c>
      <c r="X80">
        <v>3.3457474986014472E-2</v>
      </c>
      <c r="Y80">
        <v>2.554628111308251E-3</v>
      </c>
      <c r="Z80">
        <v>4.2041342359277901E-2</v>
      </c>
      <c r="AA80">
        <v>0</v>
      </c>
      <c r="AB80">
        <v>0</v>
      </c>
      <c r="AC80">
        <v>3.921408437575236E-3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-1.0469102107156651E-4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</row>
    <row r="81" spans="1:53" x14ac:dyDescent="0.2">
      <c r="A81" s="1">
        <v>80</v>
      </c>
      <c r="B81" s="2">
        <v>35642</v>
      </c>
      <c r="C81" s="2">
        <v>35673</v>
      </c>
      <c r="D81" s="2">
        <v>37468</v>
      </c>
      <c r="E81" s="2">
        <v>37499</v>
      </c>
      <c r="F81">
        <v>1.312914585212465E-2</v>
      </c>
      <c r="G81">
        <v>1.1397491462991479E-2</v>
      </c>
      <c r="H81">
        <v>4.442355531697538E-2</v>
      </c>
      <c r="I81">
        <f t="shared" si="14"/>
        <v>1.139749146299148</v>
      </c>
      <c r="J81">
        <f t="shared" si="14"/>
        <v>4.4423555316975376</v>
      </c>
      <c r="K81" t="b">
        <f t="shared" si="15"/>
        <v>1</v>
      </c>
      <c r="L81">
        <f t="shared" si="13"/>
        <v>1</v>
      </c>
      <c r="M81" s="6" t="b">
        <f t="shared" si="16"/>
        <v>1</v>
      </c>
      <c r="N81" s="2">
        <f t="shared" si="17"/>
        <v>37560</v>
      </c>
      <c r="O81" s="10">
        <f t="shared" si="20"/>
        <v>39421.401024325591</v>
      </c>
      <c r="P81" s="10">
        <f t="shared" si="18"/>
        <v>39047.054924774427</v>
      </c>
      <c r="Q81" s="10">
        <f t="shared" si="21"/>
        <v>39039.264035307162</v>
      </c>
      <c r="R81" s="10">
        <f t="shared" si="22"/>
        <v>39617.351670442651</v>
      </c>
      <c r="S81" s="10">
        <f t="shared" si="23"/>
        <v>39400.484901569253</v>
      </c>
      <c r="T81" s="10">
        <f t="shared" si="24"/>
        <v>40117.303760369468</v>
      </c>
      <c r="U81" s="13">
        <f t="shared" si="19"/>
        <v>118781.71035558655</v>
      </c>
      <c r="V81" s="6"/>
      <c r="W81" s="10">
        <f t="shared" si="25"/>
        <v>55214.474169383713</v>
      </c>
      <c r="X81">
        <v>-1.8675745592321089E-2</v>
      </c>
      <c r="Y81">
        <v>2.601197017677118E-3</v>
      </c>
      <c r="Z81">
        <v>4.2418316024962398E-2</v>
      </c>
      <c r="AA81">
        <v>0</v>
      </c>
      <c r="AB81">
        <v>0</v>
      </c>
      <c r="AC81">
        <v>4.7307629278515199E-3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-1.5003216294070249E-4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</row>
    <row r="82" spans="1:53" x14ac:dyDescent="0.2">
      <c r="A82" s="1">
        <v>81</v>
      </c>
      <c r="B82" s="2">
        <v>35673</v>
      </c>
      <c r="C82" s="2">
        <v>35703</v>
      </c>
      <c r="D82" s="2">
        <v>37499</v>
      </c>
      <c r="E82" s="2">
        <v>37529</v>
      </c>
      <c r="F82">
        <v>1.3497723302339421E-2</v>
      </c>
      <c r="G82">
        <v>1.6077443158312429E-2</v>
      </c>
      <c r="H82">
        <v>8.1945432638878719E-3</v>
      </c>
      <c r="I82">
        <f t="shared" si="14"/>
        <v>1.607744315831243</v>
      </c>
      <c r="J82">
        <f t="shared" si="14"/>
        <v>0.81945432638878724</v>
      </c>
      <c r="K82" t="b">
        <f t="shared" si="15"/>
        <v>1</v>
      </c>
      <c r="L82">
        <f t="shared" si="13"/>
        <v>1</v>
      </c>
      <c r="M82" s="6" t="b">
        <f t="shared" si="16"/>
        <v>1</v>
      </c>
      <c r="N82" s="2">
        <f t="shared" si="17"/>
        <v>37590</v>
      </c>
      <c r="O82" s="10">
        <f t="shared" si="20"/>
        <v>39421.401024325591</v>
      </c>
      <c r="P82" s="10">
        <f t="shared" si="18"/>
        <v>39047.054924774427</v>
      </c>
      <c r="Q82" s="10">
        <f t="shared" si="21"/>
        <v>39593.903451862185</v>
      </c>
      <c r="R82" s="10">
        <f t="shared" si="22"/>
        <v>39617.351670442651</v>
      </c>
      <c r="S82" s="10">
        <f t="shared" si="23"/>
        <v>39400.484901569253</v>
      </c>
      <c r="T82" s="10">
        <f t="shared" si="24"/>
        <v>39508.107894283945</v>
      </c>
      <c r="U82" s="13">
        <f t="shared" si="19"/>
        <v>118172.51448950102</v>
      </c>
      <c r="V82" s="6"/>
      <c r="W82" s="10">
        <f t="shared" si="25"/>
        <v>54850.766150970652</v>
      </c>
      <c r="X82">
        <v>-6.5871861298053419E-3</v>
      </c>
      <c r="Y82">
        <v>2.5940010635859571E-3</v>
      </c>
      <c r="Z82">
        <v>4.2038754214084553E-2</v>
      </c>
      <c r="AA82">
        <v>0</v>
      </c>
      <c r="AB82">
        <v>0</v>
      </c>
      <c r="AC82">
        <v>4.4428978537902238E-3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-6.1324648935557699E-5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</row>
    <row r="83" spans="1:53" x14ac:dyDescent="0.2">
      <c r="A83" s="1">
        <v>82</v>
      </c>
      <c r="B83" s="2">
        <v>35703</v>
      </c>
      <c r="C83" s="2">
        <v>35734</v>
      </c>
      <c r="D83" s="2">
        <v>37529</v>
      </c>
      <c r="E83" s="2">
        <v>37560</v>
      </c>
      <c r="F83">
        <v>1.277063301308645E-2</v>
      </c>
      <c r="G83">
        <v>-2.1059674192323709E-2</v>
      </c>
      <c r="H83">
        <v>6.8196789657505058E-2</v>
      </c>
      <c r="I83">
        <f t="shared" si="14"/>
        <v>-2.1059674192323707</v>
      </c>
      <c r="J83">
        <f t="shared" si="14"/>
        <v>6.8196789657505059</v>
      </c>
      <c r="K83" t="b">
        <f t="shared" si="15"/>
        <v>0</v>
      </c>
      <c r="L83">
        <f t="shared" si="13"/>
        <v>-1</v>
      </c>
      <c r="M83" s="6" t="b">
        <f t="shared" si="16"/>
        <v>0</v>
      </c>
      <c r="N83" s="2">
        <f t="shared" si="17"/>
        <v>37621</v>
      </c>
      <c r="O83" s="10">
        <f t="shared" si="20"/>
        <v>39421.401024325591</v>
      </c>
      <c r="P83" s="10">
        <f t="shared" si="18"/>
        <v>38525.263359772231</v>
      </c>
      <c r="Q83" s="10">
        <f t="shared" si="21"/>
        <v>39593.903451862185</v>
      </c>
      <c r="R83" s="10">
        <f t="shared" si="22"/>
        <v>39617.351670442651</v>
      </c>
      <c r="S83" s="10">
        <f t="shared" si="23"/>
        <v>39390.838163167005</v>
      </c>
      <c r="T83" s="10">
        <f t="shared" si="24"/>
        <v>39508.107894283945</v>
      </c>
      <c r="U83" s="13">
        <f t="shared" si="19"/>
        <v>117650.72292449884</v>
      </c>
      <c r="V83" s="6"/>
      <c r="W83" s="10">
        <f t="shared" si="25"/>
        <v>59977.103472899704</v>
      </c>
      <c r="X83">
        <v>9.3459721379631655E-2</v>
      </c>
      <c r="Y83">
        <v>2.3993227899201369E-3</v>
      </c>
      <c r="Z83">
        <v>4.2538910460547127E-2</v>
      </c>
      <c r="AA83">
        <v>0</v>
      </c>
      <c r="AB83">
        <v>0</v>
      </c>
      <c r="AC83">
        <v>5.0355807922795202E-3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-6.6349448380812945E-5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</row>
    <row r="84" spans="1:53" x14ac:dyDescent="0.2">
      <c r="A84" s="1">
        <v>83</v>
      </c>
      <c r="B84" s="2">
        <v>35734</v>
      </c>
      <c r="C84" s="2">
        <v>35764</v>
      </c>
      <c r="D84" s="2">
        <v>37560</v>
      </c>
      <c r="E84" s="2">
        <v>37590</v>
      </c>
      <c r="F84">
        <v>1.175277117462945E-2</v>
      </c>
      <c r="G84">
        <v>-9.876200156014401E-3</v>
      </c>
      <c r="H84">
        <v>0.14189252442130901</v>
      </c>
      <c r="I84">
        <f t="shared" si="14"/>
        <v>-0.98762001560144008</v>
      </c>
      <c r="J84">
        <f t="shared" si="14"/>
        <v>14.189252442130901</v>
      </c>
      <c r="K84" t="b">
        <f t="shared" si="15"/>
        <v>0</v>
      </c>
      <c r="L84">
        <f t="shared" si="13"/>
        <v>0</v>
      </c>
      <c r="M84" s="6" t="str">
        <f t="shared" si="16"/>
        <v>No Action</v>
      </c>
      <c r="N84" s="2">
        <f t="shared" si="17"/>
        <v>37651</v>
      </c>
      <c r="O84" s="10">
        <f t="shared" si="20"/>
        <v>39216.907641499616</v>
      </c>
      <c r="P84" s="10">
        <f t="shared" si="18"/>
        <v>38525.263359772231</v>
      </c>
      <c r="Q84" s="10">
        <f t="shared" si="21"/>
        <v>39593.903451862185</v>
      </c>
      <c r="R84" s="10">
        <f t="shared" si="22"/>
        <v>39593.903451862185</v>
      </c>
      <c r="S84" s="10">
        <f t="shared" si="23"/>
        <v>39390.838163167005</v>
      </c>
      <c r="T84" s="10">
        <f t="shared" si="24"/>
        <v>39508.107894283945</v>
      </c>
      <c r="U84" s="13">
        <f t="shared" si="19"/>
        <v>117627.27470591836</v>
      </c>
      <c r="V84" s="6"/>
      <c r="W84" s="10">
        <f t="shared" si="25"/>
        <v>63277.043056515555</v>
      </c>
      <c r="X84">
        <v>5.5019989171482819E-2</v>
      </c>
      <c r="Y84">
        <v>2.4007050921577822E-3</v>
      </c>
      <c r="Z84">
        <v>4.2884070542926242E-2</v>
      </c>
      <c r="AA84">
        <v>0</v>
      </c>
      <c r="AB84">
        <v>0</v>
      </c>
      <c r="AC84">
        <v>6.0845269184234196E-3</v>
      </c>
      <c r="AD84">
        <v>0</v>
      </c>
      <c r="AE84">
        <v>0</v>
      </c>
      <c r="AF84">
        <v>0</v>
      </c>
      <c r="AG84">
        <v>-7.0335386494725237E-4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-2.081575151381512E-4</v>
      </c>
      <c r="AW84">
        <v>0</v>
      </c>
      <c r="AX84">
        <v>0</v>
      </c>
      <c r="AY84">
        <v>0</v>
      </c>
      <c r="AZ84">
        <v>0</v>
      </c>
      <c r="BA84">
        <v>0</v>
      </c>
    </row>
    <row r="85" spans="1:53" x14ac:dyDescent="0.2">
      <c r="A85" s="1">
        <v>84</v>
      </c>
      <c r="B85" s="2">
        <v>35764</v>
      </c>
      <c r="C85" s="2">
        <v>35795</v>
      </c>
      <c r="D85" s="2">
        <v>37590</v>
      </c>
      <c r="E85" s="2">
        <v>37621</v>
      </c>
      <c r="F85">
        <v>1.38766479098131E-2</v>
      </c>
      <c r="G85">
        <v>5.969574252727225E-2</v>
      </c>
      <c r="H85">
        <v>9.7256133906944736E-2</v>
      </c>
      <c r="I85">
        <f t="shared" si="14"/>
        <v>5.9695742527272246</v>
      </c>
      <c r="J85">
        <f t="shared" si="14"/>
        <v>9.7256133906944733</v>
      </c>
      <c r="K85" t="b">
        <f t="shared" si="15"/>
        <v>1</v>
      </c>
      <c r="L85">
        <f t="shared" si="13"/>
        <v>1</v>
      </c>
      <c r="M85" s="6" t="b">
        <f t="shared" si="16"/>
        <v>1</v>
      </c>
      <c r="N85" s="2">
        <f t="shared" si="17"/>
        <v>37680</v>
      </c>
      <c r="O85" s="10">
        <f t="shared" si="20"/>
        <v>39216.907641499616</v>
      </c>
      <c r="P85" s="10">
        <f t="shared" si="18"/>
        <v>38525.263359772231</v>
      </c>
      <c r="Q85" s="10">
        <f t="shared" si="21"/>
        <v>39209.091568639451</v>
      </c>
      <c r="R85" s="10">
        <f t="shared" si="22"/>
        <v>39593.903451862185</v>
      </c>
      <c r="S85" s="10">
        <f t="shared" si="23"/>
        <v>39390.838163167005</v>
      </c>
      <c r="T85" s="10">
        <f t="shared" si="24"/>
        <v>40667.838373534927</v>
      </c>
      <c r="U85" s="13">
        <f t="shared" si="19"/>
        <v>118787.00518516934</v>
      </c>
      <c r="V85" s="6"/>
      <c r="W85" s="10">
        <f t="shared" si="25"/>
        <v>60035.766591693711</v>
      </c>
      <c r="X85">
        <v>-5.1223576644169579E-2</v>
      </c>
      <c r="Y85">
        <v>2.798867899771562E-3</v>
      </c>
      <c r="Z85">
        <v>4.120546905613108E-2</v>
      </c>
      <c r="AA85">
        <v>0</v>
      </c>
      <c r="AB85">
        <v>0</v>
      </c>
      <c r="AC85">
        <v>4.7306391583092711E-3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</row>
    <row r="86" spans="1:53" x14ac:dyDescent="0.2">
      <c r="A86" s="1">
        <v>85</v>
      </c>
      <c r="B86" s="2">
        <v>35795</v>
      </c>
      <c r="C86" s="2">
        <v>35826</v>
      </c>
      <c r="D86" s="2">
        <v>37621</v>
      </c>
      <c r="E86" s="2">
        <v>37652</v>
      </c>
      <c r="F86">
        <v>1.38766479098131E-2</v>
      </c>
      <c r="G86">
        <v>3.4414400529399952E-2</v>
      </c>
      <c r="H86">
        <v>-3.9186110792534319E-2</v>
      </c>
      <c r="I86">
        <f t="shared" si="14"/>
        <v>3.4414400529399951</v>
      </c>
      <c r="J86">
        <f t="shared" si="14"/>
        <v>-3.9186110792534321</v>
      </c>
      <c r="K86" t="b">
        <f t="shared" si="15"/>
        <v>0</v>
      </c>
      <c r="L86">
        <f t="shared" si="13"/>
        <v>1</v>
      </c>
      <c r="M86" s="6" t="b">
        <f t="shared" si="16"/>
        <v>0</v>
      </c>
      <c r="N86" s="2">
        <f t="shared" si="17"/>
        <v>37711</v>
      </c>
      <c r="O86" s="10">
        <f t="shared" si="20"/>
        <v>39216.907641499616</v>
      </c>
      <c r="P86" s="10">
        <f t="shared" si="18"/>
        <v>38704.654945572824</v>
      </c>
      <c r="Q86" s="10">
        <f t="shared" si="21"/>
        <v>39209.091568639451</v>
      </c>
      <c r="R86" s="10">
        <f t="shared" si="22"/>
        <v>39593.903451862185</v>
      </c>
      <c r="S86" s="10">
        <f t="shared" si="23"/>
        <v>39595.668395056447</v>
      </c>
      <c r="T86" s="10">
        <f t="shared" si="24"/>
        <v>40667.838373534927</v>
      </c>
      <c r="U86" s="13">
        <f t="shared" si="19"/>
        <v>118966.39677096994</v>
      </c>
      <c r="V86" s="6"/>
      <c r="W86" s="10">
        <f t="shared" si="25"/>
        <v>57455.277854141321</v>
      </c>
      <c r="X86">
        <v>-4.2982523319847393E-2</v>
      </c>
      <c r="Y86">
        <v>2.797139300168866E-3</v>
      </c>
      <c r="Z86">
        <v>4.1316376341730278E-2</v>
      </c>
      <c r="AA86">
        <v>0</v>
      </c>
      <c r="AB86">
        <v>0</v>
      </c>
      <c r="AC86">
        <v>4.7512594858300774E-3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</row>
    <row r="87" spans="1:53" x14ac:dyDescent="0.2">
      <c r="A87" s="1">
        <v>86</v>
      </c>
      <c r="B87" s="2">
        <v>35826</v>
      </c>
      <c r="C87" s="2">
        <v>35854</v>
      </c>
      <c r="D87" s="2">
        <v>37652</v>
      </c>
      <c r="E87" s="2">
        <v>37680</v>
      </c>
      <c r="F87">
        <v>1.38766479098131E-2</v>
      </c>
      <c r="G87">
        <v>-4.1301466150459987E-2</v>
      </c>
      <c r="H87">
        <v>-8.4957457813523346E-2</v>
      </c>
      <c r="I87">
        <f t="shared" si="14"/>
        <v>-4.1301466150459989</v>
      </c>
      <c r="J87">
        <f t="shared" si="14"/>
        <v>-8.4957457813523352</v>
      </c>
      <c r="K87" t="b">
        <f t="shared" si="15"/>
        <v>1</v>
      </c>
      <c r="L87">
        <f t="shared" si="13"/>
        <v>-1</v>
      </c>
      <c r="M87" s="6" t="b">
        <f t="shared" si="16"/>
        <v>1</v>
      </c>
      <c r="N87" s="2">
        <f t="shared" si="17"/>
        <v>37739</v>
      </c>
      <c r="O87" s="10">
        <f t="shared" si="20"/>
        <v>39655.465590323314</v>
      </c>
      <c r="P87" s="10">
        <f t="shared" si="18"/>
        <v>38704.654945572824</v>
      </c>
      <c r="Q87" s="10">
        <f t="shared" si="21"/>
        <v>39209.091568639451</v>
      </c>
      <c r="R87" s="10">
        <f t="shared" si="22"/>
        <v>40319.459816255869</v>
      </c>
      <c r="S87" s="10">
        <f t="shared" si="23"/>
        <v>39595.668395056447</v>
      </c>
      <c r="T87" s="10">
        <f t="shared" si="24"/>
        <v>40667.838373534927</v>
      </c>
      <c r="U87" s="13">
        <f t="shared" si="19"/>
        <v>119691.95313536361</v>
      </c>
      <c r="V87" s="6"/>
      <c r="W87" s="10">
        <f t="shared" si="25"/>
        <v>57986.661158671464</v>
      </c>
      <c r="X87">
        <v>9.2486421504937924E-3</v>
      </c>
      <c r="Y87">
        <v>2.8914547058692701E-3</v>
      </c>
      <c r="Z87">
        <v>4.1105654138423701E-2</v>
      </c>
      <c r="AA87">
        <v>0</v>
      </c>
      <c r="AB87">
        <v>0</v>
      </c>
      <c r="AC87">
        <v>4.4753105255645837E-3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</row>
    <row r="88" spans="1:53" x14ac:dyDescent="0.2">
      <c r="A88" s="1">
        <v>87</v>
      </c>
      <c r="B88" s="2">
        <v>35854</v>
      </c>
      <c r="C88" s="2">
        <v>35885</v>
      </c>
      <c r="D88" s="2">
        <v>37680</v>
      </c>
      <c r="E88" s="2">
        <v>37711</v>
      </c>
      <c r="F88">
        <v>1.38766479098131E-2</v>
      </c>
      <c r="G88">
        <v>-3.7084120573564867E-2</v>
      </c>
      <c r="H88">
        <v>3.6496120941900738E-2</v>
      </c>
      <c r="I88">
        <f t="shared" si="14"/>
        <v>-3.7084120573564867</v>
      </c>
      <c r="J88">
        <f t="shared" si="14"/>
        <v>3.6496120941900738</v>
      </c>
      <c r="K88" t="b">
        <f t="shared" si="15"/>
        <v>0</v>
      </c>
      <c r="L88">
        <f t="shared" si="13"/>
        <v>-1</v>
      </c>
      <c r="M88" s="6" t="b">
        <f t="shared" si="16"/>
        <v>0</v>
      </c>
      <c r="N88" s="2">
        <f t="shared" si="17"/>
        <v>37772</v>
      </c>
      <c r="O88" s="10">
        <f t="shared" si="20"/>
        <v>39655.465590323314</v>
      </c>
      <c r="P88" s="10">
        <f t="shared" si="18"/>
        <v>38704.654945572824</v>
      </c>
      <c r="Q88" s="10">
        <f t="shared" si="21"/>
        <v>39897.317711787873</v>
      </c>
      <c r="R88" s="10">
        <f t="shared" si="22"/>
        <v>40319.459816255869</v>
      </c>
      <c r="S88" s="10">
        <f t="shared" si="23"/>
        <v>39595.668395056447</v>
      </c>
      <c r="T88" s="10">
        <f t="shared" si="24"/>
        <v>39113.972294215993</v>
      </c>
      <c r="U88" s="13">
        <f t="shared" si="19"/>
        <v>118138.08705604469</v>
      </c>
      <c r="V88" s="6"/>
      <c r="W88" s="10">
        <f t="shared" si="25"/>
        <v>62059.064494269565</v>
      </c>
      <c r="X88">
        <v>7.0230002111254505E-2</v>
      </c>
      <c r="Y88">
        <v>2.9063232185618658E-3</v>
      </c>
      <c r="Z88">
        <v>4.1206932916064101E-2</v>
      </c>
      <c r="AA88">
        <v>0</v>
      </c>
      <c r="AB88">
        <v>0</v>
      </c>
      <c r="AC88">
        <v>4.2501571268262874E-3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</row>
    <row r="89" spans="1:53" x14ac:dyDescent="0.2">
      <c r="A89" s="1">
        <v>88</v>
      </c>
      <c r="B89" s="2">
        <v>35885</v>
      </c>
      <c r="C89" s="2">
        <v>35915</v>
      </c>
      <c r="D89" s="2">
        <v>37711</v>
      </c>
      <c r="E89" s="2">
        <v>37741</v>
      </c>
      <c r="F89">
        <v>1.38766479098131E-2</v>
      </c>
      <c r="G89">
        <v>8.8327387468154203E-2</v>
      </c>
      <c r="H89">
        <v>2.7268260921522621E-2</v>
      </c>
      <c r="I89">
        <f t="shared" si="14"/>
        <v>8.832738746815421</v>
      </c>
      <c r="J89">
        <f t="shared" si="14"/>
        <v>2.7268260921522622</v>
      </c>
      <c r="K89" t="b">
        <f t="shared" si="15"/>
        <v>1</v>
      </c>
      <c r="L89">
        <f t="shared" si="13"/>
        <v>1</v>
      </c>
      <c r="M89" s="6" t="b">
        <f t="shared" si="16"/>
        <v>1</v>
      </c>
      <c r="N89" s="2">
        <f t="shared" si="17"/>
        <v>37802</v>
      </c>
      <c r="O89" s="10">
        <f t="shared" si="20"/>
        <v>39655.465590323314</v>
      </c>
      <c r="P89" s="10">
        <f t="shared" si="18"/>
        <v>40015.910784550448</v>
      </c>
      <c r="Q89" s="10">
        <f t="shared" si="21"/>
        <v>39897.317711787873</v>
      </c>
      <c r="R89" s="10">
        <f t="shared" si="22"/>
        <v>40319.459816255869</v>
      </c>
      <c r="S89" s="10">
        <f t="shared" si="23"/>
        <v>39379.362352014898</v>
      </c>
      <c r="T89" s="10">
        <f t="shared" si="24"/>
        <v>39113.972294215993</v>
      </c>
      <c r="U89" s="13">
        <f t="shared" si="19"/>
        <v>119449.3428950223</v>
      </c>
      <c r="V89" s="6"/>
      <c r="W89" s="10">
        <f t="shared" si="25"/>
        <v>58818.93694728797</v>
      </c>
      <c r="X89">
        <v>-5.2210383340225507E-2</v>
      </c>
      <c r="Y89">
        <v>2.9925226336811948E-3</v>
      </c>
      <c r="Z89">
        <v>4.1125209841179927E-2</v>
      </c>
      <c r="AA89">
        <v>0</v>
      </c>
      <c r="AB89">
        <v>0</v>
      </c>
      <c r="AC89">
        <v>4.2171693229145126E-3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2.7811076941659079E-7</v>
      </c>
      <c r="AY89">
        <v>0</v>
      </c>
      <c r="AZ89">
        <v>0</v>
      </c>
      <c r="BA89">
        <v>0</v>
      </c>
    </row>
    <row r="90" spans="1:53" x14ac:dyDescent="0.2">
      <c r="A90" s="1">
        <v>89</v>
      </c>
      <c r="B90" s="2">
        <v>35915</v>
      </c>
      <c r="C90" s="2">
        <v>35946</v>
      </c>
      <c r="D90" s="2">
        <v>37741</v>
      </c>
      <c r="E90" s="2">
        <v>37772</v>
      </c>
      <c r="F90">
        <v>1.3497723302339421E-2</v>
      </c>
      <c r="G90">
        <v>0.1034795482521676</v>
      </c>
      <c r="H90">
        <v>3.9113431553150557E-2</v>
      </c>
      <c r="I90">
        <f t="shared" si="14"/>
        <v>10.34795482521676</v>
      </c>
      <c r="J90">
        <f t="shared" si="14"/>
        <v>3.9113431553150555</v>
      </c>
      <c r="K90" t="b">
        <f t="shared" si="15"/>
        <v>1</v>
      </c>
      <c r="L90">
        <f t="shared" si="13"/>
        <v>1</v>
      </c>
      <c r="M90" s="6" t="b">
        <f t="shared" si="16"/>
        <v>1</v>
      </c>
      <c r="N90" s="2">
        <f t="shared" si="17"/>
        <v>37833</v>
      </c>
      <c r="O90" s="10">
        <f t="shared" si="20"/>
        <v>39816.447631674098</v>
      </c>
      <c r="P90" s="10">
        <f t="shared" si="18"/>
        <v>40015.910784550448</v>
      </c>
      <c r="Q90" s="10">
        <f t="shared" si="21"/>
        <v>39897.317711787873</v>
      </c>
      <c r="R90" s="10">
        <f t="shared" si="22"/>
        <v>40417.491380279316</v>
      </c>
      <c r="S90" s="10">
        <f t="shared" si="23"/>
        <v>39379.362352014898</v>
      </c>
      <c r="T90" s="10">
        <f t="shared" si="24"/>
        <v>39113.972294215993</v>
      </c>
      <c r="U90" s="13">
        <f t="shared" si="19"/>
        <v>119547.37445904576</v>
      </c>
      <c r="V90" s="6"/>
      <c r="W90" s="10">
        <f t="shared" si="25"/>
        <v>60059.652591297476</v>
      </c>
      <c r="X90">
        <v>2.1093812782121728E-2</v>
      </c>
      <c r="Y90">
        <v>2.9978376800564341E-3</v>
      </c>
      <c r="Z90">
        <v>4.1252105162235438E-2</v>
      </c>
      <c r="AA90">
        <v>0</v>
      </c>
      <c r="AB90">
        <v>0</v>
      </c>
      <c r="AC90">
        <v>4.5708877756276984E-3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1.6430127236783969E-7</v>
      </c>
      <c r="AY90">
        <v>0</v>
      </c>
      <c r="AZ90">
        <v>0</v>
      </c>
      <c r="BA90">
        <v>0</v>
      </c>
    </row>
    <row r="91" spans="1:53" x14ac:dyDescent="0.2">
      <c r="A91" s="1">
        <v>90</v>
      </c>
      <c r="B91" s="2">
        <v>35946</v>
      </c>
      <c r="C91" s="2">
        <v>35976</v>
      </c>
      <c r="D91" s="2">
        <v>37772</v>
      </c>
      <c r="E91" s="2">
        <v>37802</v>
      </c>
      <c r="F91">
        <v>1.3497723302339421E-2</v>
      </c>
      <c r="G91">
        <v>-8.9033107369805402E-3</v>
      </c>
      <c r="H91">
        <v>2.7745887760295362E-2</v>
      </c>
      <c r="I91">
        <f t="shared" si="14"/>
        <v>-0.89033107369805398</v>
      </c>
      <c r="J91">
        <f t="shared" si="14"/>
        <v>2.7745887760295362</v>
      </c>
      <c r="K91" t="b">
        <f t="shared" si="15"/>
        <v>0</v>
      </c>
      <c r="L91">
        <f t="shared" si="13"/>
        <v>0</v>
      </c>
      <c r="M91" s="6" t="str">
        <f t="shared" si="16"/>
        <v>No Action</v>
      </c>
      <c r="N91" s="2">
        <f t="shared" si="17"/>
        <v>37863</v>
      </c>
      <c r="O91" s="10">
        <f t="shared" si="20"/>
        <v>39816.447631674098</v>
      </c>
      <c r="P91" s="10">
        <f t="shared" si="18"/>
        <v>40015.910784550448</v>
      </c>
      <c r="Q91" s="10">
        <f t="shared" si="21"/>
        <v>39849.124819681922</v>
      </c>
      <c r="R91" s="10">
        <f t="shared" si="22"/>
        <v>40417.491380279316</v>
      </c>
      <c r="S91" s="10">
        <f t="shared" si="23"/>
        <v>39379.362352014898</v>
      </c>
      <c r="T91" s="10">
        <f t="shared" si="24"/>
        <v>39379.362352014898</v>
      </c>
      <c r="U91" s="13">
        <f t="shared" si="19"/>
        <v>119812.76451684466</v>
      </c>
      <c r="V91" s="6"/>
      <c r="W91" s="10">
        <f t="shared" si="25"/>
        <v>63594.911388570261</v>
      </c>
      <c r="X91">
        <v>5.8862458318399299E-2</v>
      </c>
      <c r="Y91">
        <v>2.9846914265171378E-3</v>
      </c>
      <c r="Z91">
        <v>4.10064196191995E-2</v>
      </c>
      <c r="AA91">
        <v>0</v>
      </c>
      <c r="AB91">
        <v>0</v>
      </c>
      <c r="AC91">
        <v>4.6303657464391267E-3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8.7534519790248029E-8</v>
      </c>
      <c r="AY91">
        <v>0</v>
      </c>
      <c r="AZ91">
        <v>0</v>
      </c>
      <c r="BA91">
        <v>0</v>
      </c>
    </row>
    <row r="92" spans="1:53" x14ac:dyDescent="0.2">
      <c r="A92" s="1">
        <v>91</v>
      </c>
      <c r="B92" s="2">
        <v>35976</v>
      </c>
      <c r="C92" s="2">
        <v>36007</v>
      </c>
      <c r="D92" s="2">
        <v>37802</v>
      </c>
      <c r="E92" s="2">
        <v>37833</v>
      </c>
      <c r="F92">
        <v>1.3497723302339421E-2</v>
      </c>
      <c r="G92">
        <v>5.7162867592946219E-2</v>
      </c>
      <c r="H92">
        <v>0.10432656697093121</v>
      </c>
      <c r="I92">
        <f t="shared" si="14"/>
        <v>5.716286759294622</v>
      </c>
      <c r="J92">
        <f t="shared" si="14"/>
        <v>10.432656697093121</v>
      </c>
      <c r="K92" t="b">
        <f t="shared" si="15"/>
        <v>1</v>
      </c>
      <c r="L92">
        <f t="shared" si="13"/>
        <v>1</v>
      </c>
      <c r="M92" s="6" t="b">
        <f t="shared" si="16"/>
        <v>1</v>
      </c>
      <c r="N92" s="2">
        <f t="shared" si="17"/>
        <v>37894</v>
      </c>
      <c r="O92" s="10">
        <f t="shared" si="20"/>
        <v>39816.447631674098</v>
      </c>
      <c r="P92" s="10">
        <f t="shared" si="18"/>
        <v>41201.085395137568</v>
      </c>
      <c r="Q92" s="10">
        <f t="shared" si="21"/>
        <v>39849.124819681922</v>
      </c>
      <c r="R92" s="10">
        <f t="shared" si="22"/>
        <v>40417.491380279316</v>
      </c>
      <c r="S92" s="10">
        <f t="shared" si="23"/>
        <v>39937.588172281554</v>
      </c>
      <c r="T92" s="10">
        <f t="shared" si="24"/>
        <v>39379.362352014898</v>
      </c>
      <c r="U92" s="13">
        <f t="shared" si="19"/>
        <v>120997.93912743177</v>
      </c>
      <c r="V92" s="6"/>
      <c r="W92" s="10">
        <f t="shared" si="25"/>
        <v>65144.73819496225</v>
      </c>
      <c r="X92">
        <v>2.4370295870410379E-2</v>
      </c>
      <c r="Y92">
        <v>3.0059500294080301E-3</v>
      </c>
      <c r="Z92">
        <v>4.081736662845846E-2</v>
      </c>
      <c r="AA92">
        <v>0</v>
      </c>
      <c r="AB92">
        <v>0</v>
      </c>
      <c r="AC92">
        <v>4.6343656539198528E-3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1.182531780171565E-7</v>
      </c>
      <c r="AY92">
        <v>0</v>
      </c>
      <c r="AZ92">
        <v>0</v>
      </c>
      <c r="BA92">
        <v>0</v>
      </c>
    </row>
    <row r="93" spans="1:53" x14ac:dyDescent="0.2">
      <c r="A93" s="1">
        <v>92</v>
      </c>
      <c r="B93" s="2">
        <v>36007</v>
      </c>
      <c r="C93" s="2">
        <v>36038</v>
      </c>
      <c r="D93" s="2">
        <v>37833</v>
      </c>
      <c r="E93" s="2">
        <v>37864</v>
      </c>
      <c r="F93">
        <v>1.3497723302339421E-2</v>
      </c>
      <c r="G93">
        <v>9.8804627568052389E-2</v>
      </c>
      <c r="H93">
        <v>8.0260243937295681E-2</v>
      </c>
      <c r="I93">
        <f t="shared" si="14"/>
        <v>9.8804627568052386</v>
      </c>
      <c r="J93">
        <f t="shared" si="14"/>
        <v>8.0260243937295677</v>
      </c>
      <c r="K93" t="b">
        <f t="shared" si="15"/>
        <v>1</v>
      </c>
      <c r="L93">
        <f t="shared" si="13"/>
        <v>1</v>
      </c>
      <c r="M93" s="6" t="b">
        <f t="shared" si="16"/>
        <v>1</v>
      </c>
      <c r="N93" s="2">
        <f t="shared" si="17"/>
        <v>37925</v>
      </c>
      <c r="O93" s="10">
        <f t="shared" si="20"/>
        <v>40332.646375810589</v>
      </c>
      <c r="P93" s="10">
        <f t="shared" si="18"/>
        <v>41201.085395137568</v>
      </c>
      <c r="Q93" s="10">
        <f t="shared" si="21"/>
        <v>39849.124819681922</v>
      </c>
      <c r="R93" s="10">
        <f t="shared" si="22"/>
        <v>40915.224979253733</v>
      </c>
      <c r="S93" s="10">
        <f t="shared" si="23"/>
        <v>39937.588172281554</v>
      </c>
      <c r="T93" s="10">
        <f t="shared" si="24"/>
        <v>39379.362352014898</v>
      </c>
      <c r="U93" s="13">
        <f t="shared" si="19"/>
        <v>121495.67272640619</v>
      </c>
      <c r="V93" s="6"/>
      <c r="W93" s="10">
        <f t="shared" si="25"/>
        <v>64951.094792845543</v>
      </c>
      <c r="X93">
        <v>-2.9725102515138361E-3</v>
      </c>
      <c r="Y93">
        <v>3.1419921946782342E-3</v>
      </c>
      <c r="Z93">
        <v>4.0799024727714399E-2</v>
      </c>
      <c r="AA93">
        <v>0</v>
      </c>
      <c r="AB93">
        <v>0</v>
      </c>
      <c r="AC93">
        <v>4.6089569581895581E-3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1.4877895699918051E-7</v>
      </c>
      <c r="AY93">
        <v>0</v>
      </c>
      <c r="AZ93">
        <v>0</v>
      </c>
      <c r="BA93">
        <v>0</v>
      </c>
    </row>
    <row r="94" spans="1:53" x14ac:dyDescent="0.2">
      <c r="A94" s="1">
        <v>93</v>
      </c>
      <c r="B94" s="2">
        <v>36038</v>
      </c>
      <c r="C94" s="2">
        <v>36068</v>
      </c>
      <c r="D94" s="2">
        <v>37864</v>
      </c>
      <c r="E94" s="2">
        <v>37894</v>
      </c>
      <c r="F94">
        <v>1.38766479098131E-2</v>
      </c>
      <c r="G94">
        <v>7.9981876528584822E-2</v>
      </c>
      <c r="H94">
        <v>5.1731663437583023E-2</v>
      </c>
      <c r="I94">
        <f t="shared" si="14"/>
        <v>7.9981876528584825</v>
      </c>
      <c r="J94">
        <f t="shared" si="14"/>
        <v>5.173166343758302</v>
      </c>
      <c r="K94" t="b">
        <f t="shared" si="15"/>
        <v>1</v>
      </c>
      <c r="L94">
        <f t="shared" si="13"/>
        <v>1</v>
      </c>
      <c r="M94" s="6" t="b">
        <f t="shared" si="16"/>
        <v>1</v>
      </c>
      <c r="N94" s="2">
        <f t="shared" si="17"/>
        <v>37955</v>
      </c>
      <c r="O94" s="10">
        <f t="shared" si="20"/>
        <v>40332.646375810589</v>
      </c>
      <c r="P94" s="10">
        <f t="shared" si="18"/>
        <v>41201.085395137568</v>
      </c>
      <c r="Q94" s="10">
        <f t="shared" si="21"/>
        <v>40498.557575468731</v>
      </c>
      <c r="R94" s="10">
        <f t="shared" si="22"/>
        <v>40915.224979253733</v>
      </c>
      <c r="S94" s="10">
        <f t="shared" si="23"/>
        <v>39937.588172281554</v>
      </c>
      <c r="T94" s="10">
        <f t="shared" si="24"/>
        <v>40626.267462227304</v>
      </c>
      <c r="U94" s="13">
        <f t="shared" si="19"/>
        <v>122742.5778366186</v>
      </c>
      <c r="V94" s="6"/>
      <c r="W94" s="10">
        <f t="shared" si="25"/>
        <v>66921.313366481656</v>
      </c>
      <c r="X94">
        <v>3.0333877818686641E-2</v>
      </c>
      <c r="Y94">
        <v>3.1213066904368942E-3</v>
      </c>
      <c r="Z94">
        <v>4.0387745583156533E-2</v>
      </c>
      <c r="AA94">
        <v>0</v>
      </c>
      <c r="AB94">
        <v>0</v>
      </c>
      <c r="AC94">
        <v>4.2578881603767011E-3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1.399981220571419E-7</v>
      </c>
      <c r="AY94">
        <v>0</v>
      </c>
      <c r="AZ94">
        <v>0</v>
      </c>
      <c r="BA94">
        <v>0</v>
      </c>
    </row>
    <row r="95" spans="1:53" x14ac:dyDescent="0.2">
      <c r="A95" s="1">
        <v>94</v>
      </c>
      <c r="B95" s="2">
        <v>36068</v>
      </c>
      <c r="C95" s="2">
        <v>36099</v>
      </c>
      <c r="D95" s="2">
        <v>37894</v>
      </c>
      <c r="E95" s="2">
        <v>37925</v>
      </c>
      <c r="F95">
        <v>1.38766479098131E-2</v>
      </c>
      <c r="G95">
        <v>5.9856397194517533E-2</v>
      </c>
      <c r="H95">
        <v>7.3986086841729942E-2</v>
      </c>
      <c r="I95">
        <f t="shared" si="14"/>
        <v>5.9856397194517532</v>
      </c>
      <c r="J95">
        <f t="shared" si="14"/>
        <v>7.3986086841729941</v>
      </c>
      <c r="K95" t="b">
        <f t="shared" si="15"/>
        <v>1</v>
      </c>
      <c r="L95">
        <f t="shared" si="13"/>
        <v>1</v>
      </c>
      <c r="M95" s="6" t="b">
        <f t="shared" si="16"/>
        <v>1</v>
      </c>
      <c r="N95" s="2">
        <f t="shared" si="17"/>
        <v>37986</v>
      </c>
      <c r="O95" s="10">
        <f t="shared" si="20"/>
        <v>40332.646375810589</v>
      </c>
      <c r="P95" s="10">
        <f t="shared" si="18"/>
        <v>41327.331268249756</v>
      </c>
      <c r="Q95" s="10">
        <f t="shared" si="21"/>
        <v>40498.557575468731</v>
      </c>
      <c r="R95" s="10">
        <f t="shared" si="22"/>
        <v>40915.224979253733</v>
      </c>
      <c r="S95" s="10">
        <f t="shared" si="23"/>
        <v>40914.1926122062</v>
      </c>
      <c r="T95" s="10">
        <f t="shared" si="24"/>
        <v>40626.267462227304</v>
      </c>
      <c r="U95" s="13">
        <f t="shared" si="19"/>
        <v>122868.8237097308</v>
      </c>
      <c r="V95" s="6"/>
      <c r="W95" s="10">
        <f t="shared" si="25"/>
        <v>70041.500815678533</v>
      </c>
      <c r="X95">
        <v>4.6624719274557302E-2</v>
      </c>
      <c r="Y95">
        <v>3.1459387375428198E-3</v>
      </c>
      <c r="Z95">
        <v>4.0356591456233278E-2</v>
      </c>
      <c r="AA95">
        <v>0</v>
      </c>
      <c r="AB95">
        <v>0</v>
      </c>
      <c r="AC95">
        <v>4.2488079790619941E-3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1.2689644685090389E-7</v>
      </c>
      <c r="AY95">
        <v>0</v>
      </c>
      <c r="AZ95">
        <v>0</v>
      </c>
      <c r="BA95">
        <v>0</v>
      </c>
    </row>
    <row r="96" spans="1:53" x14ac:dyDescent="0.2">
      <c r="A96" s="1">
        <v>95</v>
      </c>
      <c r="B96" s="2">
        <v>36099</v>
      </c>
      <c r="C96" s="2">
        <v>36129</v>
      </c>
      <c r="D96" s="2">
        <v>37925</v>
      </c>
      <c r="E96" s="2">
        <v>37955</v>
      </c>
      <c r="F96">
        <v>1.38766479098131E-2</v>
      </c>
      <c r="G96">
        <v>8.9424905316454459E-2</v>
      </c>
      <c r="H96">
        <v>4.2113907894023368E-2</v>
      </c>
      <c r="I96">
        <f t="shared" si="14"/>
        <v>8.9424905316454453</v>
      </c>
      <c r="J96">
        <f t="shared" si="14"/>
        <v>4.211390789402337</v>
      </c>
      <c r="K96" t="b">
        <f t="shared" si="15"/>
        <v>1</v>
      </c>
      <c r="L96">
        <f t="shared" si="13"/>
        <v>1</v>
      </c>
      <c r="M96" s="6" t="b">
        <f t="shared" si="16"/>
        <v>1</v>
      </c>
      <c r="N96" s="2">
        <f t="shared" si="17"/>
        <v>38016</v>
      </c>
      <c r="O96" s="10">
        <f t="shared" si="20"/>
        <v>40956.274569910267</v>
      </c>
      <c r="P96" s="10">
        <f t="shared" si="18"/>
        <v>41327.331268249756</v>
      </c>
      <c r="Q96" s="10">
        <f t="shared" si="21"/>
        <v>40498.557575468731</v>
      </c>
      <c r="R96" s="10">
        <f t="shared" si="22"/>
        <v>41067.075083326759</v>
      </c>
      <c r="S96" s="10">
        <f t="shared" si="23"/>
        <v>40914.1926122062</v>
      </c>
      <c r="T96" s="10">
        <f t="shared" si="24"/>
        <v>40626.267462227304</v>
      </c>
      <c r="U96" s="13">
        <f t="shared" si="19"/>
        <v>123020.67381380382</v>
      </c>
      <c r="V96" s="6"/>
      <c r="W96" s="10">
        <f t="shared" si="25"/>
        <v>67600.926488709272</v>
      </c>
      <c r="X96">
        <v>-3.4844689199220409E-2</v>
      </c>
      <c r="Y96">
        <v>3.2551281066370489E-3</v>
      </c>
      <c r="Z96">
        <v>4.0258093952049448E-2</v>
      </c>
      <c r="AA96">
        <v>0</v>
      </c>
      <c r="AB96">
        <v>0</v>
      </c>
      <c r="AC96">
        <v>4.231791248647432E-3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1.325293216774087E-7</v>
      </c>
      <c r="AY96">
        <v>0</v>
      </c>
      <c r="AZ96">
        <v>0</v>
      </c>
      <c r="BA96">
        <v>0</v>
      </c>
    </row>
    <row r="97" spans="1:53" x14ac:dyDescent="0.2">
      <c r="A97" s="1">
        <v>96</v>
      </c>
      <c r="B97" s="2">
        <v>36129</v>
      </c>
      <c r="C97" s="2">
        <v>36160</v>
      </c>
      <c r="D97" s="2">
        <v>37955</v>
      </c>
      <c r="E97" s="2">
        <v>37986</v>
      </c>
      <c r="F97">
        <v>1.38766479098131E-2</v>
      </c>
      <c r="G97">
        <v>0.1849517355263654</v>
      </c>
      <c r="H97">
        <v>-2.6056978955018139E-3</v>
      </c>
      <c r="I97">
        <f t="shared" si="14"/>
        <v>18.49517355263654</v>
      </c>
      <c r="J97">
        <f t="shared" si="14"/>
        <v>-0.2605697895501814</v>
      </c>
      <c r="K97" t="b">
        <f t="shared" si="15"/>
        <v>0</v>
      </c>
      <c r="L97">
        <f t="shared" si="13"/>
        <v>1</v>
      </c>
      <c r="M97" s="6" t="b">
        <f t="shared" si="16"/>
        <v>0</v>
      </c>
      <c r="N97" s="2">
        <f t="shared" si="17"/>
        <v>38046</v>
      </c>
      <c r="O97" s="10">
        <f t="shared" si="20"/>
        <v>40956.274569910267</v>
      </c>
      <c r="P97" s="10">
        <f t="shared" si="18"/>
        <v>41327.331268249756</v>
      </c>
      <c r="Q97" s="10">
        <f t="shared" si="21"/>
        <v>41006.891271267938</v>
      </c>
      <c r="R97" s="10">
        <f t="shared" si="22"/>
        <v>41067.075083326759</v>
      </c>
      <c r="S97" s="10">
        <f t="shared" si="23"/>
        <v>40914.1926122062</v>
      </c>
      <c r="T97" s="10">
        <f t="shared" si="24"/>
        <v>40878.655937010939</v>
      </c>
      <c r="U97" s="13">
        <f t="shared" si="19"/>
        <v>123273.06228858745</v>
      </c>
      <c r="V97" s="6"/>
      <c r="W97" s="10">
        <f t="shared" si="25"/>
        <v>66628.43794966604</v>
      </c>
      <c r="X97">
        <v>-1.4385727970838541E-2</v>
      </c>
      <c r="Y97">
        <v>3.2611325178042929E-3</v>
      </c>
      <c r="Z97">
        <v>4.0152831795758667E-2</v>
      </c>
      <c r="AA97">
        <v>0</v>
      </c>
      <c r="AB97">
        <v>0</v>
      </c>
      <c r="AC97">
        <v>4.2060781109143587E-3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1.166493617316289E-7</v>
      </c>
      <c r="AY97">
        <v>0</v>
      </c>
      <c r="AZ97">
        <v>0</v>
      </c>
      <c r="BA97">
        <v>0</v>
      </c>
    </row>
    <row r="98" spans="1:53" x14ac:dyDescent="0.2">
      <c r="A98" s="1">
        <v>97</v>
      </c>
      <c r="B98" s="2">
        <v>36160</v>
      </c>
      <c r="C98" s="2">
        <v>36191</v>
      </c>
      <c r="D98" s="2">
        <v>37986</v>
      </c>
      <c r="E98" s="2">
        <v>38017</v>
      </c>
      <c r="F98">
        <v>1.38766479098131E-2</v>
      </c>
      <c r="G98">
        <v>2.9076472691609609E-2</v>
      </c>
      <c r="H98">
        <v>2.393889491782061E-2</v>
      </c>
      <c r="I98">
        <f t="shared" si="14"/>
        <v>2.9076472691609609</v>
      </c>
      <c r="J98">
        <f t="shared" si="14"/>
        <v>2.393889491782061</v>
      </c>
      <c r="K98" t="b">
        <f t="shared" si="15"/>
        <v>1</v>
      </c>
      <c r="L98">
        <f t="shared" si="13"/>
        <v>1</v>
      </c>
      <c r="M98" s="6" t="b">
        <f t="shared" si="16"/>
        <v>1</v>
      </c>
      <c r="N98" s="2">
        <f t="shared" si="17"/>
        <v>38077</v>
      </c>
      <c r="O98" s="10">
        <f t="shared" si="20"/>
        <v>40956.274569910267</v>
      </c>
      <c r="P98" s="10">
        <f t="shared" si="18"/>
        <v>41283.090554295093</v>
      </c>
      <c r="Q98" s="10">
        <f t="shared" si="21"/>
        <v>41006.891271267938</v>
      </c>
      <c r="R98" s="10">
        <f t="shared" si="22"/>
        <v>41067.075083326759</v>
      </c>
      <c r="S98" s="10">
        <f t="shared" si="23"/>
        <v>41091.020762862485</v>
      </c>
      <c r="T98" s="10">
        <f t="shared" si="24"/>
        <v>40878.655937010939</v>
      </c>
      <c r="U98" s="13">
        <f t="shared" si="19"/>
        <v>123228.82157463281</v>
      </c>
      <c r="V98" s="6"/>
      <c r="W98" s="10">
        <f t="shared" si="25"/>
        <v>71503.594919933093</v>
      </c>
      <c r="X98">
        <v>7.3169312087879718E-2</v>
      </c>
      <c r="Y98">
        <v>3.276796820435743E-3</v>
      </c>
      <c r="Z98">
        <v>3.9944061965941691E-2</v>
      </c>
      <c r="AA98">
        <v>0</v>
      </c>
      <c r="AB98">
        <v>0</v>
      </c>
      <c r="AC98">
        <v>4.688450799899881E-3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4.2810587158118217E-8</v>
      </c>
      <c r="AY98">
        <v>0</v>
      </c>
      <c r="AZ98">
        <v>0</v>
      </c>
      <c r="BA98">
        <v>0</v>
      </c>
    </row>
    <row r="99" spans="1:53" x14ac:dyDescent="0.2">
      <c r="A99" s="1">
        <v>98</v>
      </c>
      <c r="B99" s="2">
        <v>36191</v>
      </c>
      <c r="C99" s="2">
        <v>36219</v>
      </c>
      <c r="D99" s="2">
        <v>38017</v>
      </c>
      <c r="E99" s="2">
        <v>38046</v>
      </c>
      <c r="F99">
        <v>1.38766479098131E-2</v>
      </c>
      <c r="G99">
        <v>4.46499975603349E-2</v>
      </c>
      <c r="H99">
        <v>-3.9875370237645799E-2</v>
      </c>
      <c r="I99">
        <f t="shared" si="14"/>
        <v>4.4649997560334898</v>
      </c>
      <c r="J99">
        <f t="shared" si="14"/>
        <v>-3.9875370237645797</v>
      </c>
      <c r="K99" t="b">
        <f t="shared" si="15"/>
        <v>0</v>
      </c>
      <c r="L99">
        <f t="shared" si="13"/>
        <v>1</v>
      </c>
      <c r="M99" s="6" t="b">
        <f t="shared" si="16"/>
        <v>0</v>
      </c>
      <c r="N99" s="2">
        <f t="shared" si="17"/>
        <v>38106</v>
      </c>
      <c r="O99" s="10">
        <f t="shared" si="20"/>
        <v>41076.273858210938</v>
      </c>
      <c r="P99" s="10">
        <f t="shared" si="18"/>
        <v>41283.090554295093</v>
      </c>
      <c r="Q99" s="10">
        <f t="shared" si="21"/>
        <v>41006.891271267938</v>
      </c>
      <c r="R99" s="10">
        <f t="shared" si="22"/>
        <v>40461.836280689044</v>
      </c>
      <c r="S99" s="10">
        <f t="shared" si="23"/>
        <v>41091.020762862485</v>
      </c>
      <c r="T99" s="10">
        <f t="shared" si="24"/>
        <v>40878.655937010939</v>
      </c>
      <c r="U99" s="13">
        <f t="shared" si="19"/>
        <v>122623.58277199508</v>
      </c>
      <c r="V99" s="6"/>
      <c r="W99" s="10">
        <f t="shared" si="25"/>
        <v>64449.125012531396</v>
      </c>
      <c r="X99">
        <v>-9.8658954354686815E-2</v>
      </c>
      <c r="Y99">
        <v>3.3252447778744101E-3</v>
      </c>
      <c r="Z99">
        <v>3.9876500514129803E-2</v>
      </c>
      <c r="AA99">
        <v>0</v>
      </c>
      <c r="AB99">
        <v>0</v>
      </c>
      <c r="AC99">
        <v>4.6733918678670628E-3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4.1497600762838571E-8</v>
      </c>
      <c r="AY99">
        <v>0</v>
      </c>
      <c r="AZ99">
        <v>0</v>
      </c>
      <c r="BA99">
        <v>0</v>
      </c>
    </row>
    <row r="100" spans="1:53" x14ac:dyDescent="0.2">
      <c r="A100" s="1">
        <v>99</v>
      </c>
      <c r="B100" s="2">
        <v>36219</v>
      </c>
      <c r="C100" s="2">
        <v>36250</v>
      </c>
      <c r="D100" s="2">
        <v>38046</v>
      </c>
      <c r="E100" s="2">
        <v>38077</v>
      </c>
      <c r="F100">
        <v>1.3497723302339421E-2</v>
      </c>
      <c r="G100">
        <v>9.388661148663259E-2</v>
      </c>
      <c r="H100">
        <v>-9.6606965532647707E-3</v>
      </c>
      <c r="I100">
        <f t="shared" si="14"/>
        <v>9.3886611486632585</v>
      </c>
      <c r="J100">
        <f t="shared" si="14"/>
        <v>-0.96606965532647704</v>
      </c>
      <c r="K100" t="b">
        <f t="shared" si="15"/>
        <v>0</v>
      </c>
      <c r="L100">
        <f t="shared" si="13"/>
        <v>1</v>
      </c>
      <c r="M100" s="6" t="b">
        <f t="shared" si="16"/>
        <v>0</v>
      </c>
      <c r="N100" s="2">
        <f t="shared" si="17"/>
        <v>38138</v>
      </c>
      <c r="O100" s="10">
        <f t="shared" si="20"/>
        <v>41076.273858210938</v>
      </c>
      <c r="P100" s="10">
        <f t="shared" si="18"/>
        <v>41283.090554295093</v>
      </c>
      <c r="Q100" s="10">
        <f t="shared" si="21"/>
        <v>40874.527590665028</v>
      </c>
      <c r="R100" s="10">
        <f t="shared" si="22"/>
        <v>40461.836280689044</v>
      </c>
      <c r="S100" s="10">
        <f t="shared" si="23"/>
        <v>41091.020762862485</v>
      </c>
      <c r="T100" s="10">
        <f t="shared" si="24"/>
        <v>40958.698135311177</v>
      </c>
      <c r="U100" s="13">
        <f t="shared" si="19"/>
        <v>122703.62497029531</v>
      </c>
      <c r="V100" s="6"/>
      <c r="W100" s="10">
        <f t="shared" si="25"/>
        <v>65469.286713640075</v>
      </c>
      <c r="X100">
        <v>1.5828945713542489E-2</v>
      </c>
      <c r="Y100">
        <v>3.329029180443554E-3</v>
      </c>
      <c r="Z100">
        <v>4.0179132181264191E-2</v>
      </c>
      <c r="AA100">
        <v>0</v>
      </c>
      <c r="AB100">
        <v>0</v>
      </c>
      <c r="AC100">
        <v>5.0425647613088287E-3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-6.8380174422181131E-5</v>
      </c>
      <c r="AW100">
        <v>0</v>
      </c>
      <c r="AX100">
        <v>2.466496386311232E-8</v>
      </c>
      <c r="AY100">
        <v>0</v>
      </c>
      <c r="AZ100">
        <v>0</v>
      </c>
      <c r="BA100">
        <v>0</v>
      </c>
    </row>
    <row r="101" spans="1:53" x14ac:dyDescent="0.2">
      <c r="A101" s="1">
        <v>100</v>
      </c>
      <c r="B101" s="2">
        <v>36250</v>
      </c>
      <c r="C101" s="2">
        <v>36280</v>
      </c>
      <c r="D101" s="2">
        <v>38077</v>
      </c>
      <c r="E101" s="2">
        <v>38107</v>
      </c>
      <c r="F101">
        <v>1.3497723302339421E-2</v>
      </c>
      <c r="G101">
        <v>-5.4347498532375672E-2</v>
      </c>
      <c r="H101">
        <v>-8.6279717135095635E-2</v>
      </c>
      <c r="I101">
        <f t="shared" si="14"/>
        <v>-5.4347498532375669</v>
      </c>
      <c r="J101">
        <f t="shared" si="14"/>
        <v>-8.627971713509563</v>
      </c>
      <c r="K101" t="b">
        <f t="shared" si="15"/>
        <v>1</v>
      </c>
      <c r="L101">
        <f t="shared" si="13"/>
        <v>-1</v>
      </c>
      <c r="M101" s="6" t="b">
        <f t="shared" si="16"/>
        <v>1</v>
      </c>
      <c r="N101" s="2">
        <f t="shared" si="17"/>
        <v>38168</v>
      </c>
      <c r="O101" s="10">
        <f t="shared" si="20"/>
        <v>41076.273858210938</v>
      </c>
      <c r="P101" s="10">
        <f t="shared" si="18"/>
        <v>42257.623621360988</v>
      </c>
      <c r="Q101" s="10">
        <f t="shared" si="21"/>
        <v>40874.527590665028</v>
      </c>
      <c r="R101" s="10">
        <f t="shared" si="22"/>
        <v>40461.836280689044</v>
      </c>
      <c r="S101" s="10">
        <f t="shared" si="23"/>
        <v>40901.208323431769</v>
      </c>
      <c r="T101" s="10">
        <f t="shared" si="24"/>
        <v>40958.698135311177</v>
      </c>
      <c r="U101" s="13">
        <f t="shared" si="19"/>
        <v>123678.15803736121</v>
      </c>
      <c r="V101" s="6"/>
      <c r="W101" s="10">
        <f t="shared" si="25"/>
        <v>65243.436759171105</v>
      </c>
      <c r="X101">
        <v>-3.4497084939511548E-3</v>
      </c>
      <c r="Y101">
        <v>3.3654768416801531E-3</v>
      </c>
      <c r="Z101">
        <v>3.9825879048496118E-2</v>
      </c>
      <c r="AA101">
        <v>0</v>
      </c>
      <c r="AB101">
        <v>0</v>
      </c>
      <c r="AC101">
        <v>5.0512943183857843E-3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-3.9157789575036548E-4</v>
      </c>
      <c r="AW101">
        <v>0</v>
      </c>
      <c r="AX101">
        <v>6.6420676210916556E-9</v>
      </c>
      <c r="AY101">
        <v>0</v>
      </c>
      <c r="AZ101">
        <v>0</v>
      </c>
      <c r="BA101">
        <v>0</v>
      </c>
    </row>
    <row r="102" spans="1:53" x14ac:dyDescent="0.2">
      <c r="A102" s="1">
        <v>101</v>
      </c>
      <c r="B102" s="2">
        <v>36280</v>
      </c>
      <c r="C102" s="2">
        <v>36311</v>
      </c>
      <c r="D102" s="2">
        <v>38107</v>
      </c>
      <c r="E102" s="2">
        <v>38138</v>
      </c>
      <c r="F102">
        <v>1.3497723302339421E-2</v>
      </c>
      <c r="G102">
        <v>9.1103741982253277E-3</v>
      </c>
      <c r="H102">
        <v>6.3687742704173871E-3</v>
      </c>
      <c r="I102">
        <f t="shared" si="14"/>
        <v>0.91103741982253272</v>
      </c>
      <c r="J102">
        <f t="shared" si="14"/>
        <v>0.63687742704173866</v>
      </c>
      <c r="K102" t="b">
        <f t="shared" si="15"/>
        <v>1</v>
      </c>
      <c r="L102">
        <f t="shared" si="13"/>
        <v>0</v>
      </c>
      <c r="M102" s="6" t="str">
        <f t="shared" si="16"/>
        <v>No Action</v>
      </c>
      <c r="N102" s="2">
        <f t="shared" si="17"/>
        <v>38199</v>
      </c>
      <c r="O102" s="10">
        <f t="shared" si="20"/>
        <v>41226.052679120403</v>
      </c>
      <c r="P102" s="10">
        <f t="shared" si="18"/>
        <v>42257.623621360988</v>
      </c>
      <c r="Q102" s="10">
        <f t="shared" si="21"/>
        <v>40874.527590665028</v>
      </c>
      <c r="R102" s="10">
        <f t="shared" si="22"/>
        <v>40874.527590665028</v>
      </c>
      <c r="S102" s="10">
        <f t="shared" si="23"/>
        <v>40901.208323431769</v>
      </c>
      <c r="T102" s="10">
        <f t="shared" si="24"/>
        <v>40958.698135311177</v>
      </c>
      <c r="U102" s="13">
        <f t="shared" si="19"/>
        <v>124090.84934733719</v>
      </c>
      <c r="V102" s="6"/>
      <c r="W102" s="10">
        <f t="shared" si="25"/>
        <v>64851.293499853338</v>
      </c>
      <c r="X102">
        <v>-6.0104629491737911E-3</v>
      </c>
      <c r="Y102">
        <v>3.277224738836041E-3</v>
      </c>
      <c r="Z102">
        <v>3.9898193512100007E-2</v>
      </c>
      <c r="AA102">
        <v>0</v>
      </c>
      <c r="AB102">
        <v>0</v>
      </c>
      <c r="AC102">
        <v>5.0300566507806036E-3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-4.4269409154587319E-4</v>
      </c>
      <c r="AW102">
        <v>0</v>
      </c>
      <c r="AX102">
        <v>1.9228782546204081E-9</v>
      </c>
      <c r="AY102">
        <v>0</v>
      </c>
      <c r="AZ102">
        <v>0</v>
      </c>
      <c r="BA102">
        <v>0</v>
      </c>
    </row>
    <row r="103" spans="1:53" x14ac:dyDescent="0.2">
      <c r="A103" s="1">
        <v>102</v>
      </c>
      <c r="B103" s="2">
        <v>36311</v>
      </c>
      <c r="C103" s="2">
        <v>36341</v>
      </c>
      <c r="D103" s="2">
        <v>38138</v>
      </c>
      <c r="E103" s="2">
        <v>38168</v>
      </c>
      <c r="F103">
        <v>1.38766479098131E-2</v>
      </c>
      <c r="G103">
        <v>-3.653844853701549E-3</v>
      </c>
      <c r="H103">
        <v>3.8979864074175002E-2</v>
      </c>
      <c r="I103">
        <f t="shared" si="14"/>
        <v>-0.36538448537015489</v>
      </c>
      <c r="J103">
        <f t="shared" si="14"/>
        <v>3.8979864074175001</v>
      </c>
      <c r="K103" t="b">
        <f t="shared" si="15"/>
        <v>0</v>
      </c>
      <c r="L103">
        <f t="shared" si="13"/>
        <v>0</v>
      </c>
      <c r="M103" s="6" t="str">
        <f t="shared" si="16"/>
        <v>No Action</v>
      </c>
      <c r="N103" s="2">
        <f t="shared" si="17"/>
        <v>38229</v>
      </c>
      <c r="O103" s="10">
        <f t="shared" si="20"/>
        <v>41226.052679120403</v>
      </c>
      <c r="P103" s="10">
        <f t="shared" si="18"/>
        <v>42257.623621360988</v>
      </c>
      <c r="Q103" s="10">
        <f t="shared" si="21"/>
        <v>41363.6164491124</v>
      </c>
      <c r="R103" s="10">
        <f t="shared" si="22"/>
        <v>40874.527590665028</v>
      </c>
      <c r="S103" s="10">
        <f t="shared" si="23"/>
        <v>40901.208323431769</v>
      </c>
      <c r="T103" s="10">
        <f t="shared" si="24"/>
        <v>40901.208323431769</v>
      </c>
      <c r="U103" s="13">
        <f t="shared" si="19"/>
        <v>124033.35953545778</v>
      </c>
      <c r="V103" s="6"/>
      <c r="W103" s="10">
        <f t="shared" si="25"/>
        <v>67992.692460329083</v>
      </c>
      <c r="X103">
        <v>4.8440035517300098E-2</v>
      </c>
      <c r="Y103">
        <v>3.2200828905999341E-3</v>
      </c>
      <c r="Z103">
        <v>3.9576527570907398E-2</v>
      </c>
      <c r="AA103">
        <v>0</v>
      </c>
      <c r="AB103">
        <v>0</v>
      </c>
      <c r="AC103">
        <v>4.8216369271321894E-3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-1.666988850257234E-4</v>
      </c>
      <c r="AW103">
        <v>0</v>
      </c>
      <c r="AX103">
        <v>2.0035095936086071E-9</v>
      </c>
      <c r="AY103">
        <v>0</v>
      </c>
      <c r="AZ103">
        <v>0</v>
      </c>
      <c r="BA103">
        <v>0</v>
      </c>
    </row>
    <row r="104" spans="1:53" x14ac:dyDescent="0.2">
      <c r="A104" s="1">
        <v>103</v>
      </c>
      <c r="B104" s="2">
        <v>36341</v>
      </c>
      <c r="C104" s="2">
        <v>36372</v>
      </c>
      <c r="D104" s="2">
        <v>38168</v>
      </c>
      <c r="E104" s="2">
        <v>38199</v>
      </c>
      <c r="F104">
        <v>1.38766479098131E-2</v>
      </c>
      <c r="G104">
        <v>1.3191639116996381E-4</v>
      </c>
      <c r="H104">
        <v>5.9813001257720842E-2</v>
      </c>
      <c r="I104">
        <f t="shared" si="14"/>
        <v>1.3191639116996381E-2</v>
      </c>
      <c r="J104">
        <f t="shared" si="14"/>
        <v>5.9813001257720844</v>
      </c>
      <c r="K104" t="b">
        <f t="shared" si="15"/>
        <v>1</v>
      </c>
      <c r="L104">
        <f t="shared" si="13"/>
        <v>0</v>
      </c>
      <c r="M104" s="6" t="str">
        <f t="shared" si="16"/>
        <v>No Action</v>
      </c>
      <c r="N104" s="2">
        <f t="shared" si="17"/>
        <v>38260</v>
      </c>
      <c r="O104" s="10">
        <f t="shared" si="20"/>
        <v>41226.052679120403</v>
      </c>
      <c r="P104" s="10">
        <f t="shared" si="18"/>
        <v>41226.052679120403</v>
      </c>
      <c r="Q104" s="10">
        <f t="shared" si="21"/>
        <v>41363.6164491124</v>
      </c>
      <c r="R104" s="10">
        <f t="shared" si="22"/>
        <v>40874.527590665028</v>
      </c>
      <c r="S104" s="10">
        <f t="shared" si="23"/>
        <v>41344.453178485928</v>
      </c>
      <c r="T104" s="10">
        <f t="shared" si="24"/>
        <v>40901.208323431769</v>
      </c>
      <c r="U104" s="13">
        <f t="shared" si="19"/>
        <v>123001.78859321719</v>
      </c>
      <c r="V104" s="6"/>
      <c r="W104" s="10">
        <f t="shared" si="25"/>
        <v>69174.638581126754</v>
      </c>
      <c r="X104">
        <v>1.7383428689594669E-2</v>
      </c>
      <c r="Y104">
        <v>3.2507982692349521E-3</v>
      </c>
      <c r="Z104">
        <v>3.9516437618268847E-2</v>
      </c>
      <c r="AA104">
        <v>0</v>
      </c>
      <c r="AB104">
        <v>0</v>
      </c>
      <c r="AC104">
        <v>4.7568990759619548E-3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-1.7449519950352391E-4</v>
      </c>
      <c r="AW104">
        <v>0</v>
      </c>
      <c r="AX104">
        <v>5.2095950799843037E-9</v>
      </c>
      <c r="AY104">
        <v>0</v>
      </c>
      <c r="AZ104">
        <v>0</v>
      </c>
      <c r="BA104">
        <v>0</v>
      </c>
    </row>
    <row r="105" spans="1:53" x14ac:dyDescent="0.2">
      <c r="A105" s="1">
        <v>104</v>
      </c>
      <c r="B105" s="2">
        <v>36372</v>
      </c>
      <c r="C105" s="2">
        <v>36403</v>
      </c>
      <c r="D105" s="2">
        <v>38199</v>
      </c>
      <c r="E105" s="2">
        <v>38230</v>
      </c>
      <c r="F105">
        <v>1.3497723302339421E-2</v>
      </c>
      <c r="G105">
        <v>4.3623544880903753E-2</v>
      </c>
      <c r="H105">
        <v>8.9636222284984246E-2</v>
      </c>
      <c r="I105">
        <f t="shared" si="14"/>
        <v>4.3623544880903751</v>
      </c>
      <c r="J105">
        <f t="shared" si="14"/>
        <v>8.9636222284984246</v>
      </c>
      <c r="K105" t="b">
        <f t="shared" si="15"/>
        <v>1</v>
      </c>
      <c r="L105">
        <f t="shared" si="13"/>
        <v>1</v>
      </c>
      <c r="M105" s="6" t="b">
        <f t="shared" si="16"/>
        <v>1</v>
      </c>
      <c r="N105" s="2">
        <f t="shared" si="17"/>
        <v>38291</v>
      </c>
      <c r="O105" s="10">
        <f t="shared" si="20"/>
        <v>41000.596197739062</v>
      </c>
      <c r="P105" s="10">
        <f t="shared" si="18"/>
        <v>41226.052679120403</v>
      </c>
      <c r="Q105" s="10">
        <f t="shared" si="21"/>
        <v>41363.6164491124</v>
      </c>
      <c r="R105" s="10">
        <f t="shared" si="22"/>
        <v>42599.509221960223</v>
      </c>
      <c r="S105" s="10">
        <f t="shared" si="23"/>
        <v>41344.453178485928</v>
      </c>
      <c r="T105" s="10">
        <f t="shared" si="24"/>
        <v>40901.208323431769</v>
      </c>
      <c r="U105" s="13">
        <f t="shared" si="19"/>
        <v>124726.77022451239</v>
      </c>
      <c r="V105" s="6"/>
      <c r="W105" s="10">
        <f t="shared" si="25"/>
        <v>70821.877514798412</v>
      </c>
      <c r="X105">
        <v>2.3812758078089611E-2</v>
      </c>
      <c r="Y105">
        <v>2.9683201894342591E-3</v>
      </c>
      <c r="Z105">
        <v>3.9740407734262018E-2</v>
      </c>
      <c r="AA105">
        <v>0</v>
      </c>
      <c r="AB105">
        <v>0</v>
      </c>
      <c r="AC105">
        <v>4.8772005641891754E-3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-4.4203424027878331E-4</v>
      </c>
      <c r="AW105">
        <v>0</v>
      </c>
      <c r="AX105">
        <v>8.8088922199011368E-9</v>
      </c>
      <c r="AY105">
        <v>0</v>
      </c>
      <c r="AZ105">
        <v>0</v>
      </c>
      <c r="BA105">
        <v>0</v>
      </c>
    </row>
    <row r="106" spans="1:53" x14ac:dyDescent="0.2">
      <c r="A106" s="1">
        <v>105</v>
      </c>
      <c r="B106" s="2">
        <v>36403</v>
      </c>
      <c r="C106" s="2">
        <v>36433</v>
      </c>
      <c r="D106" s="2">
        <v>38230</v>
      </c>
      <c r="E106" s="2">
        <v>38260</v>
      </c>
      <c r="F106">
        <v>1.312914585212465E-2</v>
      </c>
      <c r="G106">
        <v>2.7262920754393419E-2</v>
      </c>
      <c r="H106">
        <v>8.9315134638443983E-2</v>
      </c>
      <c r="I106">
        <f t="shared" si="14"/>
        <v>2.7262920754393418</v>
      </c>
      <c r="J106">
        <f t="shared" si="14"/>
        <v>8.9315134638443983</v>
      </c>
      <c r="K106" t="b">
        <f t="shared" si="15"/>
        <v>1</v>
      </c>
      <c r="L106">
        <f t="shared" si="13"/>
        <v>1</v>
      </c>
      <c r="M106" s="6" t="b">
        <f t="shared" si="16"/>
        <v>1</v>
      </c>
      <c r="N106" s="2">
        <f t="shared" si="17"/>
        <v>38321</v>
      </c>
      <c r="O106" s="10">
        <f t="shared" si="20"/>
        <v>41000.596197739062</v>
      </c>
      <c r="P106" s="10">
        <f t="shared" si="18"/>
        <v>41226.052679120403</v>
      </c>
      <c r="Q106" s="10">
        <f t="shared" si="21"/>
        <v>41575.590074837462</v>
      </c>
      <c r="R106" s="10">
        <f t="shared" si="22"/>
        <v>42599.509221960223</v>
      </c>
      <c r="S106" s="10">
        <f t="shared" si="23"/>
        <v>41344.453178485928</v>
      </c>
      <c r="T106" s="10">
        <f t="shared" si="24"/>
        <v>42575.348312549031</v>
      </c>
      <c r="U106" s="13">
        <f t="shared" si="19"/>
        <v>126400.91021362966</v>
      </c>
      <c r="V106" s="6"/>
      <c r="W106" s="10">
        <f t="shared" si="25"/>
        <v>74229.751747042334</v>
      </c>
      <c r="X106">
        <v>4.8118947870759848E-2</v>
      </c>
      <c r="Y106">
        <v>2.5911366385650099E-3</v>
      </c>
      <c r="Z106">
        <v>4.0080688457005367E-2</v>
      </c>
      <c r="AA106">
        <v>0</v>
      </c>
      <c r="AB106">
        <v>0</v>
      </c>
      <c r="AC106">
        <v>4.9776887822049129E-3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-6.6267750391364884E-4</v>
      </c>
      <c r="AW106">
        <v>0</v>
      </c>
      <c r="AX106">
        <v>1.1143154826915589E-8</v>
      </c>
      <c r="AY106">
        <v>0</v>
      </c>
      <c r="AZ106">
        <v>0</v>
      </c>
      <c r="BA106">
        <v>0</v>
      </c>
    </row>
    <row r="107" spans="1:53" x14ac:dyDescent="0.2">
      <c r="A107" s="1">
        <v>106</v>
      </c>
      <c r="B107" s="2">
        <v>36433</v>
      </c>
      <c r="C107" s="2">
        <v>36464</v>
      </c>
      <c r="D107" s="2">
        <v>38260</v>
      </c>
      <c r="E107" s="2">
        <v>38291</v>
      </c>
      <c r="F107">
        <v>1.312914585212465E-2</v>
      </c>
      <c r="G107">
        <v>4.3228943199964329E-2</v>
      </c>
      <c r="H107">
        <v>4.1027012157624242E-2</v>
      </c>
      <c r="I107">
        <f t="shared" si="14"/>
        <v>4.3228943199964327</v>
      </c>
      <c r="J107">
        <f t="shared" si="14"/>
        <v>4.1027012157624245</v>
      </c>
      <c r="K107" t="b">
        <f t="shared" si="15"/>
        <v>1</v>
      </c>
      <c r="L107">
        <f t="shared" si="13"/>
        <v>1</v>
      </c>
      <c r="M107" s="6" t="b">
        <f t="shared" si="16"/>
        <v>1</v>
      </c>
      <c r="N107" s="2">
        <f t="shared" si="17"/>
        <v>38352</v>
      </c>
      <c r="O107" s="10">
        <f t="shared" si="20"/>
        <v>41000.596197739062</v>
      </c>
      <c r="P107" s="10">
        <f t="shared" si="18"/>
        <v>41561.306850630557</v>
      </c>
      <c r="Q107" s="10">
        <f t="shared" si="21"/>
        <v>41575.590074837462</v>
      </c>
      <c r="R107" s="10">
        <f t="shared" si="22"/>
        <v>42599.509221960223</v>
      </c>
      <c r="S107" s="10">
        <f t="shared" si="23"/>
        <v>42133.63673787655</v>
      </c>
      <c r="T107" s="10">
        <f t="shared" si="24"/>
        <v>42575.348312549031</v>
      </c>
      <c r="U107" s="13">
        <f t="shared" si="19"/>
        <v>126736.16438513981</v>
      </c>
      <c r="V107" s="6"/>
      <c r="W107" s="10">
        <f t="shared" si="25"/>
        <v>71935.70399910133</v>
      </c>
      <c r="X107">
        <v>-3.0904693791225079E-2</v>
      </c>
      <c r="Y107">
        <v>2.703200283582534E-3</v>
      </c>
      <c r="Z107">
        <v>4.033656338018643E-2</v>
      </c>
      <c r="AA107">
        <v>0</v>
      </c>
      <c r="AB107">
        <v>0</v>
      </c>
      <c r="AC107">
        <v>4.9655587606668109E-3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-6.041430695380676E-4</v>
      </c>
      <c r="AW107">
        <v>0</v>
      </c>
      <c r="AX107">
        <v>1.4388813836075769E-8</v>
      </c>
      <c r="AY107">
        <v>0</v>
      </c>
      <c r="AZ107">
        <v>0</v>
      </c>
      <c r="BA107">
        <v>0</v>
      </c>
    </row>
    <row r="108" spans="1:53" x14ac:dyDescent="0.2">
      <c r="A108" s="1">
        <v>107</v>
      </c>
      <c r="B108" s="2">
        <v>36464</v>
      </c>
      <c r="C108" s="2">
        <v>36494</v>
      </c>
      <c r="D108" s="2">
        <v>38291</v>
      </c>
      <c r="E108" s="2">
        <v>38321</v>
      </c>
      <c r="F108">
        <v>1.312914585212465E-2</v>
      </c>
      <c r="G108">
        <v>0.1071925852682811</v>
      </c>
      <c r="H108">
        <v>-2.3232124068610562E-2</v>
      </c>
      <c r="I108">
        <f t="shared" si="14"/>
        <v>10.71925852682811</v>
      </c>
      <c r="J108">
        <f t="shared" si="14"/>
        <v>-2.3232124068610562</v>
      </c>
      <c r="K108" t="b">
        <f t="shared" si="15"/>
        <v>0</v>
      </c>
      <c r="L108">
        <f t="shared" si="13"/>
        <v>1</v>
      </c>
      <c r="M108" s="6" t="b">
        <f t="shared" si="16"/>
        <v>0</v>
      </c>
      <c r="N108" s="2">
        <f t="shared" si="17"/>
        <v>38382</v>
      </c>
      <c r="O108" s="10">
        <f t="shared" si="20"/>
        <v>42245.388128379935</v>
      </c>
      <c r="P108" s="10">
        <f t="shared" si="18"/>
        <v>41561.306850630557</v>
      </c>
      <c r="Q108" s="10">
        <f t="shared" si="21"/>
        <v>41575.590074837462</v>
      </c>
      <c r="R108" s="10">
        <f t="shared" si="22"/>
        <v>41253.626985889357</v>
      </c>
      <c r="S108" s="10">
        <f t="shared" si="23"/>
        <v>42133.63673787655</v>
      </c>
      <c r="T108" s="10">
        <f t="shared" si="24"/>
        <v>42575.348312549031</v>
      </c>
      <c r="U108" s="13">
        <f t="shared" si="19"/>
        <v>125390.28214906895</v>
      </c>
      <c r="V108" s="6"/>
      <c r="W108" s="10">
        <f t="shared" si="25"/>
        <v>69026.165312800629</v>
      </c>
      <c r="X108">
        <v>-4.0446378148145182E-2</v>
      </c>
      <c r="Y108">
        <v>2.703521822677175E-3</v>
      </c>
      <c r="Z108">
        <v>4.0255560227946609E-2</v>
      </c>
      <c r="AA108">
        <v>0</v>
      </c>
      <c r="AB108">
        <v>0</v>
      </c>
      <c r="AC108">
        <v>4.9514796356391593E-3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-5.9459783352266385E-4</v>
      </c>
      <c r="AW108">
        <v>0</v>
      </c>
      <c r="AX108">
        <v>1.428050817286131E-8</v>
      </c>
      <c r="AY108">
        <v>0</v>
      </c>
      <c r="AZ108">
        <v>0</v>
      </c>
      <c r="BA108">
        <v>0</v>
      </c>
    </row>
    <row r="109" spans="1:53" x14ac:dyDescent="0.2">
      <c r="A109" s="1">
        <v>108</v>
      </c>
      <c r="B109" s="2">
        <v>36494</v>
      </c>
      <c r="C109" s="2">
        <v>36525</v>
      </c>
      <c r="D109" s="2">
        <v>38321</v>
      </c>
      <c r="E109" s="2">
        <v>38352</v>
      </c>
      <c r="F109">
        <v>1.312914585212465E-2</v>
      </c>
      <c r="G109">
        <v>-5.9776150312766917E-3</v>
      </c>
      <c r="H109">
        <v>-3.6585762854298223E-2</v>
      </c>
      <c r="I109">
        <f t="shared" si="14"/>
        <v>-0.59776150312766918</v>
      </c>
      <c r="J109">
        <f t="shared" si="14"/>
        <v>-3.6585762854298225</v>
      </c>
      <c r="K109" t="b">
        <f t="shared" si="15"/>
        <v>1</v>
      </c>
      <c r="L109">
        <f t="shared" si="13"/>
        <v>0</v>
      </c>
      <c r="M109" s="6" t="str">
        <f t="shared" si="16"/>
        <v>No Action</v>
      </c>
      <c r="N109" s="2">
        <f t="shared" si="17"/>
        <v>38411</v>
      </c>
      <c r="O109" s="10">
        <f t="shared" si="20"/>
        <v>42245.388128379935</v>
      </c>
      <c r="P109" s="10">
        <f t="shared" si="18"/>
        <v>41561.306850630557</v>
      </c>
      <c r="Q109" s="10">
        <f t="shared" si="21"/>
        <v>41796.760716356315</v>
      </c>
      <c r="R109" s="10">
        <f t="shared" si="22"/>
        <v>41253.626985889357</v>
      </c>
      <c r="S109" s="10">
        <f t="shared" si="23"/>
        <v>42133.63673787655</v>
      </c>
      <c r="T109" s="10">
        <f t="shared" si="24"/>
        <v>42133.63673787655</v>
      </c>
      <c r="U109" s="13">
        <f t="shared" si="19"/>
        <v>124948.57057439646</v>
      </c>
      <c r="V109" s="6"/>
      <c r="W109" s="10">
        <f t="shared" si="25"/>
        <v>71425.881284857431</v>
      </c>
      <c r="X109">
        <v>3.4765309085072187E-2</v>
      </c>
      <c r="Y109">
        <v>2.737728605632908E-3</v>
      </c>
      <c r="Z109">
        <v>3.9911045349715561E-2</v>
      </c>
      <c r="AA109">
        <v>0</v>
      </c>
      <c r="AB109">
        <v>0</v>
      </c>
      <c r="AC109">
        <v>5.1007883966925271E-3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-1.2187965589575481E-3</v>
      </c>
      <c r="AW109">
        <v>0</v>
      </c>
      <c r="AX109">
        <v>3.710354802973005E-9</v>
      </c>
      <c r="AY109">
        <v>0</v>
      </c>
      <c r="AZ109">
        <v>0</v>
      </c>
      <c r="BA109">
        <v>0</v>
      </c>
    </row>
    <row r="110" spans="1:53" x14ac:dyDescent="0.2">
      <c r="A110" s="1">
        <v>109</v>
      </c>
      <c r="B110" s="2">
        <v>36525</v>
      </c>
      <c r="C110" s="2">
        <v>36556</v>
      </c>
      <c r="D110" s="2">
        <v>38352</v>
      </c>
      <c r="E110" s="2">
        <v>38383</v>
      </c>
      <c r="F110">
        <v>1.312914585212465E-2</v>
      </c>
      <c r="G110">
        <v>-1.8174177916238429E-2</v>
      </c>
      <c r="H110">
        <v>-2.854605663164787E-2</v>
      </c>
      <c r="I110">
        <f t="shared" si="14"/>
        <v>-1.8174177916238428</v>
      </c>
      <c r="J110">
        <f t="shared" si="14"/>
        <v>-2.8546056631647869</v>
      </c>
      <c r="K110" t="b">
        <f t="shared" si="15"/>
        <v>1</v>
      </c>
      <c r="L110">
        <f t="shared" si="13"/>
        <v>-1</v>
      </c>
      <c r="M110" s="6" t="b">
        <f t="shared" si="16"/>
        <v>1</v>
      </c>
      <c r="N110" s="2">
        <f t="shared" si="17"/>
        <v>38442</v>
      </c>
      <c r="O110" s="10">
        <f t="shared" si="20"/>
        <v>42245.388128379935</v>
      </c>
      <c r="P110" s="10">
        <f t="shared" si="18"/>
        <v>42647.367875692828</v>
      </c>
      <c r="Q110" s="10">
        <f t="shared" si="21"/>
        <v>41796.760716356315</v>
      </c>
      <c r="R110" s="10">
        <f t="shared" si="22"/>
        <v>41253.626985889357</v>
      </c>
      <c r="S110" s="10">
        <f t="shared" si="23"/>
        <v>41649.523524798824</v>
      </c>
      <c r="T110" s="10">
        <f t="shared" si="24"/>
        <v>42133.63673787655</v>
      </c>
      <c r="U110" s="13">
        <f t="shared" si="19"/>
        <v>126034.63159945872</v>
      </c>
      <c r="V110" s="6"/>
      <c r="W110" s="10">
        <f t="shared" si="25"/>
        <v>69792.729397204675</v>
      </c>
      <c r="X110">
        <v>-2.2864987568574729E-2</v>
      </c>
      <c r="Y110">
        <v>2.732507852962477E-3</v>
      </c>
      <c r="Z110">
        <v>3.9879730599879842E-2</v>
      </c>
      <c r="AA110">
        <v>0</v>
      </c>
      <c r="AB110">
        <v>0</v>
      </c>
      <c r="AC110">
        <v>5.1007771490003736E-3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-1.305946964384337E-3</v>
      </c>
      <c r="AW110">
        <v>0</v>
      </c>
      <c r="AX110">
        <v>2.002123151712229E-9</v>
      </c>
      <c r="AY110">
        <v>0</v>
      </c>
      <c r="AZ110">
        <v>0</v>
      </c>
      <c r="BA110">
        <v>0</v>
      </c>
    </row>
    <row r="111" spans="1:53" x14ac:dyDescent="0.2">
      <c r="A111" s="1">
        <v>110</v>
      </c>
      <c r="B111" s="2">
        <v>36556</v>
      </c>
      <c r="C111" s="2">
        <v>36585</v>
      </c>
      <c r="D111" s="2">
        <v>38383</v>
      </c>
      <c r="E111" s="2">
        <v>38411</v>
      </c>
      <c r="F111">
        <v>1.312914585212465E-2</v>
      </c>
      <c r="G111">
        <v>3.2655749744070178E-2</v>
      </c>
      <c r="H111">
        <v>2.6697384182811802E-2</v>
      </c>
      <c r="I111">
        <f t="shared" si="14"/>
        <v>3.2655749744070177</v>
      </c>
      <c r="J111">
        <f t="shared" si="14"/>
        <v>2.6697384182811801</v>
      </c>
      <c r="K111" t="b">
        <f t="shared" si="15"/>
        <v>1</v>
      </c>
      <c r="L111">
        <f t="shared" si="13"/>
        <v>1</v>
      </c>
      <c r="M111" s="6" t="b">
        <f t="shared" si="16"/>
        <v>1</v>
      </c>
      <c r="N111" s="2">
        <f t="shared" si="17"/>
        <v>38470</v>
      </c>
      <c r="O111" s="10">
        <f t="shared" si="20"/>
        <v>42011.543866486238</v>
      </c>
      <c r="P111" s="10">
        <f t="shared" si="18"/>
        <v>42647.367875692828</v>
      </c>
      <c r="Q111" s="10">
        <f t="shared" si="21"/>
        <v>41796.760716356315</v>
      </c>
      <c r="R111" s="10">
        <f t="shared" si="22"/>
        <v>42168.715442503519</v>
      </c>
      <c r="S111" s="10">
        <f t="shared" si="23"/>
        <v>41649.523524798824</v>
      </c>
      <c r="T111" s="10">
        <f t="shared" si="24"/>
        <v>42133.63673787655</v>
      </c>
      <c r="U111" s="13">
        <f t="shared" si="19"/>
        <v>126949.7200560729</v>
      </c>
      <c r="V111" s="6"/>
      <c r="W111" s="10">
        <f t="shared" si="25"/>
        <v>70825.456787748248</v>
      </c>
      <c r="X111">
        <v>1.4797062666314489E-2</v>
      </c>
      <c r="Y111">
        <v>2.7298508669485319E-3</v>
      </c>
      <c r="Z111">
        <v>3.9819837081829602E-2</v>
      </c>
      <c r="AA111">
        <v>0</v>
      </c>
      <c r="AB111">
        <v>0</v>
      </c>
      <c r="AC111">
        <v>5.0885828123134191E-3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-1.3349129083056199E-3</v>
      </c>
      <c r="AW111">
        <v>0</v>
      </c>
      <c r="AX111">
        <v>1.494718840369228E-9</v>
      </c>
      <c r="AY111">
        <v>0</v>
      </c>
      <c r="AZ111">
        <v>0</v>
      </c>
      <c r="BA111">
        <v>0</v>
      </c>
    </row>
    <row r="112" spans="1:53" x14ac:dyDescent="0.2">
      <c r="A112" s="1">
        <v>111</v>
      </c>
      <c r="B112" s="2">
        <v>36585</v>
      </c>
      <c r="C112" s="2">
        <v>36616</v>
      </c>
      <c r="D112" s="2">
        <v>38411</v>
      </c>
      <c r="E112" s="2">
        <v>38442</v>
      </c>
      <c r="F112">
        <v>1.312914585212465E-2</v>
      </c>
      <c r="G112">
        <v>-1.1296814169594429E-2</v>
      </c>
      <c r="H112">
        <v>-5.7065426314567728E-2</v>
      </c>
      <c r="I112">
        <f t="shared" si="14"/>
        <v>-1.1296814169594429</v>
      </c>
      <c r="J112">
        <f t="shared" si="14"/>
        <v>-5.7065426314567729</v>
      </c>
      <c r="K112" t="b">
        <f t="shared" si="15"/>
        <v>1</v>
      </c>
      <c r="L112">
        <f t="shared" si="13"/>
        <v>-1</v>
      </c>
      <c r="M112" s="6" t="b">
        <f t="shared" si="16"/>
        <v>1</v>
      </c>
      <c r="N112" s="2">
        <f t="shared" si="17"/>
        <v>38503</v>
      </c>
      <c r="O112" s="10">
        <f t="shared" si="20"/>
        <v>42011.543866486238</v>
      </c>
      <c r="P112" s="10">
        <f t="shared" si="18"/>
        <v>42647.367875692828</v>
      </c>
      <c r="Q112" s="10">
        <f t="shared" si="21"/>
        <v>42316.573352024301</v>
      </c>
      <c r="R112" s="10">
        <f t="shared" si="22"/>
        <v>42168.715442503519</v>
      </c>
      <c r="S112" s="10">
        <f t="shared" si="23"/>
        <v>41649.523524798824</v>
      </c>
      <c r="T112" s="10">
        <f t="shared" si="24"/>
        <v>42441.772796712576</v>
      </c>
      <c r="U112" s="13">
        <f t="shared" si="19"/>
        <v>127257.85611490894</v>
      </c>
      <c r="V112" s="6"/>
      <c r="W112" s="10">
        <f t="shared" si="25"/>
        <v>67355.186368763243</v>
      </c>
      <c r="X112">
        <v>-4.899750141230734E-2</v>
      </c>
      <c r="Y112">
        <v>2.6820285693934698E-3</v>
      </c>
      <c r="Z112">
        <v>3.9745684372970033E-2</v>
      </c>
      <c r="AA112">
        <v>0</v>
      </c>
      <c r="AB112">
        <v>0</v>
      </c>
      <c r="AC112">
        <v>5.0794782813000884E-3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-1.3491224309969919E-3</v>
      </c>
      <c r="AW112">
        <v>0</v>
      </c>
      <c r="AX112">
        <v>1.2607581137816029E-9</v>
      </c>
      <c r="AY112">
        <v>0</v>
      </c>
      <c r="AZ112">
        <v>0</v>
      </c>
      <c r="BA112">
        <v>0</v>
      </c>
    </row>
    <row r="113" spans="1:53" x14ac:dyDescent="0.2">
      <c r="A113" s="1">
        <v>112</v>
      </c>
      <c r="B113" s="2">
        <v>36616</v>
      </c>
      <c r="C113" s="2">
        <v>36646</v>
      </c>
      <c r="D113" s="2">
        <v>38442</v>
      </c>
      <c r="E113" s="2">
        <v>38472</v>
      </c>
      <c r="F113">
        <v>1.312914585212465E-2</v>
      </c>
      <c r="G113">
        <v>6.3091559493007598E-3</v>
      </c>
      <c r="H113">
        <v>1.1872083257672699E-2</v>
      </c>
      <c r="I113">
        <f t="shared" si="14"/>
        <v>0.63091559493007598</v>
      </c>
      <c r="J113">
        <f t="shared" si="14"/>
        <v>1.1872083257672699</v>
      </c>
      <c r="K113" t="b">
        <f t="shared" si="15"/>
        <v>1</v>
      </c>
      <c r="L113">
        <f t="shared" si="13"/>
        <v>0</v>
      </c>
      <c r="M113" s="6" t="str">
        <f t="shared" si="16"/>
        <v>No Action</v>
      </c>
      <c r="N113" s="2">
        <f t="shared" si="17"/>
        <v>38533</v>
      </c>
      <c r="O113" s="10">
        <f t="shared" si="20"/>
        <v>42011.543866486238</v>
      </c>
      <c r="P113" s="10">
        <f t="shared" si="18"/>
        <v>42011.543866486238</v>
      </c>
      <c r="Q113" s="10">
        <f t="shared" si="21"/>
        <v>42316.573352024301</v>
      </c>
      <c r="R113" s="10">
        <f t="shared" si="22"/>
        <v>42168.715442503519</v>
      </c>
      <c r="S113" s="10">
        <f t="shared" si="23"/>
        <v>42419.28537163631</v>
      </c>
      <c r="T113" s="10">
        <f t="shared" si="24"/>
        <v>42441.772796712576</v>
      </c>
      <c r="U113" s="13">
        <f t="shared" si="19"/>
        <v>126622.03210570232</v>
      </c>
      <c r="V113" s="6"/>
      <c r="W113" s="10">
        <f t="shared" si="25"/>
        <v>70458.409674799099</v>
      </c>
      <c r="X113">
        <v>4.6072522003665697E-2</v>
      </c>
      <c r="Y113">
        <v>2.674769471600994E-3</v>
      </c>
      <c r="Z113">
        <v>3.9729350908936728E-2</v>
      </c>
      <c r="AA113">
        <v>0</v>
      </c>
      <c r="AB113">
        <v>0</v>
      </c>
      <c r="AC113">
        <v>5.1085257809200674E-3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-1.4496769740479081E-3</v>
      </c>
      <c r="AW113">
        <v>0</v>
      </c>
      <c r="AX113">
        <v>-5.5097405197624011E-11</v>
      </c>
      <c r="AY113">
        <v>0</v>
      </c>
      <c r="AZ113">
        <v>0</v>
      </c>
      <c r="BA113">
        <v>0</v>
      </c>
    </row>
    <row r="114" spans="1:53" x14ac:dyDescent="0.2">
      <c r="A114" s="1">
        <v>113</v>
      </c>
      <c r="B114" s="2">
        <v>36646</v>
      </c>
      <c r="C114" s="2">
        <v>36677</v>
      </c>
      <c r="D114" s="2">
        <v>38472</v>
      </c>
      <c r="E114" s="2">
        <v>38503</v>
      </c>
      <c r="F114">
        <v>1.312914585212465E-2</v>
      </c>
      <c r="G114">
        <v>-3.7913442527057438E-2</v>
      </c>
      <c r="H114">
        <v>-2.22177536761205E-2</v>
      </c>
      <c r="I114">
        <f t="shared" si="14"/>
        <v>-3.7913442527057439</v>
      </c>
      <c r="J114">
        <f t="shared" si="14"/>
        <v>-2.2217753676120502</v>
      </c>
      <c r="K114" t="b">
        <f t="shared" si="15"/>
        <v>1</v>
      </c>
      <c r="L114">
        <f t="shared" si="13"/>
        <v>-1</v>
      </c>
      <c r="M114" s="6" t="b">
        <f t="shared" si="16"/>
        <v>1</v>
      </c>
      <c r="N114" s="2">
        <f t="shared" si="17"/>
        <v>38564</v>
      </c>
      <c r="O114" s="10">
        <f t="shared" si="20"/>
        <v>42207.344035234106</v>
      </c>
      <c r="P114" s="10">
        <f t="shared" si="18"/>
        <v>42011.543866486238</v>
      </c>
      <c r="Q114" s="10">
        <f t="shared" si="21"/>
        <v>42316.573352024301</v>
      </c>
      <c r="R114" s="10">
        <f t="shared" si="22"/>
        <v>42629.96641974189</v>
      </c>
      <c r="S114" s="10">
        <f t="shared" si="23"/>
        <v>42419.28537163631</v>
      </c>
      <c r="T114" s="10">
        <f t="shared" si="24"/>
        <v>42441.772796712576</v>
      </c>
      <c r="U114" s="13">
        <f t="shared" si="19"/>
        <v>127083.2830829407</v>
      </c>
      <c r="V114" s="6"/>
      <c r="W114" s="10">
        <f t="shared" si="25"/>
        <v>69099.071481697669</v>
      </c>
      <c r="X114">
        <v>-1.9292774267478711E-2</v>
      </c>
      <c r="Y114">
        <v>2.6139990168472008E-3</v>
      </c>
      <c r="Z114">
        <v>3.9659322231960628E-2</v>
      </c>
      <c r="AA114">
        <v>0</v>
      </c>
      <c r="AB114">
        <v>0</v>
      </c>
      <c r="AC114">
        <v>5.094300700172593E-3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-1.424191233851436E-3</v>
      </c>
      <c r="AW114">
        <v>0</v>
      </c>
      <c r="AX114">
        <v>7.9194589581773321E-11</v>
      </c>
      <c r="AY114">
        <v>0</v>
      </c>
      <c r="AZ114">
        <v>0</v>
      </c>
      <c r="BA114">
        <v>0</v>
      </c>
    </row>
    <row r="115" spans="1:53" x14ac:dyDescent="0.2">
      <c r="A115" s="1">
        <v>114</v>
      </c>
      <c r="B115" s="2">
        <v>36677</v>
      </c>
      <c r="C115" s="2">
        <v>36707</v>
      </c>
      <c r="D115" s="2">
        <v>38503</v>
      </c>
      <c r="E115" s="2">
        <v>38533</v>
      </c>
      <c r="F115">
        <v>1.312914585212465E-2</v>
      </c>
      <c r="G115">
        <v>3.0093324868259021E-2</v>
      </c>
      <c r="H115">
        <v>3.5728534711242273E-2</v>
      </c>
      <c r="I115">
        <f t="shared" si="14"/>
        <v>3.0093324868259019</v>
      </c>
      <c r="J115">
        <f t="shared" si="14"/>
        <v>3.5728534711242275</v>
      </c>
      <c r="K115" t="b">
        <f t="shared" si="15"/>
        <v>1</v>
      </c>
      <c r="L115">
        <f t="shared" si="13"/>
        <v>1</v>
      </c>
      <c r="M115" s="6" t="b">
        <f t="shared" si="16"/>
        <v>1</v>
      </c>
      <c r="N115" s="2">
        <f t="shared" si="17"/>
        <v>38594</v>
      </c>
      <c r="O115" s="10">
        <f t="shared" si="20"/>
        <v>42207.344035234106</v>
      </c>
      <c r="P115" s="10">
        <f t="shared" si="18"/>
        <v>42011.543866486238</v>
      </c>
      <c r="Q115" s="10">
        <f t="shared" si="21"/>
        <v>42361.094360980234</v>
      </c>
      <c r="R115" s="10">
        <f t="shared" si="22"/>
        <v>42629.96641974189</v>
      </c>
      <c r="S115" s="10">
        <f t="shared" si="23"/>
        <v>42419.28537163631</v>
      </c>
      <c r="T115" s="10">
        <f t="shared" si="24"/>
        <v>42924.478341578513</v>
      </c>
      <c r="U115" s="13">
        <f t="shared" si="19"/>
        <v>127565.98862780663</v>
      </c>
      <c r="V115" s="6"/>
      <c r="W115" s="10">
        <f t="shared" si="25"/>
        <v>69717.424352561517</v>
      </c>
      <c r="X115">
        <v>8.9487869750554255E-3</v>
      </c>
      <c r="Y115">
        <v>2.6181048443891359E-3</v>
      </c>
      <c r="Z115">
        <v>3.955177721058472E-2</v>
      </c>
      <c r="AA115">
        <v>0</v>
      </c>
      <c r="AB115">
        <v>0</v>
      </c>
      <c r="AC115">
        <v>5.0930060590846649E-3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-1.369249636860825E-3</v>
      </c>
      <c r="AW115">
        <v>0</v>
      </c>
      <c r="AX115">
        <v>3.923726983230677E-10</v>
      </c>
      <c r="AY115">
        <v>0</v>
      </c>
      <c r="AZ115">
        <v>0</v>
      </c>
      <c r="BA115">
        <v>0</v>
      </c>
    </row>
    <row r="116" spans="1:53" x14ac:dyDescent="0.2">
      <c r="A116" s="1">
        <v>115</v>
      </c>
      <c r="B116" s="2">
        <v>36707</v>
      </c>
      <c r="C116" s="2">
        <v>36738</v>
      </c>
      <c r="D116" s="2">
        <v>38533</v>
      </c>
      <c r="E116" s="2">
        <v>38564</v>
      </c>
      <c r="F116">
        <v>1.277063301308645E-2</v>
      </c>
      <c r="G116">
        <v>-1.352158163438529E-2</v>
      </c>
      <c r="H116">
        <v>6.1480035815732567E-2</v>
      </c>
      <c r="I116">
        <f t="shared" si="14"/>
        <v>-1.3521581634385291</v>
      </c>
      <c r="J116">
        <f t="shared" si="14"/>
        <v>6.1480035815732563</v>
      </c>
      <c r="K116" t="b">
        <f t="shared" si="15"/>
        <v>0</v>
      </c>
      <c r="L116">
        <f t="shared" si="13"/>
        <v>-1</v>
      </c>
      <c r="M116" s="6" t="b">
        <f t="shared" si="16"/>
        <v>0</v>
      </c>
      <c r="N116" s="2">
        <f t="shared" si="17"/>
        <v>38625</v>
      </c>
      <c r="O116" s="10">
        <f t="shared" si="20"/>
        <v>42207.344035234106</v>
      </c>
      <c r="P116" s="10">
        <f t="shared" si="18"/>
        <v>41342.374360909729</v>
      </c>
      <c r="Q116" s="10">
        <f t="shared" si="21"/>
        <v>42361.094360980234</v>
      </c>
      <c r="R116" s="10">
        <f t="shared" si="22"/>
        <v>42629.96641974189</v>
      </c>
      <c r="S116" s="10">
        <f t="shared" si="23"/>
        <v>42521.996209268873</v>
      </c>
      <c r="T116" s="10">
        <f t="shared" si="24"/>
        <v>42924.478341578513</v>
      </c>
      <c r="U116" s="13">
        <f t="shared" si="19"/>
        <v>126896.81912223014</v>
      </c>
      <c r="V116" s="6"/>
      <c r="W116" s="10">
        <f t="shared" si="25"/>
        <v>74724.810250301016</v>
      </c>
      <c r="X116">
        <v>7.1824023108155999E-2</v>
      </c>
      <c r="Y116">
        <v>2.6104875595723432E-3</v>
      </c>
      <c r="Z116">
        <v>3.9823511762975161E-2</v>
      </c>
      <c r="AA116">
        <v>0</v>
      </c>
      <c r="AB116">
        <v>0</v>
      </c>
      <c r="AC116">
        <v>5.2766389203132164E-3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-1.573613749146673E-3</v>
      </c>
      <c r="AW116">
        <v>0</v>
      </c>
      <c r="AX116">
        <v>4.3101813589397942E-10</v>
      </c>
      <c r="AY116">
        <v>0</v>
      </c>
      <c r="AZ116">
        <v>0</v>
      </c>
      <c r="BA116">
        <v>0</v>
      </c>
    </row>
    <row r="117" spans="1:53" x14ac:dyDescent="0.2">
      <c r="A117" s="1">
        <v>116</v>
      </c>
      <c r="B117" s="2">
        <v>36738</v>
      </c>
      <c r="C117" s="2">
        <v>36769</v>
      </c>
      <c r="D117" s="2">
        <v>38564</v>
      </c>
      <c r="E117" s="2">
        <v>38595</v>
      </c>
      <c r="F117">
        <v>1.277063301308645E-2</v>
      </c>
      <c r="G117">
        <v>1.578531393219872E-2</v>
      </c>
      <c r="H117">
        <v>7.3259295331878749E-2</v>
      </c>
      <c r="I117">
        <f t="shared" si="14"/>
        <v>1.5785313932198719</v>
      </c>
      <c r="J117">
        <f t="shared" si="14"/>
        <v>7.3259295331878747</v>
      </c>
      <c r="K117" t="b">
        <f t="shared" si="15"/>
        <v>1</v>
      </c>
      <c r="L117">
        <f t="shared" si="13"/>
        <v>1</v>
      </c>
      <c r="M117" s="6" t="b">
        <f t="shared" si="16"/>
        <v>1</v>
      </c>
      <c r="N117" s="2">
        <f t="shared" si="17"/>
        <v>38656</v>
      </c>
      <c r="O117" s="10">
        <f t="shared" si="20"/>
        <v>42298.939707410049</v>
      </c>
      <c r="P117" s="10">
        <f t="shared" si="18"/>
        <v>41342.374360909729</v>
      </c>
      <c r="Q117" s="10">
        <f t="shared" si="21"/>
        <v>42361.094360980234</v>
      </c>
      <c r="R117" s="10">
        <f t="shared" si="22"/>
        <v>43395.542335104445</v>
      </c>
      <c r="S117" s="10">
        <f t="shared" si="23"/>
        <v>42521.996209268873</v>
      </c>
      <c r="T117" s="10">
        <f t="shared" si="24"/>
        <v>42924.478341578513</v>
      </c>
      <c r="U117" s="13">
        <f t="shared" si="19"/>
        <v>127662.39503759268</v>
      </c>
      <c r="V117" s="6"/>
      <c r="W117" s="10">
        <f t="shared" si="25"/>
        <v>74163.364286194846</v>
      </c>
      <c r="X117">
        <v>-7.5135147513325281E-3</v>
      </c>
      <c r="Y117">
        <v>2.7169524231719041E-3</v>
      </c>
      <c r="Z117">
        <v>3.9718254950642989E-2</v>
      </c>
      <c r="AA117">
        <v>0</v>
      </c>
      <c r="AB117">
        <v>0</v>
      </c>
      <c r="AC117">
        <v>5.314544846821697E-3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-1.402193349485555E-3</v>
      </c>
      <c r="AW117">
        <v>0</v>
      </c>
      <c r="AX117">
        <v>1.61469426157609E-9</v>
      </c>
      <c r="AY117">
        <v>0</v>
      </c>
      <c r="AZ117">
        <v>0</v>
      </c>
      <c r="BA117">
        <v>0</v>
      </c>
    </row>
    <row r="118" spans="1:53" x14ac:dyDescent="0.2">
      <c r="A118" s="1">
        <v>117</v>
      </c>
      <c r="B118" s="2">
        <v>36769</v>
      </c>
      <c r="C118" s="2">
        <v>36799</v>
      </c>
      <c r="D118" s="2">
        <v>38595</v>
      </c>
      <c r="E118" s="2">
        <v>38625</v>
      </c>
      <c r="F118">
        <v>1.277063301308645E-2</v>
      </c>
      <c r="G118">
        <v>6.88568894191669E-2</v>
      </c>
      <c r="H118">
        <v>0.1184213015720243</v>
      </c>
      <c r="I118">
        <f t="shared" si="14"/>
        <v>6.8856889419166905</v>
      </c>
      <c r="J118">
        <f t="shared" si="14"/>
        <v>11.84213015720243</v>
      </c>
      <c r="K118" t="b">
        <f t="shared" si="15"/>
        <v>1</v>
      </c>
      <c r="L118">
        <f t="shared" si="13"/>
        <v>1</v>
      </c>
      <c r="M118" s="6" t="b">
        <f t="shared" si="16"/>
        <v>1</v>
      </c>
      <c r="N118" s="2">
        <f t="shared" si="17"/>
        <v>38686</v>
      </c>
      <c r="O118" s="10">
        <f t="shared" si="20"/>
        <v>42298.939707410049</v>
      </c>
      <c r="P118" s="10">
        <f t="shared" si="18"/>
        <v>41342.374360909729</v>
      </c>
      <c r="Q118" s="10">
        <f t="shared" si="21"/>
        <v>42554.131679197562</v>
      </c>
      <c r="R118" s="10">
        <f t="shared" si="22"/>
        <v>43395.542335104445</v>
      </c>
      <c r="S118" s="10">
        <f t="shared" si="23"/>
        <v>42521.996209268873</v>
      </c>
      <c r="T118" s="10">
        <f t="shared" si="24"/>
        <v>44200.499588116312</v>
      </c>
      <c r="U118" s="13">
        <f t="shared" si="19"/>
        <v>128938.41628413048</v>
      </c>
      <c r="V118" s="6"/>
      <c r="W118" s="10">
        <f t="shared" si="25"/>
        <v>78176.402755228759</v>
      </c>
      <c r="X118">
        <v>5.4110793215201E-2</v>
      </c>
      <c r="Y118">
        <v>2.7830516587137449E-3</v>
      </c>
      <c r="Z118">
        <v>3.9698438264614999E-2</v>
      </c>
      <c r="AA118">
        <v>0</v>
      </c>
      <c r="AB118">
        <v>0</v>
      </c>
      <c r="AC118">
        <v>5.2561811773838918E-3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-1.3036905421429121E-3</v>
      </c>
      <c r="AW118">
        <v>0</v>
      </c>
      <c r="AX118">
        <v>2.4284725610183642E-9</v>
      </c>
      <c r="AY118">
        <v>0</v>
      </c>
      <c r="AZ118">
        <v>0</v>
      </c>
      <c r="BA118">
        <v>0</v>
      </c>
    </row>
    <row r="119" spans="1:53" x14ac:dyDescent="0.2">
      <c r="A119" s="1">
        <v>118</v>
      </c>
      <c r="B119" s="2">
        <v>36799</v>
      </c>
      <c r="C119" s="2">
        <v>36830</v>
      </c>
      <c r="D119" s="2">
        <v>38625</v>
      </c>
      <c r="E119" s="2">
        <v>38656</v>
      </c>
      <c r="F119">
        <v>1.277063301308645E-2</v>
      </c>
      <c r="G119">
        <v>2.0889577313587829E-2</v>
      </c>
      <c r="H119">
        <v>9.1035658993960877E-2</v>
      </c>
      <c r="I119">
        <f t="shared" si="14"/>
        <v>2.088957731358783</v>
      </c>
      <c r="J119">
        <f t="shared" si="14"/>
        <v>9.103565899396088</v>
      </c>
      <c r="K119" t="b">
        <f t="shared" si="15"/>
        <v>1</v>
      </c>
      <c r="L119">
        <f t="shared" si="13"/>
        <v>1</v>
      </c>
      <c r="M119" s="6" t="b">
        <f t="shared" si="16"/>
        <v>1</v>
      </c>
      <c r="N119" s="2">
        <f t="shared" si="17"/>
        <v>38717</v>
      </c>
      <c r="O119" s="10">
        <f t="shared" si="20"/>
        <v>42298.939707410049</v>
      </c>
      <c r="P119" s="10">
        <f t="shared" si="18"/>
        <v>43582.51032441335</v>
      </c>
      <c r="Q119" s="10">
        <f t="shared" si="21"/>
        <v>42554.131679197562</v>
      </c>
      <c r="R119" s="10">
        <f t="shared" si="22"/>
        <v>43395.542335104445</v>
      </c>
      <c r="S119" s="10">
        <f t="shared" si="23"/>
        <v>42979.47209471016</v>
      </c>
      <c r="T119" s="10">
        <f t="shared" si="24"/>
        <v>44200.499588116312</v>
      </c>
      <c r="U119" s="13">
        <f t="shared" si="19"/>
        <v>131178.5522476341</v>
      </c>
      <c r="V119" s="6"/>
      <c r="W119" s="10">
        <f t="shared" si="25"/>
        <v>81650.43548933939</v>
      </c>
      <c r="X119">
        <v>4.4438380530092567E-2</v>
      </c>
      <c r="Y119">
        <v>2.8768033025053769E-3</v>
      </c>
      <c r="Z119">
        <v>3.9817960046892142E-2</v>
      </c>
      <c r="AA119">
        <v>0</v>
      </c>
      <c r="AB119">
        <v>0</v>
      </c>
      <c r="AC119">
        <v>5.1732383415783456E-3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-1.2424863739441199E-3</v>
      </c>
      <c r="AW119">
        <v>0</v>
      </c>
      <c r="AX119">
        <v>3.072965432921973E-9</v>
      </c>
      <c r="AY119">
        <v>0</v>
      </c>
      <c r="AZ119">
        <v>0</v>
      </c>
      <c r="BA119">
        <v>0</v>
      </c>
    </row>
    <row r="120" spans="1:53" x14ac:dyDescent="0.2">
      <c r="A120" s="1">
        <v>119</v>
      </c>
      <c r="B120" s="2">
        <v>36830</v>
      </c>
      <c r="C120" s="2">
        <v>36860</v>
      </c>
      <c r="D120" s="2">
        <v>38656</v>
      </c>
      <c r="E120" s="2">
        <v>38686</v>
      </c>
      <c r="F120">
        <v>1.277063301308645E-2</v>
      </c>
      <c r="G120">
        <v>7.4151469084089608E-2</v>
      </c>
      <c r="H120">
        <v>0.19026062794258891</v>
      </c>
      <c r="I120">
        <f t="shared" si="14"/>
        <v>7.4151469084089605</v>
      </c>
      <c r="J120">
        <f t="shared" si="14"/>
        <v>19.026062794258891</v>
      </c>
      <c r="K120" t="b">
        <f t="shared" si="15"/>
        <v>1</v>
      </c>
      <c r="L120">
        <f t="shared" si="13"/>
        <v>1</v>
      </c>
      <c r="M120" s="6" t="b">
        <f t="shared" si="16"/>
        <v>1</v>
      </c>
      <c r="N120" s="2">
        <f t="shared" si="17"/>
        <v>38747</v>
      </c>
      <c r="O120" s="10">
        <f t="shared" si="20"/>
        <v>43726.1840825447</v>
      </c>
      <c r="P120" s="10">
        <f t="shared" si="18"/>
        <v>43582.51032441335</v>
      </c>
      <c r="Q120" s="10">
        <f t="shared" si="21"/>
        <v>42554.131679197562</v>
      </c>
      <c r="R120" s="10">
        <f t="shared" si="22"/>
        <v>45252.923617476139</v>
      </c>
      <c r="S120" s="10">
        <f t="shared" si="23"/>
        <v>42979.47209471016</v>
      </c>
      <c r="T120" s="10">
        <f t="shared" si="24"/>
        <v>44200.499588116312</v>
      </c>
      <c r="U120" s="13">
        <f t="shared" si="19"/>
        <v>133035.9335300058</v>
      </c>
      <c r="V120" s="6"/>
      <c r="W120" s="10">
        <f t="shared" si="25"/>
        <v>89138.71566390917</v>
      </c>
      <c r="X120">
        <v>9.1711454197295511E-2</v>
      </c>
      <c r="Y120">
        <v>3.051773630439234E-3</v>
      </c>
      <c r="Z120">
        <v>3.9711392250446252E-2</v>
      </c>
      <c r="AA120">
        <v>0</v>
      </c>
      <c r="AB120">
        <v>0</v>
      </c>
      <c r="AC120">
        <v>5.1482290405935327E-3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-1.159751174107312E-3</v>
      </c>
      <c r="AW120">
        <v>0</v>
      </c>
      <c r="AX120">
        <v>3.9076938948293182E-9</v>
      </c>
      <c r="AY120">
        <v>0</v>
      </c>
      <c r="AZ120">
        <v>0</v>
      </c>
      <c r="BA120">
        <v>0</v>
      </c>
    </row>
    <row r="121" spans="1:53" x14ac:dyDescent="0.2">
      <c r="A121" s="1">
        <v>120</v>
      </c>
      <c r="B121" s="2">
        <v>36860</v>
      </c>
      <c r="C121" s="2">
        <v>36891</v>
      </c>
      <c r="D121" s="2">
        <v>38686</v>
      </c>
      <c r="E121" s="2">
        <v>38717</v>
      </c>
      <c r="F121">
        <v>1.2421909954526191E-2</v>
      </c>
      <c r="G121">
        <v>9.1592197954102159E-2</v>
      </c>
      <c r="H121">
        <v>0.1202047439319187</v>
      </c>
      <c r="I121">
        <f t="shared" si="14"/>
        <v>9.1592197954102161</v>
      </c>
      <c r="J121">
        <f t="shared" si="14"/>
        <v>12.02047439319187</v>
      </c>
      <c r="K121" t="b">
        <f t="shared" si="15"/>
        <v>1</v>
      </c>
      <c r="L121">
        <f t="shared" si="13"/>
        <v>1</v>
      </c>
      <c r="M121" s="6" t="b">
        <f t="shared" si="16"/>
        <v>1</v>
      </c>
      <c r="N121" s="2">
        <f t="shared" si="17"/>
        <v>38776</v>
      </c>
      <c r="O121" s="10">
        <f t="shared" si="20"/>
        <v>43726.1840825447</v>
      </c>
      <c r="P121" s="10">
        <f t="shared" si="18"/>
        <v>43582.51032441335</v>
      </c>
      <c r="Q121" s="10">
        <f t="shared" si="21"/>
        <v>44345.311176668598</v>
      </c>
      <c r="R121" s="10">
        <f t="shared" si="22"/>
        <v>45252.923617476139</v>
      </c>
      <c r="S121" s="10">
        <f t="shared" si="23"/>
        <v>42979.47209471016</v>
      </c>
      <c r="T121" s="10">
        <f t="shared" si="24"/>
        <v>44701.584240534721</v>
      </c>
      <c r="U121" s="13">
        <f t="shared" si="19"/>
        <v>133537.01818242422</v>
      </c>
      <c r="V121" s="6"/>
      <c r="W121" s="10">
        <f t="shared" si="25"/>
        <v>87717.390749256621</v>
      </c>
      <c r="X121">
        <v>-1.5945090795469231E-2</v>
      </c>
      <c r="Y121">
        <v>3.4798178118175772E-3</v>
      </c>
      <c r="Z121">
        <v>4.0220261518283743E-2</v>
      </c>
      <c r="AA121">
        <v>0</v>
      </c>
      <c r="AB121">
        <v>0</v>
      </c>
      <c r="AC121">
        <v>5.2694203201770189E-3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-1.0453599217867941E-3</v>
      </c>
      <c r="AW121">
        <v>0</v>
      </c>
      <c r="AX121">
        <v>5.1958238934011104E-9</v>
      </c>
      <c r="AY121">
        <v>0</v>
      </c>
      <c r="AZ121">
        <v>0</v>
      </c>
      <c r="BA121">
        <v>0</v>
      </c>
    </row>
    <row r="122" spans="1:53" x14ac:dyDescent="0.2">
      <c r="A122" s="1">
        <v>121</v>
      </c>
      <c r="B122" s="2">
        <v>36891</v>
      </c>
      <c r="C122" s="2">
        <v>36922</v>
      </c>
      <c r="D122" s="2">
        <v>38717</v>
      </c>
      <c r="E122" s="2">
        <v>38748</v>
      </c>
      <c r="F122">
        <v>1.2421909954526191E-2</v>
      </c>
      <c r="G122">
        <v>0.1459289294170194</v>
      </c>
      <c r="H122">
        <v>0.10296857916083189</v>
      </c>
      <c r="I122">
        <f t="shared" si="14"/>
        <v>14.59289294170194</v>
      </c>
      <c r="J122">
        <f t="shared" si="14"/>
        <v>10.296857916083189</v>
      </c>
      <c r="K122" t="b">
        <f t="shared" si="15"/>
        <v>1</v>
      </c>
      <c r="L122">
        <f t="shared" si="13"/>
        <v>1</v>
      </c>
      <c r="M122" s="6" t="b">
        <f t="shared" si="16"/>
        <v>1</v>
      </c>
      <c r="N122" s="2">
        <f t="shared" si="17"/>
        <v>38807</v>
      </c>
      <c r="O122" s="10">
        <f t="shared" si="20"/>
        <v>43726.1840825447</v>
      </c>
      <c r="P122" s="10">
        <f t="shared" si="18"/>
        <v>45226.991764912906</v>
      </c>
      <c r="Q122" s="10">
        <f t="shared" si="21"/>
        <v>44345.311176668598</v>
      </c>
      <c r="R122" s="10">
        <f t="shared" si="22"/>
        <v>45252.923617476139</v>
      </c>
      <c r="S122" s="10">
        <f t="shared" si="23"/>
        <v>44512.339394141403</v>
      </c>
      <c r="T122" s="10">
        <f t="shared" si="24"/>
        <v>44701.584240534721</v>
      </c>
      <c r="U122" s="13">
        <f t="shared" si="19"/>
        <v>135181.49962292376</v>
      </c>
      <c r="V122" s="6"/>
      <c r="W122" s="10">
        <f t="shared" si="25"/>
        <v>90103.498138234907</v>
      </c>
      <c r="X122">
        <v>2.720221575900578E-2</v>
      </c>
      <c r="Y122">
        <v>3.6203094381368102E-3</v>
      </c>
      <c r="Z122">
        <v>4.019074462647261E-2</v>
      </c>
      <c r="AA122">
        <v>0</v>
      </c>
      <c r="AB122">
        <v>0</v>
      </c>
      <c r="AC122">
        <v>5.2864300192877901E-3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-9.2782333978175008E-4</v>
      </c>
      <c r="AW122">
        <v>0</v>
      </c>
      <c r="AX122">
        <v>5.525387429183253E-9</v>
      </c>
      <c r="AY122">
        <v>0</v>
      </c>
      <c r="AZ122">
        <v>0</v>
      </c>
      <c r="BA122">
        <v>0</v>
      </c>
    </row>
    <row r="123" spans="1:53" x14ac:dyDescent="0.2">
      <c r="A123" s="1">
        <v>122</v>
      </c>
      <c r="B123" s="2">
        <v>36922</v>
      </c>
      <c r="C123" s="2">
        <v>36950</v>
      </c>
      <c r="D123" s="2">
        <v>38748</v>
      </c>
      <c r="E123" s="2">
        <v>38776</v>
      </c>
      <c r="F123">
        <v>1.208270935044776E-2</v>
      </c>
      <c r="G123">
        <v>6.5493230102812258E-2</v>
      </c>
      <c r="H123">
        <v>0.1249544485754583</v>
      </c>
      <c r="I123">
        <f t="shared" si="14"/>
        <v>6.5493230102812259</v>
      </c>
      <c r="J123">
        <f t="shared" si="14"/>
        <v>12.495444857545831</v>
      </c>
      <c r="K123" t="b">
        <f t="shared" si="15"/>
        <v>1</v>
      </c>
      <c r="L123">
        <f t="shared" si="13"/>
        <v>1</v>
      </c>
      <c r="M123" s="6" t="b">
        <f t="shared" si="16"/>
        <v>1</v>
      </c>
      <c r="N123" s="2">
        <f t="shared" si="17"/>
        <v>38835</v>
      </c>
      <c r="O123" s="10">
        <f t="shared" si="20"/>
        <v>45060.49987430792</v>
      </c>
      <c r="P123" s="10">
        <f t="shared" si="18"/>
        <v>45226.991764912906</v>
      </c>
      <c r="Q123" s="10">
        <f t="shared" si="21"/>
        <v>44345.311176668598</v>
      </c>
      <c r="R123" s="10">
        <f t="shared" si="22"/>
        <v>46192.359144997848</v>
      </c>
      <c r="S123" s="10">
        <f t="shared" si="23"/>
        <v>44512.339394141403</v>
      </c>
      <c r="T123" s="10">
        <f t="shared" si="24"/>
        <v>44701.584240534721</v>
      </c>
      <c r="U123" s="13">
        <f t="shared" si="19"/>
        <v>136120.93515044547</v>
      </c>
      <c r="V123" s="6"/>
      <c r="W123" s="10">
        <f t="shared" si="25"/>
        <v>100348.024724624</v>
      </c>
      <c r="X123">
        <v>0.1136973236119219</v>
      </c>
      <c r="Y123">
        <v>3.6289678878434748E-3</v>
      </c>
      <c r="Z123">
        <v>4.0264763169773697E-2</v>
      </c>
      <c r="AA123">
        <v>0</v>
      </c>
      <c r="AB123">
        <v>0</v>
      </c>
      <c r="AC123">
        <v>5.3680724268167059E-3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-1.3184205114277179E-3</v>
      </c>
      <c r="AW123">
        <v>0</v>
      </c>
      <c r="AX123">
        <v>4.9866738916510797E-9</v>
      </c>
      <c r="AY123">
        <v>0</v>
      </c>
      <c r="AZ123">
        <v>0</v>
      </c>
      <c r="BA123">
        <v>0</v>
      </c>
    </row>
    <row r="124" spans="1:53" x14ac:dyDescent="0.2">
      <c r="A124" s="1">
        <v>123</v>
      </c>
      <c r="B124" s="2">
        <v>36950</v>
      </c>
      <c r="C124" s="2">
        <v>36981</v>
      </c>
      <c r="D124" s="2">
        <v>38776</v>
      </c>
      <c r="E124" s="2">
        <v>38807</v>
      </c>
      <c r="F124">
        <v>1.208270935044776E-2</v>
      </c>
      <c r="G124">
        <v>0.1077727490665997</v>
      </c>
      <c r="H124">
        <v>0.1180469060271099</v>
      </c>
      <c r="I124">
        <f t="shared" si="14"/>
        <v>10.77727490665997</v>
      </c>
      <c r="J124">
        <f t="shared" si="14"/>
        <v>11.804690602710991</v>
      </c>
      <c r="K124" t="b">
        <f t="shared" si="15"/>
        <v>1</v>
      </c>
      <c r="L124">
        <f t="shared" si="13"/>
        <v>1</v>
      </c>
      <c r="M124" s="6" t="b">
        <f t="shared" si="16"/>
        <v>1</v>
      </c>
      <c r="N124" s="2">
        <f t="shared" si="17"/>
        <v>38868</v>
      </c>
      <c r="O124" s="10">
        <f t="shared" si="20"/>
        <v>45060.49987430792</v>
      </c>
      <c r="P124" s="10">
        <f t="shared" si="18"/>
        <v>45226.991764912906</v>
      </c>
      <c r="Q124" s="10">
        <f t="shared" si="21"/>
        <v>45373.645050148487</v>
      </c>
      <c r="R124" s="10">
        <f t="shared" si="22"/>
        <v>46192.359144997848</v>
      </c>
      <c r="S124" s="10">
        <f t="shared" si="23"/>
        <v>44512.339394141403</v>
      </c>
      <c r="T124" s="10">
        <f t="shared" si="24"/>
        <v>46263.854042643754</v>
      </c>
      <c r="U124" s="13">
        <f t="shared" si="19"/>
        <v>137683.20495255449</v>
      </c>
      <c r="V124" s="6"/>
      <c r="W124" s="10">
        <f t="shared" si="25"/>
        <v>98054.808108815821</v>
      </c>
      <c r="X124">
        <v>-2.2852633343817621E-2</v>
      </c>
      <c r="Y124">
        <v>3.9626178403210808E-3</v>
      </c>
      <c r="Z124">
        <v>4.0036654074446398E-2</v>
      </c>
      <c r="AA124">
        <v>0</v>
      </c>
      <c r="AB124">
        <v>0</v>
      </c>
      <c r="AC124">
        <v>5.5192072062021612E-3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-1.089802651243074E-3</v>
      </c>
      <c r="AW124">
        <v>0</v>
      </c>
      <c r="AX124">
        <v>5.5965577702018682E-9</v>
      </c>
      <c r="AY124">
        <v>0</v>
      </c>
      <c r="AZ124">
        <v>0</v>
      </c>
      <c r="BA124">
        <v>0</v>
      </c>
    </row>
    <row r="125" spans="1:53" x14ac:dyDescent="0.2">
      <c r="A125" s="1">
        <v>124</v>
      </c>
      <c r="B125" s="2">
        <v>36981</v>
      </c>
      <c r="C125" s="2">
        <v>37011</v>
      </c>
      <c r="D125" s="2">
        <v>38807</v>
      </c>
      <c r="E125" s="2">
        <v>38837</v>
      </c>
      <c r="F125">
        <v>1.208270935044776E-2</v>
      </c>
      <c r="G125">
        <v>0.17634666461190451</v>
      </c>
      <c r="H125">
        <v>4.4319128782780041E-2</v>
      </c>
      <c r="I125">
        <f t="shared" si="14"/>
        <v>17.634666461190452</v>
      </c>
      <c r="J125">
        <f t="shared" si="14"/>
        <v>4.4319128782780037</v>
      </c>
      <c r="K125" t="b">
        <f t="shared" si="15"/>
        <v>1</v>
      </c>
      <c r="L125">
        <f t="shared" si="13"/>
        <v>1</v>
      </c>
      <c r="M125" s="6" t="b">
        <f t="shared" si="16"/>
        <v>1</v>
      </c>
      <c r="N125" s="2">
        <f t="shared" si="17"/>
        <v>38898</v>
      </c>
      <c r="O125" s="10">
        <f t="shared" si="20"/>
        <v>45060.49987430792</v>
      </c>
      <c r="P125" s="10">
        <f t="shared" si="18"/>
        <v>45726.180573289887</v>
      </c>
      <c r="Q125" s="10">
        <f t="shared" si="21"/>
        <v>45373.645050148487</v>
      </c>
      <c r="R125" s="10">
        <f t="shared" si="22"/>
        <v>46192.359144997848</v>
      </c>
      <c r="S125" s="10">
        <f t="shared" si="23"/>
        <v>45894.401650851498</v>
      </c>
      <c r="T125" s="10">
        <f t="shared" si="24"/>
        <v>46263.854042643754</v>
      </c>
      <c r="U125" s="13">
        <f t="shared" si="19"/>
        <v>138182.3937609315</v>
      </c>
      <c r="V125" s="6"/>
      <c r="W125" s="10">
        <f t="shared" si="25"/>
        <v>93492.753105217445</v>
      </c>
      <c r="X125">
        <v>-4.6525561485324107E-2</v>
      </c>
      <c r="Y125">
        <v>4.1207847356462832E-3</v>
      </c>
      <c r="Z125">
        <v>3.9977611811655232E-2</v>
      </c>
      <c r="AA125">
        <v>0</v>
      </c>
      <c r="AB125">
        <v>0</v>
      </c>
      <c r="AC125">
        <v>5.5322845232265412E-3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-1.0385220015404479E-3</v>
      </c>
      <c r="AW125">
        <v>0</v>
      </c>
      <c r="AX125">
        <v>5.6902436796031893E-9</v>
      </c>
      <c r="AY125">
        <v>0</v>
      </c>
      <c r="AZ125">
        <v>0</v>
      </c>
      <c r="BA125">
        <v>0</v>
      </c>
    </row>
    <row r="126" spans="1:53" x14ac:dyDescent="0.2">
      <c r="A126" s="1">
        <v>125</v>
      </c>
      <c r="B126" s="2">
        <v>37011</v>
      </c>
      <c r="C126" s="2">
        <v>37042</v>
      </c>
      <c r="D126" s="2">
        <v>38837</v>
      </c>
      <c r="E126" s="2">
        <v>38868</v>
      </c>
      <c r="F126">
        <v>1.208270935044776E-2</v>
      </c>
      <c r="G126">
        <v>6.3714303560838265E-2</v>
      </c>
      <c r="H126">
        <v>-4.4484490477021008E-2</v>
      </c>
      <c r="I126">
        <f t="shared" si="14"/>
        <v>6.3714303560838266</v>
      </c>
      <c r="J126">
        <f t="shared" si="14"/>
        <v>-4.448449047702101</v>
      </c>
      <c r="K126" t="b">
        <f t="shared" si="15"/>
        <v>0</v>
      </c>
      <c r="L126">
        <f t="shared" si="13"/>
        <v>1</v>
      </c>
      <c r="M126" s="6" t="b">
        <f t="shared" si="16"/>
        <v>0</v>
      </c>
      <c r="N126" s="2">
        <f t="shared" si="17"/>
        <v>38929</v>
      </c>
      <c r="O126" s="10">
        <f t="shared" si="20"/>
        <v>46060.797920310499</v>
      </c>
      <c r="P126" s="10">
        <f t="shared" si="18"/>
        <v>45726.180573289887</v>
      </c>
      <c r="Q126" s="10">
        <f t="shared" si="21"/>
        <v>45373.645050148487</v>
      </c>
      <c r="R126" s="10">
        <f t="shared" si="22"/>
        <v>44700.837223101465</v>
      </c>
      <c r="S126" s="10">
        <f t="shared" si="23"/>
        <v>45894.401650851498</v>
      </c>
      <c r="T126" s="10">
        <f t="shared" si="24"/>
        <v>46263.854042643754</v>
      </c>
      <c r="U126" s="13">
        <f t="shared" si="19"/>
        <v>136690.87183903513</v>
      </c>
      <c r="V126" s="6"/>
      <c r="W126" s="10">
        <f t="shared" si="25"/>
        <v>95820.134060084558</v>
      </c>
      <c r="X126">
        <v>2.4893704352120859E-2</v>
      </c>
      <c r="Y126">
        <v>4.11634985860588E-3</v>
      </c>
      <c r="Z126">
        <v>3.9442932083419147E-2</v>
      </c>
      <c r="AA126">
        <v>0</v>
      </c>
      <c r="AB126">
        <v>0</v>
      </c>
      <c r="AC126">
        <v>5.2286875105421954E-3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-1.585274736111671E-3</v>
      </c>
      <c r="AW126">
        <v>0</v>
      </c>
      <c r="AX126">
        <v>4.6378325510126679E-9</v>
      </c>
      <c r="AY126">
        <v>0</v>
      </c>
      <c r="AZ126">
        <v>0</v>
      </c>
      <c r="BA126">
        <v>0</v>
      </c>
    </row>
    <row r="127" spans="1:53" x14ac:dyDescent="0.2">
      <c r="A127" s="1">
        <v>126</v>
      </c>
      <c r="B127" s="2">
        <v>37042</v>
      </c>
      <c r="C127" s="2">
        <v>37072</v>
      </c>
      <c r="D127" s="2">
        <v>38868</v>
      </c>
      <c r="E127" s="2">
        <v>38898</v>
      </c>
      <c r="F127">
        <v>1.208270935044776E-2</v>
      </c>
      <c r="G127">
        <v>3.5870138277291228E-2</v>
      </c>
      <c r="H127">
        <v>-3.576015590060834E-2</v>
      </c>
      <c r="I127">
        <f t="shared" si="14"/>
        <v>3.5870138277291228</v>
      </c>
      <c r="J127">
        <f t="shared" si="14"/>
        <v>-3.5760155900608339</v>
      </c>
      <c r="K127" t="b">
        <f t="shared" si="15"/>
        <v>0</v>
      </c>
      <c r="L127">
        <f t="shared" si="13"/>
        <v>1</v>
      </c>
      <c r="M127" s="6" t="b">
        <f t="shared" si="16"/>
        <v>0</v>
      </c>
      <c r="N127" s="2">
        <f t="shared" si="17"/>
        <v>38959</v>
      </c>
      <c r="O127" s="10">
        <f t="shared" si="20"/>
        <v>46060.797920310499</v>
      </c>
      <c r="P127" s="10">
        <f t="shared" si="18"/>
        <v>45726.180573289887</v>
      </c>
      <c r="Q127" s="10">
        <f t="shared" si="21"/>
        <v>45563.62394634504</v>
      </c>
      <c r="R127" s="10">
        <f t="shared" si="22"/>
        <v>44700.837223101465</v>
      </c>
      <c r="S127" s="10">
        <f t="shared" si="23"/>
        <v>45894.401650851498</v>
      </c>
      <c r="T127" s="10">
        <f t="shared" si="24"/>
        <v>45347.337998184972</v>
      </c>
      <c r="U127" s="13">
        <f t="shared" si="19"/>
        <v>135774.35579457635</v>
      </c>
      <c r="V127" s="6"/>
      <c r="W127" s="10">
        <f t="shared" si="25"/>
        <v>94466.358578150888</v>
      </c>
      <c r="X127">
        <v>-1.412829876740495E-2</v>
      </c>
      <c r="Y127">
        <v>4.1264669835256547E-3</v>
      </c>
      <c r="Z127">
        <v>3.9790892252567787E-2</v>
      </c>
      <c r="AA127">
        <v>0</v>
      </c>
      <c r="AB127">
        <v>0</v>
      </c>
      <c r="AC127">
        <v>4.7256330220662246E-3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-1.9034534463394401E-3</v>
      </c>
      <c r="AW127">
        <v>0</v>
      </c>
      <c r="AX127">
        <v>3.8820236211646399E-9</v>
      </c>
      <c r="AY127">
        <v>0</v>
      </c>
      <c r="AZ127">
        <v>0</v>
      </c>
      <c r="BA127">
        <v>0</v>
      </c>
    </row>
    <row r="128" spans="1:53" x14ac:dyDescent="0.2">
      <c r="A128" s="1">
        <v>127</v>
      </c>
      <c r="B128" s="2">
        <v>37072</v>
      </c>
      <c r="C128" s="2">
        <v>37103</v>
      </c>
      <c r="D128" s="2">
        <v>38898</v>
      </c>
      <c r="E128" s="2">
        <v>38929</v>
      </c>
      <c r="F128">
        <v>1.208270935044776E-2</v>
      </c>
      <c r="G128">
        <v>7.9306872698413466E-2</v>
      </c>
      <c r="H128">
        <v>-4.2122169245406522E-2</v>
      </c>
      <c r="I128">
        <f t="shared" si="14"/>
        <v>7.9306872698413464</v>
      </c>
      <c r="J128">
        <f t="shared" si="14"/>
        <v>-4.2122169245406527</v>
      </c>
      <c r="K128" t="b">
        <f t="shared" si="15"/>
        <v>0</v>
      </c>
      <c r="L128">
        <f t="shared" si="13"/>
        <v>1</v>
      </c>
      <c r="M128" s="6" t="b">
        <f t="shared" si="16"/>
        <v>0</v>
      </c>
      <c r="N128" s="2">
        <f t="shared" si="17"/>
        <v>38990</v>
      </c>
      <c r="O128" s="10">
        <f t="shared" si="20"/>
        <v>46060.797920310499</v>
      </c>
      <c r="P128" s="10">
        <f t="shared" si="18"/>
        <v>45414.071011784574</v>
      </c>
      <c r="Q128" s="10">
        <f t="shared" si="21"/>
        <v>45563.62394634504</v>
      </c>
      <c r="R128" s="10">
        <f t="shared" si="22"/>
        <v>44700.837223101465</v>
      </c>
      <c r="S128" s="10">
        <f t="shared" si="23"/>
        <v>45258.118598192115</v>
      </c>
      <c r="T128" s="10">
        <f t="shared" si="24"/>
        <v>45347.337998184972</v>
      </c>
      <c r="U128" s="13">
        <f t="shared" si="19"/>
        <v>135462.24623307103</v>
      </c>
      <c r="V128" s="6"/>
      <c r="W128" s="10">
        <f t="shared" si="25"/>
        <v>89470.261969919768</v>
      </c>
      <c r="X128">
        <v>-5.288757483012229E-2</v>
      </c>
      <c r="Y128">
        <v>4.1081209891304206E-3</v>
      </c>
      <c r="Z128">
        <v>4.0028405707782808E-2</v>
      </c>
      <c r="AA128">
        <v>0</v>
      </c>
      <c r="AB128">
        <v>0</v>
      </c>
      <c r="AC128">
        <v>4.5100188746209531E-3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-2.0534785213739571E-3</v>
      </c>
      <c r="AW128">
        <v>0</v>
      </c>
      <c r="AX128">
        <v>3.4093967974670382E-9</v>
      </c>
      <c r="AY128">
        <v>0</v>
      </c>
      <c r="AZ128">
        <v>0</v>
      </c>
      <c r="BA128">
        <v>0</v>
      </c>
    </row>
    <row r="129" spans="1:53" x14ac:dyDescent="0.2">
      <c r="A129" s="1">
        <v>128</v>
      </c>
      <c r="B129" s="2">
        <v>37103</v>
      </c>
      <c r="C129" s="2">
        <v>37134</v>
      </c>
      <c r="D129" s="2">
        <v>38929</v>
      </c>
      <c r="E129" s="2">
        <v>38960</v>
      </c>
      <c r="F129">
        <v>1.2421909954526191E-2</v>
      </c>
      <c r="G129">
        <v>3.9089211501882937E-2</v>
      </c>
      <c r="H129">
        <v>-5.7832745164840237E-2</v>
      </c>
      <c r="I129">
        <f t="shared" si="14"/>
        <v>3.9089211501882937</v>
      </c>
      <c r="J129">
        <f t="shared" si="14"/>
        <v>-5.783274516484024</v>
      </c>
      <c r="K129" t="b">
        <f t="shared" si="15"/>
        <v>0</v>
      </c>
      <c r="L129">
        <f t="shared" si="13"/>
        <v>1</v>
      </c>
      <c r="M129" s="6" t="b">
        <f t="shared" si="16"/>
        <v>0</v>
      </c>
      <c r="N129" s="2">
        <f t="shared" si="17"/>
        <v>39021</v>
      </c>
      <c r="O129" s="10">
        <f t="shared" si="20"/>
        <v>45154.082077690342</v>
      </c>
      <c r="P129" s="10">
        <f t="shared" si="18"/>
        <v>45414.071011784574</v>
      </c>
      <c r="Q129" s="10">
        <f t="shared" si="21"/>
        <v>45563.62394634504</v>
      </c>
      <c r="R129" s="10">
        <f t="shared" si="22"/>
        <v>44685.267462186508</v>
      </c>
      <c r="S129" s="10">
        <f t="shared" si="23"/>
        <v>45258.118598192115</v>
      </c>
      <c r="T129" s="10">
        <f t="shared" si="24"/>
        <v>45347.337998184972</v>
      </c>
      <c r="U129" s="13">
        <f t="shared" si="19"/>
        <v>135446.67647215608</v>
      </c>
      <c r="V129" s="6"/>
      <c r="W129" s="10">
        <f t="shared" si="25"/>
        <v>90291.878876495699</v>
      </c>
      <c r="X129">
        <v>9.1831284326871314E-3</v>
      </c>
      <c r="Y129">
        <v>4.0203366557652722E-3</v>
      </c>
      <c r="Z129">
        <v>3.9745007041530972E-2</v>
      </c>
      <c r="AA129">
        <v>0</v>
      </c>
      <c r="AB129">
        <v>0</v>
      </c>
      <c r="AC129">
        <v>4.0659664554768774E-3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-2.1640983932673932E-3</v>
      </c>
      <c r="AW129">
        <v>0</v>
      </c>
      <c r="AX129">
        <v>2.7143411808040119E-9</v>
      </c>
      <c r="AY129">
        <v>0</v>
      </c>
      <c r="AZ129">
        <v>0</v>
      </c>
      <c r="BA129">
        <v>0</v>
      </c>
    </row>
    <row r="130" spans="1:53" x14ac:dyDescent="0.2">
      <c r="A130" s="1">
        <v>129</v>
      </c>
      <c r="B130" s="2">
        <v>37134</v>
      </c>
      <c r="C130" s="2">
        <v>37164</v>
      </c>
      <c r="D130" s="2">
        <v>38960</v>
      </c>
      <c r="E130" s="2">
        <v>38990</v>
      </c>
      <c r="F130">
        <v>1.2421909954526191E-2</v>
      </c>
      <c r="G130">
        <v>-2.0072908212082421E-3</v>
      </c>
      <c r="H130">
        <v>1.565866694684034E-2</v>
      </c>
      <c r="I130">
        <f t="shared" si="14"/>
        <v>-0.20072908212082421</v>
      </c>
      <c r="J130">
        <f t="shared" si="14"/>
        <v>1.5658666946840341</v>
      </c>
      <c r="K130" t="b">
        <f t="shared" si="15"/>
        <v>0</v>
      </c>
      <c r="L130">
        <f t="shared" ref="L130:L193" si="26">IF(ABS(I130)&gt;$L$1,IF(I130&gt;0,1,-1),0)</f>
        <v>0</v>
      </c>
      <c r="M130" s="6" t="str">
        <f t="shared" si="16"/>
        <v>No Action</v>
      </c>
      <c r="N130" s="2">
        <f t="shared" si="17"/>
        <v>39051</v>
      </c>
      <c r="O130" s="10">
        <f t="shared" si="20"/>
        <v>45154.082077690342</v>
      </c>
      <c r="P130" s="10">
        <f t="shared" si="18"/>
        <v>45414.071011784574</v>
      </c>
      <c r="Q130" s="10">
        <f t="shared" si="21"/>
        <v>45148.892157385359</v>
      </c>
      <c r="R130" s="10">
        <f t="shared" si="22"/>
        <v>44685.267462186508</v>
      </c>
      <c r="S130" s="10">
        <f t="shared" si="23"/>
        <v>45258.118598192115</v>
      </c>
      <c r="T130" s="10">
        <f t="shared" si="24"/>
        <v>45258.118598192115</v>
      </c>
      <c r="U130" s="13">
        <f t="shared" si="19"/>
        <v>135357.4570721632</v>
      </c>
      <c r="V130" s="6"/>
      <c r="W130" s="10">
        <f t="shared" si="25"/>
        <v>95651.885916308718</v>
      </c>
      <c r="X130">
        <v>5.9363113344275652E-2</v>
      </c>
      <c r="Y130">
        <v>4.0353269991353002E-3</v>
      </c>
      <c r="Z130">
        <v>3.9895918745152567E-2</v>
      </c>
      <c r="AA130">
        <v>0</v>
      </c>
      <c r="AB130">
        <v>0</v>
      </c>
      <c r="AC130">
        <v>3.8402192057135718E-3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-2.4052818495047439E-3</v>
      </c>
      <c r="AW130">
        <v>0</v>
      </c>
      <c r="AX130">
        <v>2.1800654803491042E-9</v>
      </c>
      <c r="AY130">
        <v>0</v>
      </c>
      <c r="AZ130">
        <v>0</v>
      </c>
      <c r="BA130">
        <v>0</v>
      </c>
    </row>
    <row r="131" spans="1:53" x14ac:dyDescent="0.2">
      <c r="A131" s="1">
        <v>130</v>
      </c>
      <c r="B131" s="2">
        <v>37164</v>
      </c>
      <c r="C131" s="2">
        <v>37195</v>
      </c>
      <c r="D131" s="2">
        <v>38990</v>
      </c>
      <c r="E131" s="2">
        <v>39021</v>
      </c>
      <c r="F131">
        <v>1.208270935044776E-2</v>
      </c>
      <c r="G131">
        <v>4.2555503402974752E-2</v>
      </c>
      <c r="H131">
        <v>5.0063345864623181E-2</v>
      </c>
      <c r="I131">
        <f t="shared" ref="I131:J194" si="27">G131*100</f>
        <v>4.255550340297475</v>
      </c>
      <c r="J131">
        <f t="shared" si="27"/>
        <v>5.0063345864623177</v>
      </c>
      <c r="K131" t="b">
        <f t="shared" ref="K131:K194" si="28">SIGN(I131)=SIGN(J131)</f>
        <v>1</v>
      </c>
      <c r="L131">
        <f t="shared" si="26"/>
        <v>1</v>
      </c>
      <c r="M131" s="6" t="b">
        <f t="shared" ref="M131:M194" si="29">IF(L131=0,"No Action",SIGN(L131)=SIGN(J131))</f>
        <v>1</v>
      </c>
      <c r="N131" s="2">
        <f t="shared" ref="N131:N194" si="30">EDATE(E131,2)</f>
        <v>39082</v>
      </c>
      <c r="O131" s="10">
        <f t="shared" si="20"/>
        <v>45154.082077690342</v>
      </c>
      <c r="P131" s="10">
        <f t="shared" ref="P131:P194" si="31">IF(MOD($A131,3)=1,O131*IF($L131&lt;&gt;0,IF($L131=1,1+$J131/3/100,ABS(-1+$J131/3/100)),1),P130)</f>
        <v>45907.603553775334</v>
      </c>
      <c r="Q131" s="10">
        <f t="shared" si="21"/>
        <v>45148.892157385359</v>
      </c>
      <c r="R131" s="10">
        <f t="shared" si="22"/>
        <v>44685.267462186508</v>
      </c>
      <c r="S131" s="10">
        <f t="shared" si="23"/>
        <v>45119.152357387735</v>
      </c>
      <c r="T131" s="10">
        <f t="shared" si="24"/>
        <v>45258.118598192115</v>
      </c>
      <c r="U131" s="13">
        <f t="shared" ref="U131:U194" si="32">SUM(P131,R131,T131)</f>
        <v>135850.98961415395</v>
      </c>
      <c r="V131" s="6"/>
      <c r="W131" s="10">
        <f t="shared" si="25"/>
        <v>93883.962065098618</v>
      </c>
      <c r="X131">
        <v>-1.848289591233946E-2</v>
      </c>
      <c r="Y131">
        <v>4.0635798298441538E-3</v>
      </c>
      <c r="Z131">
        <v>4.0066478496590327E-2</v>
      </c>
      <c r="AA131">
        <v>0</v>
      </c>
      <c r="AB131">
        <v>0</v>
      </c>
      <c r="AC131">
        <v>4.0585729612830001E-3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-2.526895582298962E-3</v>
      </c>
      <c r="AW131">
        <v>0</v>
      </c>
      <c r="AX131">
        <v>2.2404809229960288E-9</v>
      </c>
      <c r="AY131">
        <v>0</v>
      </c>
      <c r="AZ131">
        <v>0</v>
      </c>
      <c r="BA131">
        <v>0</v>
      </c>
    </row>
    <row r="132" spans="1:53" x14ac:dyDescent="0.2">
      <c r="A132" s="1">
        <v>131</v>
      </c>
      <c r="B132" s="2">
        <v>37195</v>
      </c>
      <c r="C132" s="2">
        <v>37225</v>
      </c>
      <c r="D132" s="2">
        <v>39021</v>
      </c>
      <c r="E132" s="2">
        <v>39051</v>
      </c>
      <c r="F132">
        <v>1.175277117462945E-2</v>
      </c>
      <c r="G132">
        <v>8.3360874867240448E-2</v>
      </c>
      <c r="H132">
        <v>5.7957843038977212E-2</v>
      </c>
      <c r="I132">
        <f t="shared" si="27"/>
        <v>8.3360874867240451</v>
      </c>
      <c r="J132">
        <f t="shared" si="27"/>
        <v>5.7957843038977215</v>
      </c>
      <c r="K132" t="b">
        <f t="shared" si="28"/>
        <v>1</v>
      </c>
      <c r="L132">
        <f t="shared" si="26"/>
        <v>1</v>
      </c>
      <c r="M132" s="6" t="b">
        <f t="shared" si="29"/>
        <v>1</v>
      </c>
      <c r="N132" s="2">
        <f t="shared" si="30"/>
        <v>39112</v>
      </c>
      <c r="O132" s="10">
        <f t="shared" ref="O132:O195" si="33">IF(MOD($A132,3)=2,$U131/3,O131)</f>
        <v>45283.663204717981</v>
      </c>
      <c r="P132" s="10">
        <f t="shared" si="31"/>
        <v>45907.603553775334</v>
      </c>
      <c r="Q132" s="10">
        <f t="shared" ref="Q132:Q195" si="34">IF(MOD($A132,3)=0,$U131/3,Q131)</f>
        <v>45148.892157385359</v>
      </c>
      <c r="R132" s="10">
        <f t="shared" ref="R132:R195" si="35">IF(MOD($A132,3)=2,Q132*IF($L132&lt;&gt;0,IF($L132=1,1+$J132/3/100,ABS(-1+$J132/3/100)),1),R131)</f>
        <v>46021.136292399169</v>
      </c>
      <c r="S132" s="10">
        <f t="shared" ref="S132:S195" si="36">IF(MOD($A132,3)=1,$U131/3,S131)</f>
        <v>45119.152357387735</v>
      </c>
      <c r="T132" s="10">
        <f t="shared" ref="T132:T195" si="37">IF(MOD($A132,3)=0,S132*IF($L132&lt;&gt;0,IF($L132=1,1+$J132/3/100,ABS(-1+$J132/3/100)),1),T131)</f>
        <v>45258.118598192115</v>
      </c>
      <c r="U132" s="13">
        <f t="shared" si="32"/>
        <v>137186.8584443666</v>
      </c>
      <c r="V132" s="6"/>
      <c r="W132" s="10">
        <f t="shared" ref="W132:W195" si="38">W131*(1+X132)</f>
        <v>95487.277219752024</v>
      </c>
      <c r="X132">
        <v>1.707762560704117E-2</v>
      </c>
      <c r="Y132">
        <v>4.0975695231276268E-3</v>
      </c>
      <c r="Z132">
        <v>4.0261762664840363E-2</v>
      </c>
      <c r="AA132">
        <v>0</v>
      </c>
      <c r="AB132">
        <v>0</v>
      </c>
      <c r="AC132">
        <v>4.2440712728202008E-3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-2.672307962741705E-3</v>
      </c>
      <c r="AW132">
        <v>0</v>
      </c>
      <c r="AX132">
        <v>2.2493304000052189E-9</v>
      </c>
      <c r="AY132">
        <v>0</v>
      </c>
      <c r="AZ132">
        <v>0</v>
      </c>
      <c r="BA132">
        <v>0</v>
      </c>
    </row>
    <row r="133" spans="1:53" x14ac:dyDescent="0.2">
      <c r="A133" s="1">
        <v>132</v>
      </c>
      <c r="B133" s="2">
        <v>37225</v>
      </c>
      <c r="C133" s="2">
        <v>37256</v>
      </c>
      <c r="D133" s="2">
        <v>39051</v>
      </c>
      <c r="E133" s="2">
        <v>39082</v>
      </c>
      <c r="F133">
        <v>1.1431842501291501E-2</v>
      </c>
      <c r="G133">
        <v>2.5943513977230461E-2</v>
      </c>
      <c r="H133">
        <v>2.491175127431414E-2</v>
      </c>
      <c r="I133">
        <f t="shared" si="27"/>
        <v>2.5943513977230461</v>
      </c>
      <c r="J133">
        <f t="shared" si="27"/>
        <v>2.491175127431414</v>
      </c>
      <c r="K133" t="b">
        <f t="shared" si="28"/>
        <v>1</v>
      </c>
      <c r="L133">
        <f t="shared" si="26"/>
        <v>1</v>
      </c>
      <c r="M133" s="6" t="b">
        <f t="shared" si="29"/>
        <v>1</v>
      </c>
      <c r="N133" s="2">
        <f t="shared" si="30"/>
        <v>39141</v>
      </c>
      <c r="O133" s="10">
        <f t="shared" si="33"/>
        <v>45283.663204717981</v>
      </c>
      <c r="P133" s="10">
        <f t="shared" si="31"/>
        <v>45907.603553775334</v>
      </c>
      <c r="Q133" s="10">
        <f t="shared" si="34"/>
        <v>45728.95281478887</v>
      </c>
      <c r="R133" s="10">
        <f t="shared" si="35"/>
        <v>46021.136292399169</v>
      </c>
      <c r="S133" s="10">
        <f t="shared" si="36"/>
        <v>45119.152357387735</v>
      </c>
      <c r="T133" s="10">
        <f t="shared" si="37"/>
        <v>45493.818057799443</v>
      </c>
      <c r="U133" s="13">
        <f t="shared" si="32"/>
        <v>137422.55790397394</v>
      </c>
      <c r="V133" s="6"/>
      <c r="W133" s="10">
        <f t="shared" si="38"/>
        <v>98000.217954922671</v>
      </c>
      <c r="X133">
        <v>2.6317021579612569E-2</v>
      </c>
      <c r="Y133">
        <v>4.0659124375260914E-3</v>
      </c>
      <c r="Z133">
        <v>4.0368692495181033E-2</v>
      </c>
      <c r="AA133">
        <v>0</v>
      </c>
      <c r="AB133">
        <v>0</v>
      </c>
      <c r="AC133">
        <v>4.4290958187689451E-3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-2.9313288740648968E-3</v>
      </c>
      <c r="AW133">
        <v>0</v>
      </c>
      <c r="AX133">
        <v>2.1035913075411469E-9</v>
      </c>
      <c r="AY133">
        <v>0</v>
      </c>
      <c r="AZ133">
        <v>0</v>
      </c>
      <c r="BA133">
        <v>0</v>
      </c>
    </row>
    <row r="134" spans="1:53" x14ac:dyDescent="0.2">
      <c r="A134" s="1">
        <v>133</v>
      </c>
      <c r="B134" s="2">
        <v>37256</v>
      </c>
      <c r="C134" s="2">
        <v>37287</v>
      </c>
      <c r="D134" s="2">
        <v>39082</v>
      </c>
      <c r="E134" s="2">
        <v>39113</v>
      </c>
      <c r="F134">
        <v>1.1119677311207001E-2</v>
      </c>
      <c r="G134">
        <v>4.8493157920281998E-2</v>
      </c>
      <c r="H134">
        <v>2.4526997926793411E-2</v>
      </c>
      <c r="I134">
        <f t="shared" si="27"/>
        <v>4.8493157920282002</v>
      </c>
      <c r="J134">
        <f t="shared" si="27"/>
        <v>2.4526997926793412</v>
      </c>
      <c r="K134" t="b">
        <f t="shared" si="28"/>
        <v>1</v>
      </c>
      <c r="L134">
        <f t="shared" si="26"/>
        <v>1</v>
      </c>
      <c r="M134" s="6" t="b">
        <f t="shared" si="29"/>
        <v>1</v>
      </c>
      <c r="N134" s="2">
        <f t="shared" si="30"/>
        <v>39172</v>
      </c>
      <c r="O134" s="10">
        <f t="shared" si="33"/>
        <v>45283.663204717981</v>
      </c>
      <c r="P134" s="10">
        <f t="shared" si="31"/>
        <v>45653.887309231228</v>
      </c>
      <c r="Q134" s="10">
        <f t="shared" si="34"/>
        <v>45728.95281478887</v>
      </c>
      <c r="R134" s="10">
        <f t="shared" si="35"/>
        <v>46021.136292399169</v>
      </c>
      <c r="S134" s="10">
        <f t="shared" si="36"/>
        <v>45807.519301324646</v>
      </c>
      <c r="T134" s="10">
        <f t="shared" si="37"/>
        <v>45493.818057799443</v>
      </c>
      <c r="U134" s="13">
        <f t="shared" si="32"/>
        <v>137168.84165942983</v>
      </c>
      <c r="V134" s="6"/>
      <c r="W134" s="10">
        <f t="shared" si="38"/>
        <v>96151.184215159345</v>
      </c>
      <c r="X134">
        <v>-1.8867649259860179E-2</v>
      </c>
      <c r="Y134">
        <v>3.9679545897019254E-3</v>
      </c>
      <c r="Z134">
        <v>4.0538767061994989E-2</v>
      </c>
      <c r="AA134">
        <v>0</v>
      </c>
      <c r="AB134">
        <v>0</v>
      </c>
      <c r="AC134">
        <v>4.5948508747729521E-3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-3.0999966726794272E-3</v>
      </c>
      <c r="AW134">
        <v>0</v>
      </c>
      <c r="AX134">
        <v>2.0766577645663651E-9</v>
      </c>
      <c r="AY134">
        <v>0</v>
      </c>
      <c r="AZ134">
        <v>0</v>
      </c>
      <c r="BA134">
        <v>0</v>
      </c>
    </row>
    <row r="135" spans="1:53" x14ac:dyDescent="0.2">
      <c r="A135" s="1">
        <v>134</v>
      </c>
      <c r="B135" s="2">
        <v>37287</v>
      </c>
      <c r="C135" s="2">
        <v>37315</v>
      </c>
      <c r="D135" s="2">
        <v>39113</v>
      </c>
      <c r="E135" s="2">
        <v>39141</v>
      </c>
      <c r="F135">
        <v>1.1119677311207001E-2</v>
      </c>
      <c r="G135">
        <v>5.6517641510853228E-2</v>
      </c>
      <c r="H135">
        <v>3.3682688077094861E-2</v>
      </c>
      <c r="I135">
        <f t="shared" si="27"/>
        <v>5.6517641510853229</v>
      </c>
      <c r="J135">
        <f t="shared" si="27"/>
        <v>3.368268807709486</v>
      </c>
      <c r="K135" t="b">
        <f t="shared" si="28"/>
        <v>1</v>
      </c>
      <c r="L135">
        <f t="shared" si="26"/>
        <v>1</v>
      </c>
      <c r="M135" s="6" t="b">
        <f t="shared" si="29"/>
        <v>1</v>
      </c>
      <c r="N135" s="2">
        <f t="shared" si="30"/>
        <v>39200</v>
      </c>
      <c r="O135" s="10">
        <f t="shared" si="33"/>
        <v>45722.947219809947</v>
      </c>
      <c r="P135" s="10">
        <f t="shared" si="31"/>
        <v>45653.887309231228</v>
      </c>
      <c r="Q135" s="10">
        <f t="shared" si="34"/>
        <v>45728.95281478887</v>
      </c>
      <c r="R135" s="10">
        <f t="shared" si="35"/>
        <v>46242.377499373113</v>
      </c>
      <c r="S135" s="10">
        <f t="shared" si="36"/>
        <v>45807.519301324646</v>
      </c>
      <c r="T135" s="10">
        <f t="shared" si="37"/>
        <v>45493.818057799443</v>
      </c>
      <c r="U135" s="13">
        <f t="shared" si="32"/>
        <v>137390.0828664038</v>
      </c>
      <c r="V135" s="6"/>
      <c r="W135" s="10">
        <f t="shared" si="38"/>
        <v>98673.548591118044</v>
      </c>
      <c r="X135">
        <v>2.6233315757342619E-2</v>
      </c>
      <c r="Y135">
        <v>3.8443320807549199E-3</v>
      </c>
      <c r="Z135">
        <v>4.0447609289234743E-2</v>
      </c>
      <c r="AA135">
        <v>0</v>
      </c>
      <c r="AB135">
        <v>0</v>
      </c>
      <c r="AC135">
        <v>4.6331091267380903E-3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-3.127959006143247E-3</v>
      </c>
      <c r="AW135">
        <v>0</v>
      </c>
      <c r="AX135">
        <v>1.9785220139896579E-9</v>
      </c>
      <c r="AY135">
        <v>0</v>
      </c>
      <c r="AZ135">
        <v>0</v>
      </c>
      <c r="BA135">
        <v>0</v>
      </c>
    </row>
    <row r="136" spans="1:53" x14ac:dyDescent="0.2">
      <c r="A136" s="1">
        <v>135</v>
      </c>
      <c r="B136" s="2">
        <v>37315</v>
      </c>
      <c r="C136" s="2">
        <v>37346</v>
      </c>
      <c r="D136" s="2">
        <v>39141</v>
      </c>
      <c r="E136" s="2">
        <v>39172</v>
      </c>
      <c r="F136">
        <v>1.1431842501291501E-2</v>
      </c>
      <c r="G136">
        <v>2.2920548685006321E-2</v>
      </c>
      <c r="H136">
        <v>-3.073427054035863E-2</v>
      </c>
      <c r="I136">
        <f t="shared" si="27"/>
        <v>2.2920548685006321</v>
      </c>
      <c r="J136">
        <f t="shared" si="27"/>
        <v>-3.073427054035863</v>
      </c>
      <c r="K136" t="b">
        <f t="shared" si="28"/>
        <v>0</v>
      </c>
      <c r="L136">
        <f t="shared" si="26"/>
        <v>1</v>
      </c>
      <c r="M136" s="6" t="b">
        <f t="shared" si="29"/>
        <v>0</v>
      </c>
      <c r="N136" s="2">
        <f t="shared" si="30"/>
        <v>39233</v>
      </c>
      <c r="O136" s="10">
        <f t="shared" si="33"/>
        <v>45722.947219809947</v>
      </c>
      <c r="P136" s="10">
        <f t="shared" si="31"/>
        <v>45653.887309231228</v>
      </c>
      <c r="Q136" s="10">
        <f t="shared" si="34"/>
        <v>45796.694288801264</v>
      </c>
      <c r="R136" s="10">
        <f t="shared" si="35"/>
        <v>46242.377499373113</v>
      </c>
      <c r="S136" s="10">
        <f t="shared" si="36"/>
        <v>45807.519301324646</v>
      </c>
      <c r="T136" s="10">
        <f t="shared" si="37"/>
        <v>45338.232404328111</v>
      </c>
      <c r="U136" s="13">
        <f t="shared" si="32"/>
        <v>137234.49721293245</v>
      </c>
      <c r="V136" s="6"/>
      <c r="W136" s="10">
        <f t="shared" si="38"/>
        <v>94914.092602496108</v>
      </c>
      <c r="X136">
        <v>-3.8099937037840932E-2</v>
      </c>
      <c r="Y136">
        <v>3.7839627086525482E-3</v>
      </c>
      <c r="Z136">
        <v>4.0155590695304957E-2</v>
      </c>
      <c r="AA136">
        <v>0</v>
      </c>
      <c r="AB136">
        <v>0</v>
      </c>
      <c r="AC136">
        <v>4.4966060207194567E-3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-2.958407994824404E-3</v>
      </c>
      <c r="AW136">
        <v>0</v>
      </c>
      <c r="AX136">
        <v>1.90943291773083E-9</v>
      </c>
      <c r="AY136">
        <v>0</v>
      </c>
      <c r="AZ136">
        <v>0</v>
      </c>
      <c r="BA136">
        <v>0</v>
      </c>
    </row>
    <row r="137" spans="1:53" x14ac:dyDescent="0.2">
      <c r="A137" s="1">
        <v>136</v>
      </c>
      <c r="B137" s="2">
        <v>37346</v>
      </c>
      <c r="C137" s="2">
        <v>37376</v>
      </c>
      <c r="D137" s="2">
        <v>39172</v>
      </c>
      <c r="E137" s="2">
        <v>39202</v>
      </c>
      <c r="F137">
        <v>1.023340212191642E-2</v>
      </c>
      <c r="G137">
        <v>4.8013051835997689E-2</v>
      </c>
      <c r="H137">
        <v>-3.1891524407342192E-2</v>
      </c>
      <c r="I137">
        <f t="shared" si="27"/>
        <v>4.8013051835997693</v>
      </c>
      <c r="J137">
        <f t="shared" si="27"/>
        <v>-3.1891524407342193</v>
      </c>
      <c r="K137" t="b">
        <f t="shared" si="28"/>
        <v>0</v>
      </c>
      <c r="L137">
        <f t="shared" si="26"/>
        <v>1</v>
      </c>
      <c r="M137" s="6" t="b">
        <f t="shared" si="29"/>
        <v>0</v>
      </c>
      <c r="N137" s="2">
        <f t="shared" si="30"/>
        <v>39263</v>
      </c>
      <c r="O137" s="10">
        <f t="shared" si="33"/>
        <v>45722.947219809947</v>
      </c>
      <c r="P137" s="10">
        <f t="shared" si="31"/>
        <v>45236.889057397886</v>
      </c>
      <c r="Q137" s="10">
        <f t="shared" si="34"/>
        <v>45796.694288801264</v>
      </c>
      <c r="R137" s="10">
        <f t="shared" si="35"/>
        <v>46242.377499373113</v>
      </c>
      <c r="S137" s="10">
        <f t="shared" si="36"/>
        <v>45744.832404310815</v>
      </c>
      <c r="T137" s="10">
        <f t="shared" si="37"/>
        <v>45338.232404328111</v>
      </c>
      <c r="U137" s="13">
        <f t="shared" si="32"/>
        <v>136817.49896109913</v>
      </c>
      <c r="V137" s="6"/>
      <c r="W137" s="10">
        <f t="shared" si="38"/>
        <v>93013.447092758841</v>
      </c>
      <c r="X137">
        <v>-2.0024903126843741E-2</v>
      </c>
      <c r="Y137">
        <v>3.6010983432770999E-3</v>
      </c>
      <c r="Z137">
        <v>4.1050291114718383E-2</v>
      </c>
      <c r="AA137">
        <v>0</v>
      </c>
      <c r="AB137">
        <v>0</v>
      </c>
      <c r="AC137">
        <v>5.2202843888346073E-3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-3.7110522248206962E-3</v>
      </c>
      <c r="AW137">
        <v>0</v>
      </c>
      <c r="AX137">
        <v>1.6389597057417731E-9</v>
      </c>
      <c r="AY137">
        <v>0</v>
      </c>
      <c r="AZ137">
        <v>0</v>
      </c>
      <c r="BA137">
        <v>0</v>
      </c>
    </row>
    <row r="138" spans="1:53" x14ac:dyDescent="0.2">
      <c r="A138" s="1">
        <v>137</v>
      </c>
      <c r="B138" s="2">
        <v>37376</v>
      </c>
      <c r="C138" s="2">
        <v>37407</v>
      </c>
      <c r="D138" s="2">
        <v>39202</v>
      </c>
      <c r="E138" s="2">
        <v>39233</v>
      </c>
      <c r="F138">
        <v>1.023340212191642E-2</v>
      </c>
      <c r="G138">
        <v>-5.6420635192562596E-3</v>
      </c>
      <c r="H138">
        <v>-3.8275554000995762E-2</v>
      </c>
      <c r="I138">
        <f t="shared" si="27"/>
        <v>-0.56420635192562596</v>
      </c>
      <c r="J138">
        <f t="shared" si="27"/>
        <v>-3.8275554000995764</v>
      </c>
      <c r="K138" t="b">
        <f t="shared" si="28"/>
        <v>1</v>
      </c>
      <c r="L138">
        <f t="shared" si="26"/>
        <v>0</v>
      </c>
      <c r="M138" s="6" t="str">
        <f t="shared" si="29"/>
        <v>No Action</v>
      </c>
      <c r="N138" s="2">
        <f t="shared" si="30"/>
        <v>39294</v>
      </c>
      <c r="O138" s="10">
        <f t="shared" si="33"/>
        <v>45605.832987033042</v>
      </c>
      <c r="P138" s="10">
        <f t="shared" si="31"/>
        <v>45236.889057397886</v>
      </c>
      <c r="Q138" s="10">
        <f t="shared" si="34"/>
        <v>45796.694288801264</v>
      </c>
      <c r="R138" s="10">
        <f t="shared" si="35"/>
        <v>45796.694288801264</v>
      </c>
      <c r="S138" s="10">
        <f t="shared" si="36"/>
        <v>45744.832404310815</v>
      </c>
      <c r="T138" s="10">
        <f t="shared" si="37"/>
        <v>45338.232404328111</v>
      </c>
      <c r="U138" s="13">
        <f t="shared" si="32"/>
        <v>136371.81575052725</v>
      </c>
      <c r="V138" s="6"/>
      <c r="W138" s="10">
        <f t="shared" si="38"/>
        <v>94859.697621174157</v>
      </c>
      <c r="X138">
        <v>1.9849286163689049E-2</v>
      </c>
      <c r="Y138">
        <v>3.6239453548260882E-3</v>
      </c>
      <c r="Z138">
        <v>4.0852335582931998E-2</v>
      </c>
      <c r="AA138">
        <v>0</v>
      </c>
      <c r="AB138">
        <v>0</v>
      </c>
      <c r="AC138">
        <v>5.5094965807655823E-3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-3.7287307580024021E-3</v>
      </c>
      <c r="AW138">
        <v>0</v>
      </c>
      <c r="AX138">
        <v>1.353920510048247E-9</v>
      </c>
      <c r="AY138">
        <v>0</v>
      </c>
      <c r="AZ138">
        <v>0</v>
      </c>
      <c r="BA138">
        <v>0</v>
      </c>
    </row>
    <row r="139" spans="1:53" x14ac:dyDescent="0.2">
      <c r="A139" s="1">
        <v>138</v>
      </c>
      <c r="B139" s="2">
        <v>37407</v>
      </c>
      <c r="C139" s="2">
        <v>37437</v>
      </c>
      <c r="D139" s="2">
        <v>39233</v>
      </c>
      <c r="E139" s="2">
        <v>39263</v>
      </c>
      <c r="F139">
        <v>1.023340212191642E-2</v>
      </c>
      <c r="G139">
        <v>5.8695552047878874E-3</v>
      </c>
      <c r="H139">
        <v>8.6446580573236245E-3</v>
      </c>
      <c r="I139">
        <f t="shared" si="27"/>
        <v>0.58695552047878874</v>
      </c>
      <c r="J139">
        <f t="shared" si="27"/>
        <v>0.86446580573236242</v>
      </c>
      <c r="K139" t="b">
        <f t="shared" si="28"/>
        <v>1</v>
      </c>
      <c r="L139">
        <f t="shared" si="26"/>
        <v>0</v>
      </c>
      <c r="M139" s="6" t="str">
        <f t="shared" si="29"/>
        <v>No Action</v>
      </c>
      <c r="N139" s="2">
        <f t="shared" si="30"/>
        <v>39324</v>
      </c>
      <c r="O139" s="10">
        <f t="shared" si="33"/>
        <v>45605.832987033042</v>
      </c>
      <c r="P139" s="10">
        <f t="shared" si="31"/>
        <v>45236.889057397886</v>
      </c>
      <c r="Q139" s="10">
        <f t="shared" si="34"/>
        <v>45457.271916842416</v>
      </c>
      <c r="R139" s="10">
        <f t="shared" si="35"/>
        <v>45796.694288801264</v>
      </c>
      <c r="S139" s="10">
        <f t="shared" si="36"/>
        <v>45744.832404310815</v>
      </c>
      <c r="T139" s="10">
        <f t="shared" si="37"/>
        <v>45744.832404310815</v>
      </c>
      <c r="U139" s="13">
        <f t="shared" si="32"/>
        <v>136778.41575050997</v>
      </c>
      <c r="V139" s="6"/>
      <c r="W139" s="10">
        <f t="shared" si="38"/>
        <v>95696.38624255234</v>
      </c>
      <c r="X139">
        <v>8.8202750204784651E-3</v>
      </c>
      <c r="Y139">
        <v>3.569977028545107E-3</v>
      </c>
      <c r="Z139">
        <v>4.0886634003742282E-2</v>
      </c>
      <c r="AA139">
        <v>0</v>
      </c>
      <c r="AB139">
        <v>0</v>
      </c>
      <c r="AC139">
        <v>5.5756083030933804E-3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-3.7211411455395521E-3</v>
      </c>
      <c r="AW139">
        <v>0</v>
      </c>
      <c r="AX139">
        <v>1.250011796047778E-9</v>
      </c>
      <c r="AY139">
        <v>0</v>
      </c>
      <c r="AZ139">
        <v>0</v>
      </c>
      <c r="BA139">
        <v>0</v>
      </c>
    </row>
    <row r="140" spans="1:53" x14ac:dyDescent="0.2">
      <c r="A140" s="1">
        <v>139</v>
      </c>
      <c r="B140" s="2">
        <v>37437</v>
      </c>
      <c r="C140" s="2">
        <v>37468</v>
      </c>
      <c r="D140" s="2">
        <v>39263</v>
      </c>
      <c r="E140" s="2">
        <v>39294</v>
      </c>
      <c r="F140">
        <v>9.9539623099842434E-3</v>
      </c>
      <c r="G140">
        <v>3.5373342333942341E-2</v>
      </c>
      <c r="H140">
        <v>0.11876248210685959</v>
      </c>
      <c r="I140">
        <f t="shared" si="27"/>
        <v>3.5373342333942341</v>
      </c>
      <c r="J140">
        <f t="shared" si="27"/>
        <v>11.87624821068596</v>
      </c>
      <c r="K140" t="b">
        <f t="shared" si="28"/>
        <v>1</v>
      </c>
      <c r="L140">
        <f t="shared" si="26"/>
        <v>1</v>
      </c>
      <c r="M140" s="6" t="b">
        <f t="shared" si="29"/>
        <v>1</v>
      </c>
      <c r="N140" s="2">
        <f t="shared" si="30"/>
        <v>39355</v>
      </c>
      <c r="O140" s="10">
        <f t="shared" si="33"/>
        <v>45605.832987033042</v>
      </c>
      <c r="P140" s="10">
        <f t="shared" si="31"/>
        <v>47411.253628396684</v>
      </c>
      <c r="Q140" s="10">
        <f t="shared" si="34"/>
        <v>45457.271916842416</v>
      </c>
      <c r="R140" s="10">
        <f t="shared" si="35"/>
        <v>45796.694288801264</v>
      </c>
      <c r="S140" s="10">
        <f t="shared" si="36"/>
        <v>45592.805250169993</v>
      </c>
      <c r="T140" s="10">
        <f t="shared" si="37"/>
        <v>45744.832404310815</v>
      </c>
      <c r="U140" s="13">
        <f t="shared" si="32"/>
        <v>138952.78032150876</v>
      </c>
      <c r="V140" s="6"/>
      <c r="W140" s="10">
        <f t="shared" si="38"/>
        <v>104317.95320089001</v>
      </c>
      <c r="X140">
        <v>9.0092920922692193E-2</v>
      </c>
      <c r="Y140">
        <v>3.5766089345512331E-3</v>
      </c>
      <c r="Z140">
        <v>4.1046069700133289E-2</v>
      </c>
      <c r="AA140">
        <v>0</v>
      </c>
      <c r="AB140">
        <v>0</v>
      </c>
      <c r="AC140">
        <v>5.7009818553757146E-3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-3.8790281517497218E-3</v>
      </c>
      <c r="AW140">
        <v>0</v>
      </c>
      <c r="AX140">
        <v>1.246225827695184E-9</v>
      </c>
      <c r="AY140">
        <v>0</v>
      </c>
      <c r="AZ140">
        <v>0</v>
      </c>
      <c r="BA140">
        <v>0</v>
      </c>
    </row>
    <row r="141" spans="1:53" x14ac:dyDescent="0.2">
      <c r="A141" s="1">
        <v>140</v>
      </c>
      <c r="B141" s="2">
        <v>37468</v>
      </c>
      <c r="C141" s="2">
        <v>37499</v>
      </c>
      <c r="D141" s="2">
        <v>39294</v>
      </c>
      <c r="E141" s="2">
        <v>39325</v>
      </c>
      <c r="F141">
        <v>1.0520686710236231E-2</v>
      </c>
      <c r="G141">
        <v>3.4833720371899399E-2</v>
      </c>
      <c r="H141">
        <v>0.16302070979361841</v>
      </c>
      <c r="I141">
        <f t="shared" si="27"/>
        <v>3.4833720371899397</v>
      </c>
      <c r="J141">
        <f t="shared" si="27"/>
        <v>16.30207097936184</v>
      </c>
      <c r="K141" t="b">
        <f t="shared" si="28"/>
        <v>1</v>
      </c>
      <c r="L141">
        <f t="shared" si="26"/>
        <v>1</v>
      </c>
      <c r="M141" s="6" t="b">
        <f t="shared" si="29"/>
        <v>1</v>
      </c>
      <c r="N141" s="2">
        <f t="shared" si="30"/>
        <v>39386</v>
      </c>
      <c r="O141" s="10">
        <f t="shared" si="33"/>
        <v>46317.593440502918</v>
      </c>
      <c r="P141" s="10">
        <f t="shared" si="31"/>
        <v>47411.253628396684</v>
      </c>
      <c r="Q141" s="10">
        <f t="shared" si="34"/>
        <v>45457.271916842416</v>
      </c>
      <c r="R141" s="10">
        <f t="shared" si="35"/>
        <v>47927.430827897479</v>
      </c>
      <c r="S141" s="10">
        <f t="shared" si="36"/>
        <v>45592.805250169993</v>
      </c>
      <c r="T141" s="10">
        <f t="shared" si="37"/>
        <v>45744.832404310815</v>
      </c>
      <c r="U141" s="13">
        <f t="shared" si="32"/>
        <v>141083.51686060498</v>
      </c>
      <c r="V141" s="6"/>
      <c r="W141" s="10">
        <f t="shared" si="38"/>
        <v>111005.51783056644</v>
      </c>
      <c r="X141">
        <v>6.4107513850447828E-2</v>
      </c>
      <c r="Y141">
        <v>3.7350073312950112E-3</v>
      </c>
      <c r="Z141">
        <v>4.0689144480433433E-2</v>
      </c>
      <c r="AA141">
        <v>0</v>
      </c>
      <c r="AB141">
        <v>0</v>
      </c>
      <c r="AC141">
        <v>5.1406707092894648E-3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-3.4599931373009581E-3</v>
      </c>
      <c r="AW141">
        <v>0</v>
      </c>
      <c r="AX141">
        <v>1.521352915424281E-9</v>
      </c>
      <c r="AY141">
        <v>0</v>
      </c>
      <c r="AZ141">
        <v>0</v>
      </c>
      <c r="BA141">
        <v>0</v>
      </c>
    </row>
    <row r="142" spans="1:53" x14ac:dyDescent="0.2">
      <c r="A142" s="1">
        <v>141</v>
      </c>
      <c r="B142" s="2">
        <v>37499</v>
      </c>
      <c r="C142" s="2">
        <v>37529</v>
      </c>
      <c r="D142" s="2">
        <v>39325</v>
      </c>
      <c r="E142" s="2">
        <v>39355</v>
      </c>
      <c r="F142">
        <v>1.023340212191642E-2</v>
      </c>
      <c r="G142">
        <v>0.1114520782254536</v>
      </c>
      <c r="H142">
        <v>0.13362558419766191</v>
      </c>
      <c r="I142">
        <f t="shared" si="27"/>
        <v>11.145207822545359</v>
      </c>
      <c r="J142">
        <f t="shared" si="27"/>
        <v>13.362558419766192</v>
      </c>
      <c r="K142" t="b">
        <f t="shared" si="28"/>
        <v>1</v>
      </c>
      <c r="L142">
        <f t="shared" si="26"/>
        <v>1</v>
      </c>
      <c r="M142" s="6" t="b">
        <f t="shared" si="29"/>
        <v>1</v>
      </c>
      <c r="N142" s="2">
        <f t="shared" si="30"/>
        <v>39416</v>
      </c>
      <c r="O142" s="10">
        <f t="shared" si="33"/>
        <v>46317.593440502918</v>
      </c>
      <c r="P142" s="10">
        <f t="shared" si="31"/>
        <v>47411.253628396684</v>
      </c>
      <c r="Q142" s="10">
        <f t="shared" si="34"/>
        <v>47027.838953534992</v>
      </c>
      <c r="R142" s="10">
        <f t="shared" si="35"/>
        <v>47927.430827897479</v>
      </c>
      <c r="S142" s="10">
        <f t="shared" si="36"/>
        <v>45592.805250169993</v>
      </c>
      <c r="T142" s="10">
        <f t="shared" si="37"/>
        <v>47623.593662424719</v>
      </c>
      <c r="U142" s="13">
        <f t="shared" si="32"/>
        <v>142962.27811871888</v>
      </c>
      <c r="V142" s="6"/>
      <c r="W142" s="10">
        <f t="shared" si="38"/>
        <v>108721.59588814899</v>
      </c>
      <c r="X142">
        <v>-2.0574850575477949E-2</v>
      </c>
      <c r="Y142">
        <v>4.1712861297349144E-3</v>
      </c>
      <c r="Z142">
        <v>4.0947411484544241E-2</v>
      </c>
      <c r="AA142">
        <v>0</v>
      </c>
      <c r="AB142">
        <v>0</v>
      </c>
      <c r="AC142">
        <v>5.0117189794711596E-3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-3.4650645097297548E-3</v>
      </c>
      <c r="AW142">
        <v>0</v>
      </c>
      <c r="AX142">
        <v>1.8780298942382941E-9</v>
      </c>
      <c r="AY142">
        <v>0</v>
      </c>
      <c r="AZ142">
        <v>0</v>
      </c>
      <c r="BA142">
        <v>0</v>
      </c>
    </row>
    <row r="143" spans="1:53" x14ac:dyDescent="0.2">
      <c r="A143" s="1">
        <v>142</v>
      </c>
      <c r="B143" s="2">
        <v>37529</v>
      </c>
      <c r="C143" s="2">
        <v>37560</v>
      </c>
      <c r="D143" s="2">
        <v>39355</v>
      </c>
      <c r="E143" s="2">
        <v>39386</v>
      </c>
      <c r="F143">
        <v>8.9104533248215226E-3</v>
      </c>
      <c r="G143">
        <v>9.9866544450581962E-2</v>
      </c>
      <c r="H143">
        <v>0.1090543536043351</v>
      </c>
      <c r="I143">
        <f t="shared" si="27"/>
        <v>9.9866544450581962</v>
      </c>
      <c r="J143">
        <f t="shared" si="27"/>
        <v>10.905435360433509</v>
      </c>
      <c r="K143" t="b">
        <f t="shared" si="28"/>
        <v>1</v>
      </c>
      <c r="L143">
        <f t="shared" si="26"/>
        <v>1</v>
      </c>
      <c r="M143" s="6" t="b">
        <f t="shared" si="29"/>
        <v>1</v>
      </c>
      <c r="N143" s="2">
        <f t="shared" si="30"/>
        <v>39447</v>
      </c>
      <c r="O143" s="10">
        <f t="shared" si="33"/>
        <v>46317.593440502918</v>
      </c>
      <c r="P143" s="10">
        <f t="shared" si="31"/>
        <v>48001.305178223738</v>
      </c>
      <c r="Q143" s="10">
        <f t="shared" si="34"/>
        <v>47027.838953534992</v>
      </c>
      <c r="R143" s="10">
        <f t="shared" si="35"/>
        <v>47927.430827897479</v>
      </c>
      <c r="S143" s="10">
        <f t="shared" si="36"/>
        <v>47654.092706239629</v>
      </c>
      <c r="T143" s="10">
        <f t="shared" si="37"/>
        <v>47623.593662424719</v>
      </c>
      <c r="U143" s="13">
        <f t="shared" si="32"/>
        <v>143552.32966854592</v>
      </c>
      <c r="V143" s="6"/>
      <c r="W143" s="10">
        <f t="shared" si="38"/>
        <v>115845.2186260467</v>
      </c>
      <c r="X143">
        <v>6.5521690329365362E-2</v>
      </c>
      <c r="Y143">
        <v>4.2369703271476723E-3</v>
      </c>
      <c r="Z143">
        <v>4.1904140734381992E-2</v>
      </c>
      <c r="AA143">
        <v>0</v>
      </c>
      <c r="AB143">
        <v>0</v>
      </c>
      <c r="AC143">
        <v>5.6536658232686464E-3</v>
      </c>
      <c r="AD143">
        <v>0</v>
      </c>
      <c r="AE143">
        <v>0</v>
      </c>
      <c r="AF143">
        <v>0</v>
      </c>
      <c r="AG143">
        <v>-2.1211523240368719E-4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-4.2474533183191991E-3</v>
      </c>
      <c r="AW143">
        <v>0</v>
      </c>
      <c r="AX143">
        <v>1.885087645743074E-9</v>
      </c>
      <c r="AY143">
        <v>0</v>
      </c>
      <c r="AZ143">
        <v>0</v>
      </c>
      <c r="BA143">
        <v>0</v>
      </c>
    </row>
    <row r="144" spans="1:53" x14ac:dyDescent="0.2">
      <c r="A144" s="1">
        <v>143</v>
      </c>
      <c r="B144" s="2">
        <v>37560</v>
      </c>
      <c r="C144" s="2">
        <v>37590</v>
      </c>
      <c r="D144" s="2">
        <v>39386</v>
      </c>
      <c r="E144" s="2">
        <v>39416</v>
      </c>
      <c r="F144">
        <v>9.9539623099842434E-3</v>
      </c>
      <c r="G144">
        <v>3.8355704116710833E-2</v>
      </c>
      <c r="H144">
        <v>0.13779293712967761</v>
      </c>
      <c r="I144">
        <f t="shared" si="27"/>
        <v>3.8355704116710831</v>
      </c>
      <c r="J144">
        <f t="shared" si="27"/>
        <v>13.77929371296776</v>
      </c>
      <c r="K144" t="b">
        <f t="shared" si="28"/>
        <v>1</v>
      </c>
      <c r="L144">
        <f t="shared" si="26"/>
        <v>1</v>
      </c>
      <c r="M144" s="6" t="b">
        <f t="shared" si="29"/>
        <v>1</v>
      </c>
      <c r="N144" s="2">
        <f t="shared" si="30"/>
        <v>39477</v>
      </c>
      <c r="O144" s="10">
        <f t="shared" si="33"/>
        <v>47850.776556181976</v>
      </c>
      <c r="P144" s="10">
        <f t="shared" si="31"/>
        <v>48001.305178223738</v>
      </c>
      <c r="Q144" s="10">
        <f t="shared" si="34"/>
        <v>47027.838953534992</v>
      </c>
      <c r="R144" s="10">
        <f t="shared" si="35"/>
        <v>49187.873638958008</v>
      </c>
      <c r="S144" s="10">
        <f t="shared" si="36"/>
        <v>47654.092706239629</v>
      </c>
      <c r="T144" s="10">
        <f t="shared" si="37"/>
        <v>47623.593662424719</v>
      </c>
      <c r="U144" s="13">
        <f t="shared" si="32"/>
        <v>144812.77247960647</v>
      </c>
      <c r="V144" s="6"/>
      <c r="W144" s="10">
        <f t="shared" si="38"/>
        <v>126600.99507512034</v>
      </c>
      <c r="X144">
        <v>9.2846097375790346E-2</v>
      </c>
      <c r="Y144">
        <v>4.1727157737406918E-3</v>
      </c>
      <c r="Z144">
        <v>4.1160191495297559E-2</v>
      </c>
      <c r="AA144">
        <v>0</v>
      </c>
      <c r="AB144">
        <v>0</v>
      </c>
      <c r="AC144">
        <v>5.078050021088347E-3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-3.5899478732311502E-3</v>
      </c>
      <c r="AW144">
        <v>0</v>
      </c>
      <c r="AX144">
        <v>1.9582216948238991E-9</v>
      </c>
      <c r="AY144">
        <v>0</v>
      </c>
      <c r="AZ144">
        <v>0</v>
      </c>
      <c r="BA144">
        <v>0</v>
      </c>
    </row>
    <row r="145" spans="1:53" x14ac:dyDescent="0.2">
      <c r="A145" s="1">
        <v>144</v>
      </c>
      <c r="B145" s="2">
        <v>37590</v>
      </c>
      <c r="C145" s="2">
        <v>37621</v>
      </c>
      <c r="D145" s="2">
        <v>39416</v>
      </c>
      <c r="E145" s="2">
        <v>39447</v>
      </c>
      <c r="F145">
        <v>5.2655396303327552E-3</v>
      </c>
      <c r="G145">
        <v>0.1142243644239533</v>
      </c>
      <c r="H145">
        <v>0.21086905803929409</v>
      </c>
      <c r="I145">
        <f t="shared" si="27"/>
        <v>11.42243644239533</v>
      </c>
      <c r="J145">
        <f t="shared" si="27"/>
        <v>21.086905803929408</v>
      </c>
      <c r="K145" t="b">
        <f t="shared" si="28"/>
        <v>1</v>
      </c>
      <c r="L145">
        <f t="shared" si="26"/>
        <v>1</v>
      </c>
      <c r="M145" s="6" t="b">
        <f t="shared" si="29"/>
        <v>1</v>
      </c>
      <c r="N145" s="2">
        <f t="shared" si="30"/>
        <v>39507</v>
      </c>
      <c r="O145" s="10">
        <f t="shared" si="33"/>
        <v>47850.776556181976</v>
      </c>
      <c r="P145" s="10">
        <f t="shared" si="31"/>
        <v>48001.305178223738</v>
      </c>
      <c r="Q145" s="10">
        <f t="shared" si="34"/>
        <v>48270.924159868824</v>
      </c>
      <c r="R145" s="10">
        <f t="shared" si="35"/>
        <v>49187.873638958008</v>
      </c>
      <c r="S145" s="10">
        <f t="shared" si="36"/>
        <v>47654.092706239629</v>
      </c>
      <c r="T145" s="10">
        <f t="shared" si="37"/>
        <v>51003.683919800271</v>
      </c>
      <c r="U145" s="13">
        <f t="shared" si="32"/>
        <v>148192.862736982</v>
      </c>
      <c r="V145" s="6"/>
      <c r="W145" s="10">
        <f t="shared" si="38"/>
        <v>133247.70814213017</v>
      </c>
      <c r="X145">
        <v>5.2501270334138518E-2</v>
      </c>
      <c r="Y145">
        <v>4.0206580031612402E-3</v>
      </c>
      <c r="Z145">
        <v>4.3286744807820722E-2</v>
      </c>
      <c r="AA145">
        <v>0</v>
      </c>
      <c r="AB145">
        <v>0</v>
      </c>
      <c r="AC145">
        <v>7.7435737764130173E-3</v>
      </c>
      <c r="AD145">
        <v>0</v>
      </c>
      <c r="AE145">
        <v>0</v>
      </c>
      <c r="AF145">
        <v>0</v>
      </c>
      <c r="AG145">
        <v>-2.7234233762126509E-3</v>
      </c>
      <c r="AH145">
        <v>-1.6151761560086861E-3</v>
      </c>
      <c r="AI145">
        <v>-2.3876625456003341E-4</v>
      </c>
      <c r="AJ145">
        <v>0</v>
      </c>
      <c r="AK145">
        <v>0</v>
      </c>
      <c r="AL145">
        <v>-3.7387032417253349E-4</v>
      </c>
      <c r="AM145">
        <v>0</v>
      </c>
      <c r="AN145">
        <v>0</v>
      </c>
      <c r="AO145">
        <v>0</v>
      </c>
      <c r="AP145">
        <v>-2.7468984060976978E-4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-6.6480730300773972E-3</v>
      </c>
      <c r="AW145">
        <v>0</v>
      </c>
      <c r="AX145">
        <v>2.0051853545724621E-9</v>
      </c>
      <c r="AY145">
        <v>0</v>
      </c>
      <c r="AZ145">
        <v>0</v>
      </c>
      <c r="BA145">
        <v>0</v>
      </c>
    </row>
    <row r="146" spans="1:53" x14ac:dyDescent="0.2">
      <c r="A146" s="1">
        <v>145</v>
      </c>
      <c r="B146" s="2">
        <v>37621</v>
      </c>
      <c r="C146" s="2">
        <v>37652</v>
      </c>
      <c r="D146" s="2">
        <v>39447</v>
      </c>
      <c r="E146" s="2">
        <v>39478</v>
      </c>
      <c r="F146">
        <v>3.381100782480682E-3</v>
      </c>
      <c r="G146">
        <v>0.155301290651878</v>
      </c>
      <c r="H146">
        <v>8.1050445079280165E-2</v>
      </c>
      <c r="I146">
        <f t="shared" si="27"/>
        <v>15.530129065187801</v>
      </c>
      <c r="J146">
        <f t="shared" si="27"/>
        <v>8.1050445079280173</v>
      </c>
      <c r="K146" t="b">
        <f t="shared" si="28"/>
        <v>1</v>
      </c>
      <c r="L146">
        <f t="shared" si="26"/>
        <v>1</v>
      </c>
      <c r="M146" s="6" t="b">
        <f t="shared" si="29"/>
        <v>1</v>
      </c>
      <c r="N146" s="2">
        <f t="shared" si="30"/>
        <v>39538</v>
      </c>
      <c r="O146" s="10">
        <f t="shared" si="33"/>
        <v>47850.776556181976</v>
      </c>
      <c r="P146" s="10">
        <f t="shared" si="31"/>
        <v>49143.552135271224</v>
      </c>
      <c r="Q146" s="10">
        <f t="shared" si="34"/>
        <v>48270.924159868824</v>
      </c>
      <c r="R146" s="10">
        <f t="shared" si="35"/>
        <v>49187.873638958008</v>
      </c>
      <c r="S146" s="10">
        <f t="shared" si="36"/>
        <v>49397.620912327337</v>
      </c>
      <c r="T146" s="10">
        <f t="shared" si="37"/>
        <v>51003.683919800271</v>
      </c>
      <c r="U146" s="13">
        <f t="shared" si="32"/>
        <v>149335.1096940295</v>
      </c>
      <c r="V146" s="6"/>
      <c r="W146" s="10">
        <f t="shared" si="38"/>
        <v>124680.29056100438</v>
      </c>
      <c r="X146">
        <v>-6.4296922630648567E-2</v>
      </c>
      <c r="Y146">
        <v>4.3734752374566402E-3</v>
      </c>
      <c r="Z146">
        <v>4.4411068512980503E-2</v>
      </c>
      <c r="AA146">
        <v>0</v>
      </c>
      <c r="AB146">
        <v>0</v>
      </c>
      <c r="AC146">
        <v>9.4925379136141484E-3</v>
      </c>
      <c r="AD146">
        <v>0</v>
      </c>
      <c r="AE146">
        <v>0</v>
      </c>
      <c r="AF146">
        <v>0</v>
      </c>
      <c r="AG146">
        <v>-4.5366292225346586E-3</v>
      </c>
      <c r="AH146">
        <v>-4.0565662416894976E-3</v>
      </c>
      <c r="AI146">
        <v>-5.8164080683761616E-4</v>
      </c>
      <c r="AJ146">
        <v>0</v>
      </c>
      <c r="AK146">
        <v>0</v>
      </c>
      <c r="AL146">
        <v>-3.1803368488910202E-3</v>
      </c>
      <c r="AM146">
        <v>0</v>
      </c>
      <c r="AN146">
        <v>0</v>
      </c>
      <c r="AO146">
        <v>0</v>
      </c>
      <c r="AP146">
        <v>-2.748077870943339E-3</v>
      </c>
      <c r="AQ146">
        <v>0</v>
      </c>
      <c r="AR146">
        <v>0</v>
      </c>
      <c r="AS146">
        <v>0</v>
      </c>
      <c r="AT146">
        <v>-6.8256086821656979E-5</v>
      </c>
      <c r="AU146">
        <v>0</v>
      </c>
      <c r="AV146">
        <v>-7.8419642017250879E-3</v>
      </c>
      <c r="AW146">
        <v>0</v>
      </c>
      <c r="AX146">
        <v>2.189067957973478E-9</v>
      </c>
      <c r="AY146">
        <v>0</v>
      </c>
      <c r="AZ146">
        <v>0</v>
      </c>
      <c r="BA146">
        <v>0</v>
      </c>
    </row>
    <row r="147" spans="1:53" x14ac:dyDescent="0.2">
      <c r="A147" s="1">
        <v>146</v>
      </c>
      <c r="B147" s="2">
        <v>37652</v>
      </c>
      <c r="C147" s="2">
        <v>37680</v>
      </c>
      <c r="D147" s="2">
        <v>39478</v>
      </c>
      <c r="E147" s="2">
        <v>39507</v>
      </c>
      <c r="F147">
        <v>3.476019181541981E-3</v>
      </c>
      <c r="G147">
        <v>0.1210947127878421</v>
      </c>
      <c r="H147">
        <v>-7.1192842453419058E-2</v>
      </c>
      <c r="I147">
        <f t="shared" si="27"/>
        <v>12.109471278784211</v>
      </c>
      <c r="J147">
        <f t="shared" si="27"/>
        <v>-7.1192842453419054</v>
      </c>
      <c r="K147" t="b">
        <f t="shared" si="28"/>
        <v>0</v>
      </c>
      <c r="L147">
        <f t="shared" si="26"/>
        <v>1</v>
      </c>
      <c r="M147" s="6" t="b">
        <f t="shared" si="29"/>
        <v>0</v>
      </c>
      <c r="N147" s="2">
        <f t="shared" si="30"/>
        <v>39567</v>
      </c>
      <c r="O147" s="10">
        <f t="shared" si="33"/>
        <v>49778.369898009834</v>
      </c>
      <c r="P147" s="10">
        <f t="shared" si="31"/>
        <v>49143.552135271224</v>
      </c>
      <c r="Q147" s="10">
        <f t="shared" si="34"/>
        <v>48270.924159868824</v>
      </c>
      <c r="R147" s="10">
        <f t="shared" si="35"/>
        <v>47125.409393603994</v>
      </c>
      <c r="S147" s="10">
        <f t="shared" si="36"/>
        <v>49397.620912327337</v>
      </c>
      <c r="T147" s="10">
        <f t="shared" si="37"/>
        <v>51003.683919800271</v>
      </c>
      <c r="U147" s="13">
        <f t="shared" si="32"/>
        <v>147272.6454486755</v>
      </c>
      <c r="V147" s="6"/>
      <c r="W147" s="10">
        <f t="shared" si="38"/>
        <v>117274.63163373375</v>
      </c>
      <c r="X147">
        <v>-5.939719015690887E-2</v>
      </c>
      <c r="Y147">
        <v>4.2359009161398497E-3</v>
      </c>
      <c r="Z147">
        <v>4.4181190523348367E-2</v>
      </c>
      <c r="AA147">
        <v>0</v>
      </c>
      <c r="AB147">
        <v>0</v>
      </c>
      <c r="AC147">
        <v>9.4892160527984409E-3</v>
      </c>
      <c r="AD147">
        <v>0</v>
      </c>
      <c r="AE147">
        <v>0</v>
      </c>
      <c r="AF147">
        <v>0</v>
      </c>
      <c r="AG147">
        <v>-4.4859119379992169E-3</v>
      </c>
      <c r="AH147">
        <v>-4.3942526471562474E-3</v>
      </c>
      <c r="AI147">
        <v>0</v>
      </c>
      <c r="AJ147">
        <v>0</v>
      </c>
      <c r="AK147">
        <v>0</v>
      </c>
      <c r="AL147">
        <v>-3.148368009138217E-3</v>
      </c>
      <c r="AM147">
        <v>0</v>
      </c>
      <c r="AN147">
        <v>0</v>
      </c>
      <c r="AO147">
        <v>0</v>
      </c>
      <c r="AP147">
        <v>-2.621168715716981E-3</v>
      </c>
      <c r="AQ147">
        <v>0</v>
      </c>
      <c r="AR147">
        <v>0</v>
      </c>
      <c r="AS147">
        <v>0</v>
      </c>
      <c r="AT147">
        <v>-1.272241140656472E-4</v>
      </c>
      <c r="AU147">
        <v>0</v>
      </c>
      <c r="AV147">
        <v>-7.6282604868662283E-3</v>
      </c>
      <c r="AW147">
        <v>0</v>
      </c>
      <c r="AX147">
        <v>2.0209346356785131E-9</v>
      </c>
      <c r="AY147">
        <v>0</v>
      </c>
      <c r="AZ147">
        <v>0</v>
      </c>
      <c r="BA147">
        <v>0</v>
      </c>
    </row>
    <row r="148" spans="1:53" x14ac:dyDescent="0.2">
      <c r="A148" s="1">
        <v>147</v>
      </c>
      <c r="B148" s="2">
        <v>37680</v>
      </c>
      <c r="C148" s="2">
        <v>37711</v>
      </c>
      <c r="D148" s="2">
        <v>39507</v>
      </c>
      <c r="E148" s="2">
        <v>39538</v>
      </c>
      <c r="F148">
        <v>3.5736022460657879E-3</v>
      </c>
      <c r="G148">
        <v>2.2134386031009989E-2</v>
      </c>
      <c r="H148">
        <v>-0.1003636369648721</v>
      </c>
      <c r="I148">
        <f t="shared" si="27"/>
        <v>2.2134386031009989</v>
      </c>
      <c r="J148">
        <f t="shared" si="27"/>
        <v>-10.036363696487211</v>
      </c>
      <c r="K148" t="b">
        <f t="shared" si="28"/>
        <v>0</v>
      </c>
      <c r="L148">
        <f t="shared" si="26"/>
        <v>1</v>
      </c>
      <c r="M148" s="6" t="b">
        <f t="shared" si="29"/>
        <v>0</v>
      </c>
      <c r="N148" s="2">
        <f t="shared" si="30"/>
        <v>39599</v>
      </c>
      <c r="O148" s="10">
        <f t="shared" si="33"/>
        <v>49778.369898009834</v>
      </c>
      <c r="P148" s="10">
        <f t="shared" si="31"/>
        <v>49143.552135271224</v>
      </c>
      <c r="Q148" s="10">
        <f t="shared" si="34"/>
        <v>49090.881816225163</v>
      </c>
      <c r="R148" s="10">
        <f t="shared" si="35"/>
        <v>47125.409393603994</v>
      </c>
      <c r="S148" s="10">
        <f t="shared" si="36"/>
        <v>49397.620912327337</v>
      </c>
      <c r="T148" s="10">
        <f t="shared" si="37"/>
        <v>47745.04594826961</v>
      </c>
      <c r="U148" s="13">
        <f t="shared" si="32"/>
        <v>144014.00747714483</v>
      </c>
      <c r="V148" s="6"/>
      <c r="W148" s="10">
        <f t="shared" si="38"/>
        <v>120010.70459167892</v>
      </c>
      <c r="X148">
        <v>2.3330475822685489E-2</v>
      </c>
      <c r="Y148">
        <v>4.5126679265437963E-3</v>
      </c>
      <c r="Z148">
        <v>4.4063627403060149E-2</v>
      </c>
      <c r="AA148">
        <v>0</v>
      </c>
      <c r="AB148">
        <v>0</v>
      </c>
      <c r="AC148">
        <v>9.4231138059451044E-3</v>
      </c>
      <c r="AD148">
        <v>0</v>
      </c>
      <c r="AE148">
        <v>0</v>
      </c>
      <c r="AF148">
        <v>0</v>
      </c>
      <c r="AG148">
        <v>-4.3431755004379284E-3</v>
      </c>
      <c r="AH148">
        <v>-3.9180611106911624E-3</v>
      </c>
      <c r="AI148">
        <v>0</v>
      </c>
      <c r="AJ148">
        <v>0</v>
      </c>
      <c r="AK148">
        <v>0</v>
      </c>
      <c r="AL148">
        <v>-3.1973235567583219E-3</v>
      </c>
      <c r="AM148">
        <v>0</v>
      </c>
      <c r="AN148">
        <v>0</v>
      </c>
      <c r="AO148">
        <v>0</v>
      </c>
      <c r="AP148">
        <v>-2.513652618194021E-3</v>
      </c>
      <c r="AQ148">
        <v>0</v>
      </c>
      <c r="AR148">
        <v>0</v>
      </c>
      <c r="AS148">
        <v>0</v>
      </c>
      <c r="AT148">
        <v>-4.3662423868097601E-4</v>
      </c>
      <c r="AU148">
        <v>0</v>
      </c>
      <c r="AV148">
        <v>-7.2151240738543938E-3</v>
      </c>
      <c r="AW148">
        <v>0</v>
      </c>
      <c r="AX148">
        <v>1.581499519149823E-9</v>
      </c>
      <c r="AY148">
        <v>0</v>
      </c>
      <c r="AZ148">
        <v>0</v>
      </c>
      <c r="BA148">
        <v>0</v>
      </c>
    </row>
    <row r="149" spans="1:53" x14ac:dyDescent="0.2">
      <c r="A149" s="1">
        <v>148</v>
      </c>
      <c r="B149" s="2">
        <v>37711</v>
      </c>
      <c r="C149" s="2">
        <v>37741</v>
      </c>
      <c r="D149" s="2">
        <v>39538</v>
      </c>
      <c r="E149" s="2">
        <v>39568</v>
      </c>
      <c r="F149">
        <v>3.5736022460657879E-3</v>
      </c>
      <c r="G149">
        <v>7.0355847866872233E-3</v>
      </c>
      <c r="H149">
        <v>7.4948159539452511E-3</v>
      </c>
      <c r="I149">
        <f t="shared" si="27"/>
        <v>0.70355847866872234</v>
      </c>
      <c r="J149">
        <f t="shared" si="27"/>
        <v>0.74948159539452508</v>
      </c>
      <c r="K149" t="b">
        <f t="shared" si="28"/>
        <v>1</v>
      </c>
      <c r="L149">
        <f t="shared" si="26"/>
        <v>0</v>
      </c>
      <c r="M149" s="6" t="str">
        <f t="shared" si="29"/>
        <v>No Action</v>
      </c>
      <c r="N149" s="2">
        <f t="shared" si="30"/>
        <v>39629</v>
      </c>
      <c r="O149" s="10">
        <f t="shared" si="33"/>
        <v>49778.369898009834</v>
      </c>
      <c r="P149" s="10">
        <f t="shared" si="31"/>
        <v>49778.369898009834</v>
      </c>
      <c r="Q149" s="10">
        <f t="shared" si="34"/>
        <v>49090.881816225163</v>
      </c>
      <c r="R149" s="10">
        <f t="shared" si="35"/>
        <v>47125.409393603994</v>
      </c>
      <c r="S149" s="10">
        <f t="shared" si="36"/>
        <v>48004.669159048273</v>
      </c>
      <c r="T149" s="10">
        <f t="shared" si="37"/>
        <v>47745.04594826961</v>
      </c>
      <c r="U149" s="13">
        <f t="shared" si="32"/>
        <v>144648.82523988344</v>
      </c>
      <c r="V149" s="6"/>
      <c r="W149" s="10">
        <f t="shared" si="38"/>
        <v>125238.5545346538</v>
      </c>
      <c r="X149">
        <v>4.3561530288168761E-2</v>
      </c>
      <c r="Y149">
        <v>4.5361936374202138E-3</v>
      </c>
      <c r="Z149">
        <v>4.4858767158599808E-2</v>
      </c>
      <c r="AA149">
        <v>0</v>
      </c>
      <c r="AB149">
        <v>0</v>
      </c>
      <c r="AC149">
        <v>9.2584881559382697E-3</v>
      </c>
      <c r="AD149">
        <v>0</v>
      </c>
      <c r="AE149">
        <v>0</v>
      </c>
      <c r="AF149">
        <v>0</v>
      </c>
      <c r="AG149">
        <v>-4.0160084739883969E-3</v>
      </c>
      <c r="AH149">
        <v>-3.5875018873919328E-3</v>
      </c>
      <c r="AI149">
        <v>0</v>
      </c>
      <c r="AJ149">
        <v>0</v>
      </c>
      <c r="AK149">
        <v>0</v>
      </c>
      <c r="AL149">
        <v>-3.3443614143260402E-3</v>
      </c>
      <c r="AM149">
        <v>0</v>
      </c>
      <c r="AN149">
        <v>0</v>
      </c>
      <c r="AO149">
        <v>0</v>
      </c>
      <c r="AP149">
        <v>-2.196325882001267E-3</v>
      </c>
      <c r="AQ149">
        <v>0</v>
      </c>
      <c r="AR149">
        <v>0</v>
      </c>
      <c r="AS149">
        <v>0</v>
      </c>
      <c r="AT149">
        <v>-7.3119267542690275E-4</v>
      </c>
      <c r="AU149">
        <v>0</v>
      </c>
      <c r="AV149">
        <v>-6.8820615665530606E-3</v>
      </c>
      <c r="AW149">
        <v>0</v>
      </c>
      <c r="AX149">
        <v>1.8781648657588998E-5</v>
      </c>
      <c r="AY149">
        <v>0</v>
      </c>
      <c r="AZ149">
        <v>0</v>
      </c>
      <c r="BA149">
        <v>0</v>
      </c>
    </row>
    <row r="150" spans="1:53" x14ac:dyDescent="0.2">
      <c r="A150" s="1">
        <v>149</v>
      </c>
      <c r="B150" s="2">
        <v>37741</v>
      </c>
      <c r="C150" s="2">
        <v>37772</v>
      </c>
      <c r="D150" s="2">
        <v>39568</v>
      </c>
      <c r="E150" s="2">
        <v>39599</v>
      </c>
      <c r="F150">
        <v>2.944000475100034E-3</v>
      </c>
      <c r="G150">
        <v>7.5296180886068209E-2</v>
      </c>
      <c r="H150">
        <v>4.9482834837813419E-2</v>
      </c>
      <c r="I150">
        <f t="shared" si="27"/>
        <v>7.5296180886068207</v>
      </c>
      <c r="J150">
        <f t="shared" si="27"/>
        <v>4.9482834837813421</v>
      </c>
      <c r="K150" t="b">
        <f t="shared" si="28"/>
        <v>1</v>
      </c>
      <c r="L150">
        <f t="shared" si="26"/>
        <v>1</v>
      </c>
      <c r="M150" s="6" t="b">
        <f t="shared" si="29"/>
        <v>1</v>
      </c>
      <c r="N150" s="2">
        <f t="shared" si="30"/>
        <v>39660</v>
      </c>
      <c r="O150" s="10">
        <f t="shared" si="33"/>
        <v>48216.275079961146</v>
      </c>
      <c r="P150" s="10">
        <f t="shared" si="31"/>
        <v>49778.369898009834</v>
      </c>
      <c r="Q150" s="10">
        <f t="shared" si="34"/>
        <v>49090.881816225163</v>
      </c>
      <c r="R150" s="10">
        <f t="shared" si="35"/>
        <v>49900.600481876798</v>
      </c>
      <c r="S150" s="10">
        <f t="shared" si="36"/>
        <v>48004.669159048273</v>
      </c>
      <c r="T150" s="10">
        <f t="shared" si="37"/>
        <v>47745.04594826961</v>
      </c>
      <c r="U150" s="13">
        <f t="shared" si="32"/>
        <v>147424.01632815623</v>
      </c>
      <c r="V150" s="6"/>
      <c r="W150" s="10">
        <f t="shared" si="38"/>
        <v>123058.25508877197</v>
      </c>
      <c r="X150">
        <v>-1.7409171273040699E-2</v>
      </c>
      <c r="Y150">
        <v>4.5765829201484254E-3</v>
      </c>
      <c r="Z150">
        <v>4.4646256139846532E-2</v>
      </c>
      <c r="AA150">
        <v>0</v>
      </c>
      <c r="AB150">
        <v>0</v>
      </c>
      <c r="AC150">
        <v>1.001482979124615E-2</v>
      </c>
      <c r="AD150">
        <v>0</v>
      </c>
      <c r="AE150">
        <v>0</v>
      </c>
      <c r="AF150">
        <v>0</v>
      </c>
      <c r="AG150">
        <v>-4.7421334716071456E-3</v>
      </c>
      <c r="AH150">
        <v>-4.5979260128106133E-3</v>
      </c>
      <c r="AI150">
        <v>0</v>
      </c>
      <c r="AJ150">
        <v>0</v>
      </c>
      <c r="AK150">
        <v>0</v>
      </c>
      <c r="AL150">
        <v>-4.5667531536414457E-3</v>
      </c>
      <c r="AM150">
        <v>0</v>
      </c>
      <c r="AN150">
        <v>0</v>
      </c>
      <c r="AO150">
        <v>0</v>
      </c>
      <c r="AP150">
        <v>-2.764667009049124E-3</v>
      </c>
      <c r="AQ150">
        <v>-4.4626443971135758E-4</v>
      </c>
      <c r="AR150">
        <v>0</v>
      </c>
      <c r="AS150">
        <v>0</v>
      </c>
      <c r="AT150">
        <v>-1.2806583514145041E-3</v>
      </c>
      <c r="AU150">
        <v>0</v>
      </c>
      <c r="AV150">
        <v>-7.6838525789362988E-3</v>
      </c>
      <c r="AW150">
        <v>0</v>
      </c>
      <c r="AX150">
        <v>3.4014506940287637E-5</v>
      </c>
      <c r="AY150">
        <v>-7.1188177939358963E-5</v>
      </c>
      <c r="AZ150">
        <v>0</v>
      </c>
      <c r="BA150">
        <v>0</v>
      </c>
    </row>
    <row r="151" spans="1:53" x14ac:dyDescent="0.2">
      <c r="A151" s="1">
        <v>150</v>
      </c>
      <c r="B151" s="2">
        <v>37772</v>
      </c>
      <c r="C151" s="2">
        <v>37802</v>
      </c>
      <c r="D151" s="2">
        <v>39599</v>
      </c>
      <c r="E151" s="2">
        <v>39629</v>
      </c>
      <c r="F151">
        <v>3.1116158278243632E-3</v>
      </c>
      <c r="G151">
        <v>9.9703359422007073E-2</v>
      </c>
      <c r="H151">
        <v>-7.047377963537596E-2</v>
      </c>
      <c r="I151">
        <f t="shared" si="27"/>
        <v>9.9703359422007072</v>
      </c>
      <c r="J151">
        <f t="shared" si="27"/>
        <v>-7.0473779635375964</v>
      </c>
      <c r="K151" t="b">
        <f t="shared" si="28"/>
        <v>0</v>
      </c>
      <c r="L151">
        <f t="shared" si="26"/>
        <v>1</v>
      </c>
      <c r="M151" s="6" t="b">
        <f t="shared" si="29"/>
        <v>0</v>
      </c>
      <c r="N151" s="2">
        <f t="shared" si="30"/>
        <v>39690</v>
      </c>
      <c r="O151" s="10">
        <f t="shared" si="33"/>
        <v>48216.275079961146</v>
      </c>
      <c r="P151" s="10">
        <f t="shared" si="31"/>
        <v>49778.369898009834</v>
      </c>
      <c r="Q151" s="10">
        <f t="shared" si="34"/>
        <v>49141.338776052078</v>
      </c>
      <c r="R151" s="10">
        <f t="shared" si="35"/>
        <v>49900.600481876798</v>
      </c>
      <c r="S151" s="10">
        <f t="shared" si="36"/>
        <v>48004.669159048273</v>
      </c>
      <c r="T151" s="10">
        <f t="shared" si="37"/>
        <v>46876.979000453641</v>
      </c>
      <c r="U151" s="13">
        <f t="shared" si="32"/>
        <v>146555.94938034026</v>
      </c>
      <c r="V151" s="6"/>
      <c r="W151" s="10">
        <f t="shared" si="38"/>
        <v>111167.61107047522</v>
      </c>
      <c r="X151">
        <v>-9.6626138650503901E-2</v>
      </c>
      <c r="Y151">
        <v>4.5272660823325239E-3</v>
      </c>
      <c r="Z151">
        <v>4.4688182620431373E-2</v>
      </c>
      <c r="AA151">
        <v>0</v>
      </c>
      <c r="AB151">
        <v>0</v>
      </c>
      <c r="AC151">
        <v>9.7779130544315643E-3</v>
      </c>
      <c r="AD151">
        <v>0</v>
      </c>
      <c r="AE151">
        <v>0</v>
      </c>
      <c r="AF151">
        <v>0</v>
      </c>
      <c r="AG151">
        <v>-4.5042140042796334E-3</v>
      </c>
      <c r="AH151">
        <v>-4.3440944526273138E-3</v>
      </c>
      <c r="AI151">
        <v>0</v>
      </c>
      <c r="AJ151">
        <v>0</v>
      </c>
      <c r="AK151">
        <v>0</v>
      </c>
      <c r="AL151">
        <v>-4.1978697866603236E-3</v>
      </c>
      <c r="AM151">
        <v>0</v>
      </c>
      <c r="AN151">
        <v>0</v>
      </c>
      <c r="AO151">
        <v>0</v>
      </c>
      <c r="AP151">
        <v>-2.522233968449502E-3</v>
      </c>
      <c r="AQ151">
        <v>-1.552558644536765E-4</v>
      </c>
      <c r="AR151">
        <v>0</v>
      </c>
      <c r="AS151">
        <v>0</v>
      </c>
      <c r="AT151">
        <v>-1.2516155516548149E-3</v>
      </c>
      <c r="AU151">
        <v>0</v>
      </c>
      <c r="AV151">
        <v>-7.3826179407514968E-3</v>
      </c>
      <c r="AW151">
        <v>0</v>
      </c>
      <c r="AX151">
        <v>4.311388782187957E-5</v>
      </c>
      <c r="AY151">
        <v>-3.3234435709549091E-4</v>
      </c>
      <c r="AZ151">
        <v>0</v>
      </c>
      <c r="BA151">
        <v>0</v>
      </c>
    </row>
    <row r="152" spans="1:53" x14ac:dyDescent="0.2">
      <c r="A152" s="1">
        <v>151</v>
      </c>
      <c r="B152" s="2">
        <v>37802</v>
      </c>
      <c r="C152" s="2">
        <v>37833</v>
      </c>
      <c r="D152" s="2">
        <v>39629</v>
      </c>
      <c r="E152" s="2">
        <v>39660</v>
      </c>
      <c r="F152">
        <v>3.883098049059609E-3</v>
      </c>
      <c r="G152">
        <v>3.8617361316537507E-2</v>
      </c>
      <c r="H152">
        <v>-6.517083835977508E-2</v>
      </c>
      <c r="I152">
        <f t="shared" si="27"/>
        <v>3.8617361316537506</v>
      </c>
      <c r="J152">
        <f t="shared" si="27"/>
        <v>-6.5170838359775081</v>
      </c>
      <c r="K152" t="b">
        <f t="shared" si="28"/>
        <v>0</v>
      </c>
      <c r="L152">
        <f t="shared" si="26"/>
        <v>1</v>
      </c>
      <c r="M152" s="6" t="b">
        <f t="shared" si="29"/>
        <v>0</v>
      </c>
      <c r="N152" s="2">
        <f t="shared" si="30"/>
        <v>39721</v>
      </c>
      <c r="O152" s="10">
        <f t="shared" si="33"/>
        <v>48216.275079961146</v>
      </c>
      <c r="P152" s="10">
        <f t="shared" si="31"/>
        <v>47168.843390112277</v>
      </c>
      <c r="Q152" s="10">
        <f t="shared" si="34"/>
        <v>49141.338776052078</v>
      </c>
      <c r="R152" s="10">
        <f t="shared" si="35"/>
        <v>49900.600481876798</v>
      </c>
      <c r="S152" s="10">
        <f t="shared" si="36"/>
        <v>48851.983126780084</v>
      </c>
      <c r="T152" s="10">
        <f t="shared" si="37"/>
        <v>46876.979000453641</v>
      </c>
      <c r="U152" s="13">
        <f t="shared" si="32"/>
        <v>143946.42287244272</v>
      </c>
      <c r="V152" s="6"/>
      <c r="W152" s="10">
        <f t="shared" si="38"/>
        <v>116599.75764044066</v>
      </c>
      <c r="X152">
        <v>4.8864471563769642E-2</v>
      </c>
      <c r="Y152">
        <v>4.6725288204756427E-3</v>
      </c>
      <c r="Z152">
        <v>4.437079986215272E-2</v>
      </c>
      <c r="AA152">
        <v>0</v>
      </c>
      <c r="AB152">
        <v>0</v>
      </c>
      <c r="AC152">
        <v>9.298420861752258E-3</v>
      </c>
      <c r="AD152">
        <v>0</v>
      </c>
      <c r="AE152">
        <v>0</v>
      </c>
      <c r="AF152">
        <v>0</v>
      </c>
      <c r="AG152">
        <v>-3.481287312908179E-3</v>
      </c>
      <c r="AH152">
        <v>-2.8802850274927188E-3</v>
      </c>
      <c r="AI152">
        <v>0</v>
      </c>
      <c r="AJ152">
        <v>0</v>
      </c>
      <c r="AK152">
        <v>0</v>
      </c>
      <c r="AL152">
        <v>-2.264153495557942E-3</v>
      </c>
      <c r="AM152">
        <v>0</v>
      </c>
      <c r="AN152">
        <v>0</v>
      </c>
      <c r="AO152">
        <v>0</v>
      </c>
      <c r="AP152">
        <v>-2.5957586272668839E-3</v>
      </c>
      <c r="AQ152">
        <v>0</v>
      </c>
      <c r="AR152">
        <v>0</v>
      </c>
      <c r="AS152">
        <v>0</v>
      </c>
      <c r="AT152">
        <v>-9.4545074277825765E-4</v>
      </c>
      <c r="AU152">
        <v>0</v>
      </c>
      <c r="AV152">
        <v>-5.8690594110136314E-3</v>
      </c>
      <c r="AW152">
        <v>0</v>
      </c>
      <c r="AX152">
        <v>3.5347038419412961E-5</v>
      </c>
      <c r="AY152">
        <v>-4.7874940566614363E-5</v>
      </c>
      <c r="AZ152">
        <v>0</v>
      </c>
      <c r="BA152">
        <v>0</v>
      </c>
    </row>
    <row r="153" spans="1:53" x14ac:dyDescent="0.2">
      <c r="A153" s="1">
        <v>152</v>
      </c>
      <c r="B153" s="2">
        <v>37833</v>
      </c>
      <c r="C153" s="2">
        <v>37864</v>
      </c>
      <c r="D153" s="2">
        <v>39660</v>
      </c>
      <c r="E153" s="2">
        <v>39691</v>
      </c>
      <c r="F153">
        <v>4.7135345347869067E-3</v>
      </c>
      <c r="G153">
        <v>-3.9704962523341512E-2</v>
      </c>
      <c r="H153">
        <v>-0.24521048061970649</v>
      </c>
      <c r="I153">
        <f t="shared" si="27"/>
        <v>-3.9704962523341512</v>
      </c>
      <c r="J153">
        <f t="shared" si="27"/>
        <v>-24.521048061970649</v>
      </c>
      <c r="K153" t="b">
        <f t="shared" si="28"/>
        <v>1</v>
      </c>
      <c r="L153">
        <f t="shared" si="26"/>
        <v>-1</v>
      </c>
      <c r="M153" s="6" t="b">
        <f t="shared" si="29"/>
        <v>1</v>
      </c>
      <c r="N153" s="2">
        <f t="shared" si="30"/>
        <v>39752</v>
      </c>
      <c r="O153" s="10">
        <f t="shared" si="33"/>
        <v>47982.140957480908</v>
      </c>
      <c r="P153" s="10">
        <f t="shared" si="31"/>
        <v>47168.843390112277</v>
      </c>
      <c r="Q153" s="10">
        <f t="shared" si="34"/>
        <v>49141.338776052078</v>
      </c>
      <c r="R153" s="10">
        <f t="shared" si="35"/>
        <v>53157.995875909262</v>
      </c>
      <c r="S153" s="10">
        <f t="shared" si="36"/>
        <v>48851.983126780084</v>
      </c>
      <c r="T153" s="10">
        <f t="shared" si="37"/>
        <v>46876.979000453641</v>
      </c>
      <c r="U153" s="13">
        <f t="shared" si="32"/>
        <v>147203.81826647517</v>
      </c>
      <c r="V153" s="6"/>
      <c r="W153" s="10">
        <f t="shared" si="38"/>
        <v>93577.273836103544</v>
      </c>
      <c r="X153">
        <v>-0.19744881353297211</v>
      </c>
      <c r="Y153">
        <v>4.5197171005246792E-3</v>
      </c>
      <c r="Z153">
        <v>4.4175438672042933E-2</v>
      </c>
      <c r="AA153">
        <v>0</v>
      </c>
      <c r="AB153">
        <v>0</v>
      </c>
      <c r="AC153">
        <v>8.6025953682631225E-3</v>
      </c>
      <c r="AD153">
        <v>0</v>
      </c>
      <c r="AE153">
        <v>0</v>
      </c>
      <c r="AF153">
        <v>0</v>
      </c>
      <c r="AG153">
        <v>-2.595491524475399E-3</v>
      </c>
      <c r="AH153">
        <v>-1.379453995680879E-3</v>
      </c>
      <c r="AI153">
        <v>0</v>
      </c>
      <c r="AJ153">
        <v>0</v>
      </c>
      <c r="AK153">
        <v>0</v>
      </c>
      <c r="AL153">
        <v>-6.0262339041570177E-4</v>
      </c>
      <c r="AM153">
        <v>0</v>
      </c>
      <c r="AN153">
        <v>0</v>
      </c>
      <c r="AO153">
        <v>0</v>
      </c>
      <c r="AP153">
        <v>-1.5720655093303679E-3</v>
      </c>
      <c r="AQ153">
        <v>0</v>
      </c>
      <c r="AR153">
        <v>0</v>
      </c>
      <c r="AS153">
        <v>0</v>
      </c>
      <c r="AT153">
        <v>-3.5930890022477111E-4</v>
      </c>
      <c r="AU153">
        <v>0</v>
      </c>
      <c r="AV153">
        <v>-4.8758384559441474E-3</v>
      </c>
      <c r="AW153">
        <v>0</v>
      </c>
      <c r="AX153">
        <v>3.4710240342637812E-5</v>
      </c>
      <c r="AY153">
        <v>0</v>
      </c>
      <c r="AZ153">
        <v>0</v>
      </c>
      <c r="BA153">
        <v>0</v>
      </c>
    </row>
    <row r="154" spans="1:53" x14ac:dyDescent="0.2">
      <c r="A154" s="1">
        <v>153</v>
      </c>
      <c r="B154" s="2">
        <v>37864</v>
      </c>
      <c r="C154" s="2">
        <v>37894</v>
      </c>
      <c r="D154" s="2">
        <v>39691</v>
      </c>
      <c r="E154" s="2">
        <v>39721</v>
      </c>
      <c r="F154">
        <v>5.2655396303327552E-3</v>
      </c>
      <c r="G154">
        <v>6.0108479306398697E-2</v>
      </c>
      <c r="H154">
        <v>-2.156071867298226E-2</v>
      </c>
      <c r="I154">
        <f t="shared" si="27"/>
        <v>6.0108479306398701</v>
      </c>
      <c r="J154">
        <f t="shared" si="27"/>
        <v>-2.156071867298226</v>
      </c>
      <c r="K154" t="b">
        <f t="shared" si="28"/>
        <v>0</v>
      </c>
      <c r="L154">
        <f t="shared" si="26"/>
        <v>1</v>
      </c>
      <c r="M154" s="6" t="b">
        <f t="shared" si="29"/>
        <v>0</v>
      </c>
      <c r="N154" s="2">
        <f t="shared" si="30"/>
        <v>39782</v>
      </c>
      <c r="O154" s="10">
        <f t="shared" si="33"/>
        <v>47982.140957480908</v>
      </c>
      <c r="P154" s="10">
        <f t="shared" si="31"/>
        <v>47168.843390112277</v>
      </c>
      <c r="Q154" s="10">
        <f t="shared" si="34"/>
        <v>49067.939422158386</v>
      </c>
      <c r="R154" s="10">
        <f t="shared" si="35"/>
        <v>53157.995875909262</v>
      </c>
      <c r="S154" s="10">
        <f t="shared" si="36"/>
        <v>48851.983126780084</v>
      </c>
      <c r="T154" s="10">
        <f t="shared" si="37"/>
        <v>48500.888505175491</v>
      </c>
      <c r="U154" s="13">
        <f t="shared" si="32"/>
        <v>148827.72777119704</v>
      </c>
      <c r="V154" s="6"/>
      <c r="W154" s="10">
        <f t="shared" si="38"/>
        <v>105463.79821694801</v>
      </c>
      <c r="X154">
        <v>0.12702362329622041</v>
      </c>
      <c r="Y154">
        <v>5.1006427252542653E-3</v>
      </c>
      <c r="Z154">
        <v>4.4672842360834707E-2</v>
      </c>
      <c r="AA154">
        <v>0</v>
      </c>
      <c r="AB154">
        <v>0</v>
      </c>
      <c r="AC154">
        <v>8.327763536192908E-3</v>
      </c>
      <c r="AD154">
        <v>0</v>
      </c>
      <c r="AE154">
        <v>0</v>
      </c>
      <c r="AF154">
        <v>0</v>
      </c>
      <c r="AG154">
        <v>-3.2257901455778519E-3</v>
      </c>
      <c r="AH154">
        <v>-6.5524230544460087E-5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-1.0117645669457959E-3</v>
      </c>
      <c r="AQ154">
        <v>0</v>
      </c>
      <c r="AR154">
        <v>0</v>
      </c>
      <c r="AS154">
        <v>0</v>
      </c>
      <c r="AT154">
        <v>-4.4949870866769018E-4</v>
      </c>
      <c r="AU154">
        <v>0</v>
      </c>
      <c r="AV154">
        <v>-3.5921572562064579E-3</v>
      </c>
      <c r="AW154">
        <v>0</v>
      </c>
      <c r="AX154">
        <v>2.380225180863323E-5</v>
      </c>
      <c r="AY154">
        <v>0</v>
      </c>
      <c r="AZ154">
        <v>0</v>
      </c>
      <c r="BA154">
        <v>0</v>
      </c>
    </row>
    <row r="155" spans="1:53" x14ac:dyDescent="0.2">
      <c r="A155" s="1">
        <v>154</v>
      </c>
      <c r="B155" s="2">
        <v>37894</v>
      </c>
      <c r="C155" s="2">
        <v>37925</v>
      </c>
      <c r="D155" s="2">
        <v>39721</v>
      </c>
      <c r="E155" s="2">
        <v>39752</v>
      </c>
      <c r="F155">
        <v>5.2655396303327552E-3</v>
      </c>
      <c r="G155">
        <v>-0.13772748300697649</v>
      </c>
      <c r="H155">
        <v>9.5634549397078106E-3</v>
      </c>
      <c r="I155">
        <f t="shared" si="27"/>
        <v>-13.772748300697648</v>
      </c>
      <c r="J155">
        <f t="shared" si="27"/>
        <v>0.95634549397078106</v>
      </c>
      <c r="K155" t="b">
        <f t="shared" si="28"/>
        <v>0</v>
      </c>
      <c r="L155">
        <f t="shared" si="26"/>
        <v>-1</v>
      </c>
      <c r="M155" s="6" t="b">
        <f t="shared" si="29"/>
        <v>0</v>
      </c>
      <c r="N155" s="2">
        <f t="shared" si="30"/>
        <v>39813</v>
      </c>
      <c r="O155" s="10">
        <f t="shared" si="33"/>
        <v>47982.140957480908</v>
      </c>
      <c r="P155" s="10">
        <f t="shared" si="31"/>
        <v>47829.182609828385</v>
      </c>
      <c r="Q155" s="10">
        <f t="shared" si="34"/>
        <v>49067.939422158386</v>
      </c>
      <c r="R155" s="10">
        <f t="shared" si="35"/>
        <v>53157.995875909262</v>
      </c>
      <c r="S155" s="10">
        <f t="shared" si="36"/>
        <v>49609.242590399015</v>
      </c>
      <c r="T155" s="10">
        <f t="shared" si="37"/>
        <v>48500.888505175491</v>
      </c>
      <c r="U155" s="13">
        <f t="shared" si="32"/>
        <v>149488.06699091312</v>
      </c>
      <c r="V155" s="6"/>
      <c r="W155" s="10">
        <f t="shared" si="38"/>
        <v>113899.70455148521</v>
      </c>
      <c r="X155">
        <v>7.9988645176459705E-2</v>
      </c>
      <c r="Y155">
        <v>5.1664724525850303E-3</v>
      </c>
      <c r="Z155">
        <v>4.4281683432202783E-2</v>
      </c>
      <c r="AA155">
        <v>0</v>
      </c>
      <c r="AB155">
        <v>0</v>
      </c>
      <c r="AC155">
        <v>8.7208401062290521E-3</v>
      </c>
      <c r="AD155">
        <v>0</v>
      </c>
      <c r="AE155">
        <v>0</v>
      </c>
      <c r="AF155">
        <v>0</v>
      </c>
      <c r="AG155">
        <v>-3.473912212589986E-3</v>
      </c>
      <c r="AH155">
        <v>-7.0904419902946355E-5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0</v>
      </c>
      <c r="AP155">
        <v>-1.213626112722406E-3</v>
      </c>
      <c r="AQ155">
        <v>0</v>
      </c>
      <c r="AR155">
        <v>0</v>
      </c>
      <c r="AS155">
        <v>0</v>
      </c>
      <c r="AT155">
        <v>-7.3856911625611553E-4</v>
      </c>
      <c r="AU155">
        <v>0</v>
      </c>
      <c r="AV155">
        <v>-3.285879470672993E-3</v>
      </c>
      <c r="AW155">
        <v>0</v>
      </c>
      <c r="AX155">
        <v>1.9524207420761341E-5</v>
      </c>
      <c r="AY155">
        <v>-6.2736277472140808E-5</v>
      </c>
      <c r="AZ155">
        <v>0</v>
      </c>
      <c r="BA155">
        <v>0</v>
      </c>
    </row>
    <row r="156" spans="1:53" x14ac:dyDescent="0.2">
      <c r="A156" s="1">
        <v>155</v>
      </c>
      <c r="B156" s="2">
        <v>37925</v>
      </c>
      <c r="C156" s="2">
        <v>37955</v>
      </c>
      <c r="D156" s="2">
        <v>39752</v>
      </c>
      <c r="E156" s="2">
        <v>39782</v>
      </c>
      <c r="F156">
        <v>6.0473224494626424E-3</v>
      </c>
      <c r="G156">
        <v>9.3790803804765038E-2</v>
      </c>
      <c r="H156">
        <v>0.25434476016523999</v>
      </c>
      <c r="I156">
        <f t="shared" si="27"/>
        <v>9.3790803804765037</v>
      </c>
      <c r="J156">
        <f t="shared" si="27"/>
        <v>25.434476016523998</v>
      </c>
      <c r="K156" t="b">
        <f t="shared" si="28"/>
        <v>1</v>
      </c>
      <c r="L156">
        <f t="shared" si="26"/>
        <v>1</v>
      </c>
      <c r="M156" s="6" t="b">
        <f t="shared" si="29"/>
        <v>1</v>
      </c>
      <c r="N156" s="2">
        <f t="shared" si="30"/>
        <v>39843</v>
      </c>
      <c r="O156" s="10">
        <f t="shared" si="33"/>
        <v>49829.355663637711</v>
      </c>
      <c r="P156" s="10">
        <f t="shared" si="31"/>
        <v>47829.182609828385</v>
      </c>
      <c r="Q156" s="10">
        <f t="shared" si="34"/>
        <v>49067.939422158386</v>
      </c>
      <c r="R156" s="10">
        <f t="shared" si="35"/>
        <v>53227.997183535525</v>
      </c>
      <c r="S156" s="10">
        <f t="shared" si="36"/>
        <v>49609.242590399015</v>
      </c>
      <c r="T156" s="10">
        <f t="shared" si="37"/>
        <v>48500.888505175491</v>
      </c>
      <c r="U156" s="13">
        <f t="shared" si="32"/>
        <v>149558.06829853938</v>
      </c>
      <c r="V156" s="6"/>
      <c r="W156" s="10">
        <f t="shared" si="38"/>
        <v>119290.86137095344</v>
      </c>
      <c r="X156">
        <v>4.7332491692560097E-2</v>
      </c>
      <c r="Y156">
        <v>5.5183503161857711E-3</v>
      </c>
      <c r="Z156">
        <v>4.2977736558962407E-2</v>
      </c>
      <c r="AA156">
        <v>0</v>
      </c>
      <c r="AB156">
        <v>0</v>
      </c>
      <c r="AC156">
        <v>8.5022129582165602E-3</v>
      </c>
      <c r="AD156">
        <v>0</v>
      </c>
      <c r="AE156">
        <v>0</v>
      </c>
      <c r="AF156">
        <v>0</v>
      </c>
      <c r="AG156">
        <v>-2.4553345823415669E-3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-4.1278076781810068E-3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-2.7729744216522939E-3</v>
      </c>
      <c r="AW156">
        <v>0</v>
      </c>
      <c r="AX156">
        <v>3.2405221398781902E-5</v>
      </c>
      <c r="AY156">
        <v>0</v>
      </c>
      <c r="AZ156">
        <v>0</v>
      </c>
      <c r="BA156">
        <v>0</v>
      </c>
    </row>
    <row r="157" spans="1:53" x14ac:dyDescent="0.2">
      <c r="A157" s="1">
        <v>156</v>
      </c>
      <c r="B157" s="2">
        <v>37955</v>
      </c>
      <c r="C157" s="2">
        <v>37986</v>
      </c>
      <c r="D157" s="2">
        <v>39782</v>
      </c>
      <c r="E157" s="2">
        <v>39813</v>
      </c>
      <c r="F157">
        <v>5.4133603029653758E-3</v>
      </c>
      <c r="G157">
        <v>0.13149817279682571</v>
      </c>
      <c r="H157">
        <v>0.14343165616461109</v>
      </c>
      <c r="I157">
        <f t="shared" si="27"/>
        <v>13.149817279682571</v>
      </c>
      <c r="J157">
        <f t="shared" si="27"/>
        <v>14.343165616461109</v>
      </c>
      <c r="K157" t="b">
        <f t="shared" si="28"/>
        <v>1</v>
      </c>
      <c r="L157">
        <f t="shared" si="26"/>
        <v>1</v>
      </c>
      <c r="M157" s="6" t="b">
        <f t="shared" si="29"/>
        <v>1</v>
      </c>
      <c r="N157" s="2">
        <f t="shared" si="30"/>
        <v>39872</v>
      </c>
      <c r="O157" s="10">
        <f t="shared" si="33"/>
        <v>49829.355663637711</v>
      </c>
      <c r="P157" s="10">
        <f t="shared" si="31"/>
        <v>47829.182609828385</v>
      </c>
      <c r="Q157" s="10">
        <f t="shared" si="34"/>
        <v>49852.689432846462</v>
      </c>
      <c r="R157" s="10">
        <f t="shared" si="35"/>
        <v>53227.997183535525</v>
      </c>
      <c r="S157" s="10">
        <f t="shared" si="36"/>
        <v>49609.242590399015</v>
      </c>
      <c r="T157" s="10">
        <f t="shared" si="37"/>
        <v>51981.087865669979</v>
      </c>
      <c r="U157" s="13">
        <f t="shared" si="32"/>
        <v>153038.26765903388</v>
      </c>
      <c r="V157" s="6"/>
      <c r="W157" s="10">
        <f t="shared" si="38"/>
        <v>121212.69909485792</v>
      </c>
      <c r="X157">
        <v>1.611051929559143E-2</v>
      </c>
      <c r="Y157">
        <v>5.9186241424204747E-3</v>
      </c>
      <c r="Z157">
        <v>4.4653512383554222E-2</v>
      </c>
      <c r="AA157">
        <v>0</v>
      </c>
      <c r="AB157">
        <v>0</v>
      </c>
      <c r="AC157">
        <v>8.0538632066562785E-3</v>
      </c>
      <c r="AD157">
        <v>0</v>
      </c>
      <c r="AE157">
        <v>0</v>
      </c>
      <c r="AF157">
        <v>0</v>
      </c>
      <c r="AG157">
        <v>-2.1589130434603778E-3</v>
      </c>
      <c r="AH157">
        <v>-1.590408397087793E-3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-3.054634274423752E-3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-3.1397816660184829E-3</v>
      </c>
      <c r="AW157">
        <v>0</v>
      </c>
      <c r="AX157">
        <v>3.5620563961125163E-5</v>
      </c>
      <c r="AY157">
        <v>5.4009759629856892E-4</v>
      </c>
      <c r="AZ157">
        <v>0</v>
      </c>
      <c r="BA157">
        <v>0</v>
      </c>
    </row>
    <row r="158" spans="1:53" x14ac:dyDescent="0.2">
      <c r="A158" s="1">
        <v>157</v>
      </c>
      <c r="B158" s="2">
        <v>37986</v>
      </c>
      <c r="C158" s="2">
        <v>38017</v>
      </c>
      <c r="D158" s="2">
        <v>39813</v>
      </c>
      <c r="E158" s="2">
        <v>39844</v>
      </c>
      <c r="F158">
        <v>2.785414163241769E-3</v>
      </c>
      <c r="G158">
        <v>4.0038041211668089E-3</v>
      </c>
      <c r="H158">
        <v>4.1948814333257228E-2</v>
      </c>
      <c r="I158">
        <f t="shared" si="27"/>
        <v>0.40038041211668091</v>
      </c>
      <c r="J158">
        <f t="shared" si="27"/>
        <v>4.1948814333257225</v>
      </c>
      <c r="K158" t="b">
        <f t="shared" si="28"/>
        <v>1</v>
      </c>
      <c r="L158">
        <f t="shared" si="26"/>
        <v>0</v>
      </c>
      <c r="M158" s="6" t="str">
        <f t="shared" si="29"/>
        <v>No Action</v>
      </c>
      <c r="N158" s="2">
        <f t="shared" si="30"/>
        <v>39903</v>
      </c>
      <c r="O158" s="10">
        <f t="shared" si="33"/>
        <v>49829.355663637711</v>
      </c>
      <c r="P158" s="10">
        <f t="shared" si="31"/>
        <v>49829.355663637711</v>
      </c>
      <c r="Q158" s="10">
        <f t="shared" si="34"/>
        <v>49852.689432846462</v>
      </c>
      <c r="R158" s="10">
        <f t="shared" si="35"/>
        <v>53227.997183535525</v>
      </c>
      <c r="S158" s="10">
        <f t="shared" si="36"/>
        <v>51012.755886344625</v>
      </c>
      <c r="T158" s="10">
        <f t="shared" si="37"/>
        <v>51981.087865669979</v>
      </c>
      <c r="U158" s="13">
        <f t="shared" si="32"/>
        <v>155038.44071284321</v>
      </c>
      <c r="V158" s="6"/>
      <c r="W158" s="10">
        <f t="shared" si="38"/>
        <v>118607.32950344252</v>
      </c>
      <c r="X158">
        <v>-2.149419665489416E-2</v>
      </c>
      <c r="Y158">
        <v>5.4575471956894933E-3</v>
      </c>
      <c r="Z158">
        <v>4.5687782623765202E-2</v>
      </c>
      <c r="AA158">
        <v>0</v>
      </c>
      <c r="AB158">
        <v>0</v>
      </c>
      <c r="AC158">
        <v>1.1088666610566761E-2</v>
      </c>
      <c r="AD158">
        <v>0</v>
      </c>
      <c r="AE158">
        <v>0</v>
      </c>
      <c r="AF158">
        <v>0</v>
      </c>
      <c r="AG158">
        <v>-4.0202448199219316E-3</v>
      </c>
      <c r="AH158">
        <v>-4.7365491122916166E-3</v>
      </c>
      <c r="AI158">
        <v>0</v>
      </c>
      <c r="AJ158">
        <v>0</v>
      </c>
      <c r="AK158">
        <v>0</v>
      </c>
      <c r="AL158">
        <v>-2.2124878096457471E-3</v>
      </c>
      <c r="AM158">
        <v>0</v>
      </c>
      <c r="AN158">
        <v>-5.7870477404238432E-6</v>
      </c>
      <c r="AO158">
        <v>0</v>
      </c>
      <c r="AP158">
        <v>-4.5383385453869329E-3</v>
      </c>
      <c r="AQ158">
        <v>0</v>
      </c>
      <c r="AR158">
        <v>2.0447923809506639E-3</v>
      </c>
      <c r="AS158">
        <v>0</v>
      </c>
      <c r="AT158">
        <v>-2.384877803780125E-3</v>
      </c>
      <c r="AU158">
        <v>0</v>
      </c>
      <c r="AV158">
        <v>-5.9834654558455491E-3</v>
      </c>
      <c r="AW158">
        <v>0</v>
      </c>
      <c r="AX158">
        <v>3.8020334442538637E-5</v>
      </c>
      <c r="AY158">
        <v>5.5985401619908833E-4</v>
      </c>
      <c r="AZ158">
        <v>0</v>
      </c>
      <c r="BA158">
        <v>-3.9709936839932109E-3</v>
      </c>
    </row>
    <row r="159" spans="1:53" x14ac:dyDescent="0.2">
      <c r="A159" s="1">
        <v>158</v>
      </c>
      <c r="B159" s="2">
        <v>38017</v>
      </c>
      <c r="C159" s="2">
        <v>38046</v>
      </c>
      <c r="D159" s="2">
        <v>39844</v>
      </c>
      <c r="E159" s="2">
        <v>39872</v>
      </c>
      <c r="F159">
        <v>2.944000475100034E-3</v>
      </c>
      <c r="G159">
        <v>2.8601719154592552E-2</v>
      </c>
      <c r="H159">
        <v>-4.0145788471420848E-2</v>
      </c>
      <c r="I159">
        <f t="shared" si="27"/>
        <v>2.8601719154592553</v>
      </c>
      <c r="J159">
        <f t="shared" si="27"/>
        <v>-4.0145788471420847</v>
      </c>
      <c r="K159" t="b">
        <f t="shared" si="28"/>
        <v>0</v>
      </c>
      <c r="L159">
        <f t="shared" si="26"/>
        <v>1</v>
      </c>
      <c r="M159" s="6" t="b">
        <f t="shared" si="29"/>
        <v>0</v>
      </c>
      <c r="N159" s="2">
        <f t="shared" si="30"/>
        <v>39931</v>
      </c>
      <c r="O159" s="10">
        <f t="shared" si="33"/>
        <v>51679.4802376144</v>
      </c>
      <c r="P159" s="10">
        <f t="shared" si="31"/>
        <v>49829.355663637711</v>
      </c>
      <c r="Q159" s="10">
        <f t="shared" si="34"/>
        <v>49852.689432846462</v>
      </c>
      <c r="R159" s="10">
        <f t="shared" si="35"/>
        <v>49185.564257945633</v>
      </c>
      <c r="S159" s="10">
        <f t="shared" si="36"/>
        <v>51012.755886344625</v>
      </c>
      <c r="T159" s="10">
        <f t="shared" si="37"/>
        <v>51981.087865669979</v>
      </c>
      <c r="U159" s="13">
        <f t="shared" si="32"/>
        <v>150996.00778725333</v>
      </c>
      <c r="V159" s="6"/>
      <c r="W159" s="10">
        <f t="shared" si="38"/>
        <v>114484.28833653226</v>
      </c>
      <c r="X159">
        <v>-3.476211111211798E-2</v>
      </c>
      <c r="Y159">
        <v>5.5093267138044601E-3</v>
      </c>
      <c r="Z159">
        <v>4.5633981540129848E-2</v>
      </c>
      <c r="AA159">
        <v>0</v>
      </c>
      <c r="AB159">
        <v>0</v>
      </c>
      <c r="AC159">
        <v>1.0708958915747019E-2</v>
      </c>
      <c r="AD159">
        <v>0</v>
      </c>
      <c r="AE159">
        <v>0</v>
      </c>
      <c r="AF159">
        <v>0</v>
      </c>
      <c r="AG159">
        <v>-3.757453485965788E-3</v>
      </c>
      <c r="AH159">
        <v>-4.3927685085785864E-3</v>
      </c>
      <c r="AI159">
        <v>0</v>
      </c>
      <c r="AJ159">
        <v>0</v>
      </c>
      <c r="AK159">
        <v>0</v>
      </c>
      <c r="AL159">
        <v>-2.1529602275579189E-3</v>
      </c>
      <c r="AM159">
        <v>0</v>
      </c>
      <c r="AN159">
        <v>0</v>
      </c>
      <c r="AO159">
        <v>0</v>
      </c>
      <c r="AP159">
        <v>-4.1134939636821091E-3</v>
      </c>
      <c r="AQ159">
        <v>0</v>
      </c>
      <c r="AR159">
        <v>1.484918895918173E-3</v>
      </c>
      <c r="AS159">
        <v>0</v>
      </c>
      <c r="AT159">
        <v>-1.9190693655503669E-3</v>
      </c>
      <c r="AU159">
        <v>0</v>
      </c>
      <c r="AV159">
        <v>-5.9653268195825754E-3</v>
      </c>
      <c r="AW159">
        <v>0</v>
      </c>
      <c r="AX159">
        <v>6.5102629520260384E-5</v>
      </c>
      <c r="AY159">
        <v>5.1808378552373093E-4</v>
      </c>
      <c r="AZ159">
        <v>0</v>
      </c>
      <c r="BA159">
        <v>-3.821556671856526E-3</v>
      </c>
    </row>
    <row r="160" spans="1:53" x14ac:dyDescent="0.2">
      <c r="A160" s="1">
        <v>159</v>
      </c>
      <c r="B160" s="2">
        <v>38046</v>
      </c>
      <c r="C160" s="2">
        <v>38077</v>
      </c>
      <c r="D160" s="2">
        <v>39872</v>
      </c>
      <c r="E160" s="2">
        <v>39903</v>
      </c>
      <c r="F160">
        <v>1.473454309619834E-3</v>
      </c>
      <c r="G160">
        <v>3.2765419577665711E-2</v>
      </c>
      <c r="H160">
        <v>3.7366880263734643E-2</v>
      </c>
      <c r="I160">
        <f t="shared" si="27"/>
        <v>3.2765419577665709</v>
      </c>
      <c r="J160">
        <f t="shared" si="27"/>
        <v>3.7366880263734643</v>
      </c>
      <c r="K160" t="b">
        <f t="shared" si="28"/>
        <v>1</v>
      </c>
      <c r="L160">
        <f t="shared" si="26"/>
        <v>1</v>
      </c>
      <c r="M160" s="6" t="b">
        <f t="shared" si="29"/>
        <v>1</v>
      </c>
      <c r="N160" s="2">
        <f t="shared" si="30"/>
        <v>39964</v>
      </c>
      <c r="O160" s="10">
        <f t="shared" si="33"/>
        <v>51679.4802376144</v>
      </c>
      <c r="P160" s="10">
        <f t="shared" si="31"/>
        <v>49829.355663637711</v>
      </c>
      <c r="Q160" s="10">
        <f t="shared" si="34"/>
        <v>50332.00259575111</v>
      </c>
      <c r="R160" s="10">
        <f t="shared" si="35"/>
        <v>49185.564257945633</v>
      </c>
      <c r="S160" s="10">
        <f t="shared" si="36"/>
        <v>51012.755886344625</v>
      </c>
      <c r="T160" s="10">
        <f t="shared" si="37"/>
        <v>51648.151733387342</v>
      </c>
      <c r="U160" s="13">
        <f t="shared" si="32"/>
        <v>150663.0716549707</v>
      </c>
      <c r="V160" s="6"/>
      <c r="W160" s="10">
        <f t="shared" si="38"/>
        <v>125202.67239002968</v>
      </c>
      <c r="X160">
        <v>9.3623188030746915E-2</v>
      </c>
      <c r="Y160">
        <v>5.3623509109711389E-3</v>
      </c>
      <c r="Z160">
        <v>4.5912053641091813E-2</v>
      </c>
      <c r="AA160">
        <v>0</v>
      </c>
      <c r="AB160">
        <v>0</v>
      </c>
      <c r="AC160">
        <v>1.367320839393605E-2</v>
      </c>
      <c r="AD160">
        <v>0</v>
      </c>
      <c r="AE160">
        <v>0</v>
      </c>
      <c r="AF160">
        <v>0</v>
      </c>
      <c r="AG160">
        <v>-5.2692968732995903E-3</v>
      </c>
      <c r="AH160">
        <v>-7.3685573200923549E-3</v>
      </c>
      <c r="AI160">
        <v>0</v>
      </c>
      <c r="AJ160">
        <v>0</v>
      </c>
      <c r="AK160">
        <v>0</v>
      </c>
      <c r="AL160">
        <v>-4.660142804831029E-3</v>
      </c>
      <c r="AM160">
        <v>0</v>
      </c>
      <c r="AN160">
        <v>-2.539735990436779E-3</v>
      </c>
      <c r="AO160">
        <v>-1.4526103033911089E-3</v>
      </c>
      <c r="AP160">
        <v>-4.8374422379918996E-3</v>
      </c>
      <c r="AQ160">
        <v>0</v>
      </c>
      <c r="AR160">
        <v>7.990656758594979E-3</v>
      </c>
      <c r="AS160">
        <v>-3.2527887469870351E-3</v>
      </c>
      <c r="AT160">
        <v>-4.638613677021528E-3</v>
      </c>
      <c r="AU160">
        <v>0</v>
      </c>
      <c r="AV160">
        <v>-8.3105098666038432E-3</v>
      </c>
      <c r="AW160">
        <v>0</v>
      </c>
      <c r="AX160">
        <v>5.4420396429909222E-5</v>
      </c>
      <c r="AY160">
        <v>8.280030945949417E-4</v>
      </c>
      <c r="AZ160">
        <v>0</v>
      </c>
      <c r="BA160">
        <v>-9.3222590298567172E-3</v>
      </c>
    </row>
    <row r="161" spans="1:53" x14ac:dyDescent="0.2">
      <c r="A161" s="1">
        <v>160</v>
      </c>
      <c r="B161" s="2">
        <v>38077</v>
      </c>
      <c r="C161" s="2">
        <v>38107</v>
      </c>
      <c r="D161" s="2">
        <v>39903</v>
      </c>
      <c r="E161" s="2">
        <v>39933</v>
      </c>
      <c r="F161">
        <v>1.514818922258347E-3</v>
      </c>
      <c r="G161">
        <v>-3.1248109905866812E-2</v>
      </c>
      <c r="H161">
        <v>4.7436603679366501E-3</v>
      </c>
      <c r="I161">
        <f t="shared" si="27"/>
        <v>-3.1248109905866812</v>
      </c>
      <c r="J161">
        <f t="shared" si="27"/>
        <v>0.47436603679366501</v>
      </c>
      <c r="K161" t="b">
        <f t="shared" si="28"/>
        <v>0</v>
      </c>
      <c r="L161">
        <f t="shared" si="26"/>
        <v>-1</v>
      </c>
      <c r="M161" s="6" t="b">
        <f t="shared" si="29"/>
        <v>0</v>
      </c>
      <c r="N161" s="2">
        <f t="shared" si="30"/>
        <v>39994</v>
      </c>
      <c r="O161" s="10">
        <f t="shared" si="33"/>
        <v>51679.4802376144</v>
      </c>
      <c r="P161" s="10">
        <f t="shared" si="31"/>
        <v>51597.763603534826</v>
      </c>
      <c r="Q161" s="10">
        <f t="shared" si="34"/>
        <v>50332.00259575111</v>
      </c>
      <c r="R161" s="10">
        <f t="shared" si="35"/>
        <v>49185.564257945633</v>
      </c>
      <c r="S161" s="10">
        <f t="shared" si="36"/>
        <v>50221.023884990231</v>
      </c>
      <c r="T161" s="10">
        <f t="shared" si="37"/>
        <v>51648.151733387342</v>
      </c>
      <c r="U161" s="13">
        <f t="shared" si="32"/>
        <v>152431.47959486779</v>
      </c>
      <c r="V161" s="6"/>
      <c r="W161" s="10">
        <f t="shared" si="38"/>
        <v>118427.0272150386</v>
      </c>
      <c r="X161">
        <v>-5.4117416550692153E-2</v>
      </c>
      <c r="Y161">
        <v>5.4293967937111848E-3</v>
      </c>
      <c r="Z161">
        <v>4.59346619873236E-2</v>
      </c>
      <c r="AA161">
        <v>0</v>
      </c>
      <c r="AB161">
        <v>0</v>
      </c>
      <c r="AC161">
        <v>1.3598453213521419E-2</v>
      </c>
      <c r="AD161">
        <v>0</v>
      </c>
      <c r="AE161">
        <v>0</v>
      </c>
      <c r="AF161">
        <v>0</v>
      </c>
      <c r="AG161">
        <v>-5.2300345371642581E-3</v>
      </c>
      <c r="AH161">
        <v>-7.2825270696704721E-3</v>
      </c>
      <c r="AI161">
        <v>0</v>
      </c>
      <c r="AJ161">
        <v>0</v>
      </c>
      <c r="AK161">
        <v>0</v>
      </c>
      <c r="AL161">
        <v>-4.564504923909478E-3</v>
      </c>
      <c r="AM161">
        <v>0</v>
      </c>
      <c r="AN161">
        <v>-2.4322101808738452E-3</v>
      </c>
      <c r="AO161">
        <v>-1.404803986557484E-3</v>
      </c>
      <c r="AP161">
        <v>-4.809836102263306E-3</v>
      </c>
      <c r="AQ161">
        <v>0</v>
      </c>
      <c r="AR161">
        <v>7.7827746454927496E-3</v>
      </c>
      <c r="AS161">
        <v>-3.1317923304753428E-3</v>
      </c>
      <c r="AT161">
        <v>-4.5307726311551409E-3</v>
      </c>
      <c r="AU161">
        <v>0</v>
      </c>
      <c r="AV161">
        <v>-8.2468424739175483E-3</v>
      </c>
      <c r="AW161">
        <v>0</v>
      </c>
      <c r="AX161">
        <v>6.7606583362764266E-5</v>
      </c>
      <c r="AY161">
        <v>8.3630811721622687E-4</v>
      </c>
      <c r="AZ161">
        <v>0</v>
      </c>
      <c r="BA161">
        <v>-9.1684231485588286E-3</v>
      </c>
    </row>
    <row r="162" spans="1:53" x14ac:dyDescent="0.2">
      <c r="A162" s="1">
        <v>161</v>
      </c>
      <c r="B162" s="2">
        <v>38107</v>
      </c>
      <c r="C162" s="2">
        <v>38138</v>
      </c>
      <c r="D162" s="2">
        <v>39933</v>
      </c>
      <c r="E162" s="2">
        <v>39964</v>
      </c>
      <c r="F162">
        <v>1.788566161883462E-3</v>
      </c>
      <c r="G162">
        <v>9.9643127970194798E-2</v>
      </c>
      <c r="H162">
        <v>6.733162905588097E-2</v>
      </c>
      <c r="I162">
        <f t="shared" si="27"/>
        <v>9.9643127970194794</v>
      </c>
      <c r="J162">
        <f t="shared" si="27"/>
        <v>6.733162905588097</v>
      </c>
      <c r="K162" t="b">
        <f t="shared" si="28"/>
        <v>1</v>
      </c>
      <c r="L162">
        <f t="shared" si="26"/>
        <v>1</v>
      </c>
      <c r="M162" s="6" t="b">
        <f t="shared" si="29"/>
        <v>1</v>
      </c>
      <c r="N162" s="2">
        <f t="shared" si="30"/>
        <v>40025</v>
      </c>
      <c r="O162" s="10">
        <f t="shared" si="33"/>
        <v>50810.493198289267</v>
      </c>
      <c r="P162" s="10">
        <f t="shared" si="31"/>
        <v>51597.763603534826</v>
      </c>
      <c r="Q162" s="10">
        <f t="shared" si="34"/>
        <v>50332.00259575111</v>
      </c>
      <c r="R162" s="10">
        <f t="shared" si="35"/>
        <v>51461.647838556695</v>
      </c>
      <c r="S162" s="10">
        <f t="shared" si="36"/>
        <v>50221.023884990231</v>
      </c>
      <c r="T162" s="10">
        <f t="shared" si="37"/>
        <v>51648.151733387342</v>
      </c>
      <c r="U162" s="13">
        <f t="shared" si="32"/>
        <v>154707.56317547886</v>
      </c>
      <c r="V162" s="6"/>
      <c r="W162" s="10">
        <f t="shared" si="38"/>
        <v>121722.36080745277</v>
      </c>
      <c r="X162">
        <v>2.782585757582634E-2</v>
      </c>
      <c r="Y162">
        <v>5.5121145169029816E-3</v>
      </c>
      <c r="Z162">
        <v>4.5864613185762571E-2</v>
      </c>
      <c r="AA162">
        <v>0</v>
      </c>
      <c r="AB162">
        <v>0</v>
      </c>
      <c r="AC162">
        <v>1.303656796639382E-2</v>
      </c>
      <c r="AD162">
        <v>0</v>
      </c>
      <c r="AE162">
        <v>0</v>
      </c>
      <c r="AF162">
        <v>0</v>
      </c>
      <c r="AG162">
        <v>-4.9156342743423582E-3</v>
      </c>
      <c r="AH162">
        <v>-6.4533550280877804E-3</v>
      </c>
      <c r="AI162">
        <v>0</v>
      </c>
      <c r="AJ162">
        <v>0</v>
      </c>
      <c r="AK162">
        <v>0</v>
      </c>
      <c r="AL162">
        <v>-3.9164821656343324E-3</v>
      </c>
      <c r="AM162">
        <v>0</v>
      </c>
      <c r="AN162">
        <v>-1.7852545803485481E-3</v>
      </c>
      <c r="AO162">
        <v>-1.0950409121882969E-3</v>
      </c>
      <c r="AP162">
        <v>-4.5533105294489947E-3</v>
      </c>
      <c r="AQ162">
        <v>0</v>
      </c>
      <c r="AR162">
        <v>6.5365160329820086E-3</v>
      </c>
      <c r="AS162">
        <v>-2.3603776644169142E-3</v>
      </c>
      <c r="AT162">
        <v>-3.8511063175767622E-3</v>
      </c>
      <c r="AU162">
        <v>0</v>
      </c>
      <c r="AV162">
        <v>-7.851461335380434E-3</v>
      </c>
      <c r="AW162">
        <v>0</v>
      </c>
      <c r="AX162">
        <v>9.8131034813283847E-5</v>
      </c>
      <c r="AY162">
        <v>1.012933139804941E-3</v>
      </c>
      <c r="AZ162">
        <v>0</v>
      </c>
      <c r="BA162">
        <v>-8.3232589228449828E-3</v>
      </c>
    </row>
    <row r="163" spans="1:53" x14ac:dyDescent="0.2">
      <c r="A163" s="1">
        <v>162</v>
      </c>
      <c r="B163" s="2">
        <v>38138</v>
      </c>
      <c r="C163" s="2">
        <v>38168</v>
      </c>
      <c r="D163" s="2">
        <v>39964</v>
      </c>
      <c r="E163" s="2">
        <v>39994</v>
      </c>
      <c r="F163">
        <v>1.890397377819223E-3</v>
      </c>
      <c r="G163">
        <v>-1.8336054164609091E-2</v>
      </c>
      <c r="H163">
        <v>-2.7994737154517699E-2</v>
      </c>
      <c r="I163">
        <f t="shared" si="27"/>
        <v>-1.833605416460909</v>
      </c>
      <c r="J163">
        <f t="shared" si="27"/>
        <v>-2.7994737154517702</v>
      </c>
      <c r="K163" t="b">
        <f t="shared" si="28"/>
        <v>1</v>
      </c>
      <c r="L163">
        <f t="shared" si="26"/>
        <v>-1</v>
      </c>
      <c r="M163" s="6" t="b">
        <f t="shared" si="29"/>
        <v>1</v>
      </c>
      <c r="N163" s="2">
        <f t="shared" si="30"/>
        <v>40055</v>
      </c>
      <c r="O163" s="10">
        <f t="shared" si="33"/>
        <v>50810.493198289267</v>
      </c>
      <c r="P163" s="10">
        <f t="shared" si="31"/>
        <v>51597.763603534826</v>
      </c>
      <c r="Q163" s="10">
        <f t="shared" si="34"/>
        <v>51569.187725159623</v>
      </c>
      <c r="R163" s="10">
        <f t="shared" si="35"/>
        <v>51461.647838556695</v>
      </c>
      <c r="S163" s="10">
        <f t="shared" si="36"/>
        <v>50221.023884990231</v>
      </c>
      <c r="T163" s="10">
        <f t="shared" si="37"/>
        <v>50689.665339420579</v>
      </c>
      <c r="U163" s="13">
        <f t="shared" si="32"/>
        <v>153749.07678151209</v>
      </c>
      <c r="V163" s="6"/>
      <c r="W163" s="10">
        <f t="shared" si="38"/>
        <v>121515.04593854983</v>
      </c>
      <c r="X163">
        <v>-1.7031781796517521E-3</v>
      </c>
      <c r="Y163">
        <v>5.5137754899371328E-3</v>
      </c>
      <c r="Z163">
        <v>4.5776689362634973E-2</v>
      </c>
      <c r="AA163">
        <v>0</v>
      </c>
      <c r="AB163">
        <v>0</v>
      </c>
      <c r="AC163">
        <v>1.2795272127125581E-2</v>
      </c>
      <c r="AD163">
        <v>0</v>
      </c>
      <c r="AE163">
        <v>0</v>
      </c>
      <c r="AF163">
        <v>0</v>
      </c>
      <c r="AG163">
        <v>-4.7108040629128684E-3</v>
      </c>
      <c r="AH163">
        <v>-6.5037735124267339E-3</v>
      </c>
      <c r="AI163">
        <v>0</v>
      </c>
      <c r="AJ163">
        <v>0</v>
      </c>
      <c r="AK163">
        <v>0</v>
      </c>
      <c r="AL163">
        <v>-3.9452435602517497E-3</v>
      </c>
      <c r="AM163">
        <v>0</v>
      </c>
      <c r="AN163">
        <v>-1.6340524339660541E-3</v>
      </c>
      <c r="AO163">
        <v>-8.8885388036685797E-4</v>
      </c>
      <c r="AP163">
        <v>-4.4936135957374633E-3</v>
      </c>
      <c r="AQ163">
        <v>0</v>
      </c>
      <c r="AR163">
        <v>5.8800830950572203E-3</v>
      </c>
      <c r="AS163">
        <v>-2.0040198426152858E-3</v>
      </c>
      <c r="AT163">
        <v>-3.8435075515442052E-3</v>
      </c>
      <c r="AU163">
        <v>0</v>
      </c>
      <c r="AV163">
        <v>-7.6488979186021301E-3</v>
      </c>
      <c r="AW163">
        <v>0</v>
      </c>
      <c r="AX163">
        <v>9.5182586342555276E-5</v>
      </c>
      <c r="AY163">
        <v>1.2030375227698111E-3</v>
      </c>
      <c r="AZ163">
        <v>0</v>
      </c>
      <c r="BA163">
        <v>-7.5540100419432326E-3</v>
      </c>
    </row>
    <row r="164" spans="1:53" x14ac:dyDescent="0.2">
      <c r="A164" s="1">
        <v>163</v>
      </c>
      <c r="B164" s="2">
        <v>38168</v>
      </c>
      <c r="C164" s="2">
        <v>38199</v>
      </c>
      <c r="D164" s="2">
        <v>39994</v>
      </c>
      <c r="E164" s="2">
        <v>40025</v>
      </c>
      <c r="F164">
        <v>1.3940828262825791E-3</v>
      </c>
      <c r="G164">
        <v>5.3812768875723123E-2</v>
      </c>
      <c r="H164">
        <v>8.2941900260438045E-2</v>
      </c>
      <c r="I164">
        <f t="shared" si="27"/>
        <v>5.3812768875723123</v>
      </c>
      <c r="J164">
        <f t="shared" si="27"/>
        <v>8.294190026043804</v>
      </c>
      <c r="K164" t="b">
        <f t="shared" si="28"/>
        <v>1</v>
      </c>
      <c r="L164">
        <f t="shared" si="26"/>
        <v>1</v>
      </c>
      <c r="M164" s="6" t="b">
        <f t="shared" si="29"/>
        <v>1</v>
      </c>
      <c r="N164" s="2">
        <f t="shared" si="30"/>
        <v>40086</v>
      </c>
      <c r="O164" s="10">
        <f t="shared" si="33"/>
        <v>50810.493198289267</v>
      </c>
      <c r="P164" s="10">
        <f t="shared" si="31"/>
        <v>52215.266151301323</v>
      </c>
      <c r="Q164" s="10">
        <f t="shared" si="34"/>
        <v>51569.187725159623</v>
      </c>
      <c r="R164" s="10">
        <f t="shared" si="35"/>
        <v>51461.647838556695</v>
      </c>
      <c r="S164" s="10">
        <f t="shared" si="36"/>
        <v>51249.692260504031</v>
      </c>
      <c r="T164" s="10">
        <f t="shared" si="37"/>
        <v>50689.665339420579</v>
      </c>
      <c r="U164" s="13">
        <f t="shared" si="32"/>
        <v>154366.57932927861</v>
      </c>
      <c r="V164" s="6"/>
      <c r="W164" s="10">
        <f t="shared" si="38"/>
        <v>128419.43617206342</v>
      </c>
      <c r="X164">
        <v>5.6819220864263588E-2</v>
      </c>
      <c r="Y164">
        <v>5.4815412493466192E-3</v>
      </c>
      <c r="Z164">
        <v>4.5865082573769513E-2</v>
      </c>
      <c r="AA164">
        <v>0</v>
      </c>
      <c r="AB164">
        <v>0</v>
      </c>
      <c r="AC164">
        <v>1.3781933078417069E-2</v>
      </c>
      <c r="AD164">
        <v>0</v>
      </c>
      <c r="AE164">
        <v>0</v>
      </c>
      <c r="AF164">
        <v>0</v>
      </c>
      <c r="AG164">
        <v>-5.2797247349431363E-3</v>
      </c>
      <c r="AH164">
        <v>-7.3261652516398244E-3</v>
      </c>
      <c r="AI164">
        <v>0</v>
      </c>
      <c r="AJ164">
        <v>0</v>
      </c>
      <c r="AK164">
        <v>0</v>
      </c>
      <c r="AL164">
        <v>-4.8791982875655152E-3</v>
      </c>
      <c r="AM164">
        <v>0</v>
      </c>
      <c r="AN164">
        <v>-2.7335089171158758E-3</v>
      </c>
      <c r="AO164">
        <v>-1.795926453543335E-3</v>
      </c>
      <c r="AP164">
        <v>-4.7832075024334094E-3</v>
      </c>
      <c r="AQ164">
        <v>0</v>
      </c>
      <c r="AR164">
        <v>8.3214614206681796E-3</v>
      </c>
      <c r="AS164">
        <v>-3.514896136441088E-3</v>
      </c>
      <c r="AT164">
        <v>-4.7387127375828342E-3</v>
      </c>
      <c r="AU164">
        <v>0</v>
      </c>
      <c r="AV164">
        <v>-8.5326476886135229E-3</v>
      </c>
      <c r="AW164">
        <v>0</v>
      </c>
      <c r="AX164">
        <v>9.9840291022726323E-5</v>
      </c>
      <c r="AY164">
        <v>1.2633845395258381E-3</v>
      </c>
      <c r="AZ164">
        <v>0</v>
      </c>
      <c r="BA164">
        <v>-9.6791114927417595E-3</v>
      </c>
    </row>
    <row r="165" spans="1:53" x14ac:dyDescent="0.2">
      <c r="A165" s="1">
        <v>164</v>
      </c>
      <c r="B165" s="2">
        <v>38199</v>
      </c>
      <c r="C165" s="2">
        <v>38230</v>
      </c>
      <c r="D165" s="2">
        <v>40025</v>
      </c>
      <c r="E165" s="2">
        <v>40056</v>
      </c>
      <c r="F165">
        <v>1E-3</v>
      </c>
      <c r="G165">
        <v>2.7123379315429089E-2</v>
      </c>
      <c r="H165">
        <v>8.6624032291606534E-2</v>
      </c>
      <c r="I165">
        <f t="shared" si="27"/>
        <v>2.7123379315429088</v>
      </c>
      <c r="J165">
        <f t="shared" si="27"/>
        <v>8.6624032291606525</v>
      </c>
      <c r="K165" t="b">
        <f t="shared" si="28"/>
        <v>1</v>
      </c>
      <c r="L165">
        <f t="shared" si="26"/>
        <v>1</v>
      </c>
      <c r="M165" s="6" t="b">
        <f t="shared" si="29"/>
        <v>1</v>
      </c>
      <c r="N165" s="2">
        <f t="shared" si="30"/>
        <v>40117</v>
      </c>
      <c r="O165" s="10">
        <f t="shared" si="33"/>
        <v>51455.526443092873</v>
      </c>
      <c r="P165" s="10">
        <f t="shared" si="31"/>
        <v>52215.266151301323</v>
      </c>
      <c r="Q165" s="10">
        <f t="shared" si="34"/>
        <v>51569.187725159623</v>
      </c>
      <c r="R165" s="10">
        <f t="shared" si="35"/>
        <v>53058.23138607834</v>
      </c>
      <c r="S165" s="10">
        <f t="shared" si="36"/>
        <v>51249.692260504031</v>
      </c>
      <c r="T165" s="10">
        <f t="shared" si="37"/>
        <v>50689.665339420579</v>
      </c>
      <c r="U165" s="13">
        <f t="shared" si="32"/>
        <v>155963.16287680023</v>
      </c>
      <c r="V165" s="6"/>
      <c r="W165" s="10">
        <f t="shared" si="38"/>
        <v>132465.67443230891</v>
      </c>
      <c r="X165">
        <v>3.1507989606994843E-2</v>
      </c>
      <c r="Y165">
        <v>5.4615356979505992E-3</v>
      </c>
      <c r="Z165">
        <v>4.5862931210849993E-2</v>
      </c>
      <c r="AA165">
        <v>0</v>
      </c>
      <c r="AB165">
        <v>0</v>
      </c>
      <c r="AC165">
        <v>1.478496772743336E-2</v>
      </c>
      <c r="AD165">
        <v>0</v>
      </c>
      <c r="AE165">
        <v>0</v>
      </c>
      <c r="AF165">
        <v>0</v>
      </c>
      <c r="AG165">
        <v>-6.1615480545652093E-3</v>
      </c>
      <c r="AH165">
        <v>-8.0601132029751877E-3</v>
      </c>
      <c r="AI165">
        <v>0</v>
      </c>
      <c r="AJ165">
        <v>0</v>
      </c>
      <c r="AK165">
        <v>7.7571880989712972E-4</v>
      </c>
      <c r="AL165">
        <v>-5.6053369465121688E-3</v>
      </c>
      <c r="AM165">
        <v>0</v>
      </c>
      <c r="AN165">
        <v>-3.6587051027503039E-3</v>
      </c>
      <c r="AO165">
        <v>-2.6426353103462781E-3</v>
      </c>
      <c r="AP165">
        <v>-5.0399234762674543E-3</v>
      </c>
      <c r="AQ165">
        <v>-1.1158894523055371E-3</v>
      </c>
      <c r="AR165">
        <v>1.0635309362022361E-2</v>
      </c>
      <c r="AS165">
        <v>-4.8187484020890898E-3</v>
      </c>
      <c r="AT165">
        <v>-4.8965759545390366E-3</v>
      </c>
      <c r="AU165">
        <v>0</v>
      </c>
      <c r="AV165">
        <v>-9.2690871833029879E-3</v>
      </c>
      <c r="AW165">
        <v>0</v>
      </c>
      <c r="AX165">
        <v>1.169104879870171E-4</v>
      </c>
      <c r="AY165">
        <v>1.242396979500749E-3</v>
      </c>
      <c r="AZ165">
        <v>0</v>
      </c>
      <c r="BA165">
        <v>-1.107083501409886E-2</v>
      </c>
    </row>
    <row r="166" spans="1:53" x14ac:dyDescent="0.2">
      <c r="A166" s="1">
        <v>165</v>
      </c>
      <c r="B166" s="2">
        <v>38230</v>
      </c>
      <c r="C166" s="2">
        <v>38260</v>
      </c>
      <c r="D166" s="2">
        <v>40056</v>
      </c>
      <c r="E166" s="2">
        <v>40086</v>
      </c>
      <c r="F166">
        <v>1.0280732238308651E-3</v>
      </c>
      <c r="G166">
        <v>0.11017089746632711</v>
      </c>
      <c r="H166">
        <v>0.21507156862502591</v>
      </c>
      <c r="I166">
        <f t="shared" si="27"/>
        <v>11.01708974663271</v>
      </c>
      <c r="J166">
        <f t="shared" si="27"/>
        <v>21.50715686250259</v>
      </c>
      <c r="K166" t="b">
        <f t="shared" si="28"/>
        <v>1</v>
      </c>
      <c r="L166">
        <f t="shared" si="26"/>
        <v>1</v>
      </c>
      <c r="M166" s="6" t="b">
        <f t="shared" si="29"/>
        <v>1</v>
      </c>
      <c r="N166" s="2">
        <f t="shared" si="30"/>
        <v>40147</v>
      </c>
      <c r="O166" s="10">
        <f t="shared" si="33"/>
        <v>51455.526443092873</v>
      </c>
      <c r="P166" s="10">
        <f t="shared" si="31"/>
        <v>52215.266151301323</v>
      </c>
      <c r="Q166" s="10">
        <f t="shared" si="34"/>
        <v>51987.720958933409</v>
      </c>
      <c r="R166" s="10">
        <f t="shared" si="35"/>
        <v>53058.23138607834</v>
      </c>
      <c r="S166" s="10">
        <f t="shared" si="36"/>
        <v>51249.692260504031</v>
      </c>
      <c r="T166" s="10">
        <f t="shared" si="37"/>
        <v>54923.809495842848</v>
      </c>
      <c r="U166" s="13">
        <f t="shared" si="32"/>
        <v>160197.30703322252</v>
      </c>
      <c r="V166" s="6"/>
      <c r="W166" s="10">
        <f t="shared" si="38"/>
        <v>149254.95131563782</v>
      </c>
      <c r="X166">
        <v>0.12674435815376761</v>
      </c>
      <c r="Y166">
        <v>5.5364648852578961E-3</v>
      </c>
      <c r="Z166">
        <v>4.578966122442775E-2</v>
      </c>
      <c r="AA166">
        <v>0</v>
      </c>
      <c r="AB166">
        <v>0</v>
      </c>
      <c r="AC166">
        <v>1.479737642504261E-2</v>
      </c>
      <c r="AD166">
        <v>0</v>
      </c>
      <c r="AE166">
        <v>0</v>
      </c>
      <c r="AF166">
        <v>0</v>
      </c>
      <c r="AG166">
        <v>-5.921263700373219E-3</v>
      </c>
      <c r="AH166">
        <v>-8.022227729802836E-3</v>
      </c>
      <c r="AI166">
        <v>0</v>
      </c>
      <c r="AJ166">
        <v>0</v>
      </c>
      <c r="AK166">
        <v>6.4010598211352752E-4</v>
      </c>
      <c r="AL166">
        <v>-5.4650414254535833E-3</v>
      </c>
      <c r="AM166">
        <v>0</v>
      </c>
      <c r="AN166">
        <v>-3.3625266774500698E-3</v>
      </c>
      <c r="AO166">
        <v>-2.5786516230991911E-3</v>
      </c>
      <c r="AP166">
        <v>-5.0229666675838149E-3</v>
      </c>
      <c r="AQ166">
        <v>-4.5924230471621239E-4</v>
      </c>
      <c r="AR166">
        <v>1.021207439640576E-2</v>
      </c>
      <c r="AS166">
        <v>-4.4071964907280714E-3</v>
      </c>
      <c r="AT166">
        <v>-4.7160655144176302E-3</v>
      </c>
      <c r="AU166">
        <v>0</v>
      </c>
      <c r="AV166">
        <v>-9.2410976702276132E-3</v>
      </c>
      <c r="AW166">
        <v>0</v>
      </c>
      <c r="AX166">
        <v>1.4505387955229029E-4</v>
      </c>
      <c r="AY166">
        <v>1.2364482573127759E-3</v>
      </c>
      <c r="AZ166">
        <v>0</v>
      </c>
      <c r="BA166">
        <v>-1.1556581825541321E-2</v>
      </c>
    </row>
    <row r="167" spans="1:53" x14ac:dyDescent="0.2">
      <c r="A167" s="1">
        <v>166</v>
      </c>
      <c r="B167" s="2">
        <v>38260</v>
      </c>
      <c r="C167" s="2">
        <v>38291</v>
      </c>
      <c r="D167" s="2">
        <v>40086</v>
      </c>
      <c r="E167" s="2">
        <v>40117</v>
      </c>
      <c r="F167">
        <v>1.318986896198669E-3</v>
      </c>
      <c r="G167">
        <v>4.6406542537869903E-2</v>
      </c>
      <c r="H167">
        <v>8.3551555056358084E-2</v>
      </c>
      <c r="I167">
        <f t="shared" si="27"/>
        <v>4.6406542537869901</v>
      </c>
      <c r="J167">
        <f t="shared" si="27"/>
        <v>8.3551555056358087</v>
      </c>
      <c r="K167" t="b">
        <f t="shared" si="28"/>
        <v>1</v>
      </c>
      <c r="L167">
        <f t="shared" si="26"/>
        <v>1</v>
      </c>
      <c r="M167" s="6" t="b">
        <f t="shared" si="29"/>
        <v>1</v>
      </c>
      <c r="N167" s="2">
        <f t="shared" si="30"/>
        <v>40178</v>
      </c>
      <c r="O167" s="10">
        <f t="shared" si="33"/>
        <v>51455.526443092873</v>
      </c>
      <c r="P167" s="10">
        <f t="shared" si="31"/>
        <v>52888.589526614196</v>
      </c>
      <c r="Q167" s="10">
        <f t="shared" si="34"/>
        <v>51987.720958933409</v>
      </c>
      <c r="R167" s="10">
        <f t="shared" si="35"/>
        <v>53058.23138607834</v>
      </c>
      <c r="S167" s="10">
        <f t="shared" si="36"/>
        <v>53399.102344407504</v>
      </c>
      <c r="T167" s="10">
        <f t="shared" si="37"/>
        <v>54923.809495842848</v>
      </c>
      <c r="U167" s="13">
        <f t="shared" si="32"/>
        <v>160870.63040853539</v>
      </c>
      <c r="V167" s="6"/>
      <c r="W167" s="10">
        <f t="shared" si="38"/>
        <v>138105.48813730243</v>
      </c>
      <c r="X167">
        <v>-7.4700792704404217E-2</v>
      </c>
      <c r="Y167">
        <v>5.8692928824431974E-3</v>
      </c>
      <c r="Z167">
        <v>4.5843921988343757E-2</v>
      </c>
      <c r="AA167">
        <v>0</v>
      </c>
      <c r="AB167">
        <v>0</v>
      </c>
      <c r="AC167">
        <v>1.427961721720963E-2</v>
      </c>
      <c r="AD167">
        <v>0</v>
      </c>
      <c r="AE167">
        <v>0</v>
      </c>
      <c r="AF167">
        <v>0</v>
      </c>
      <c r="AG167">
        <v>-5.0677486055540717E-3</v>
      </c>
      <c r="AH167">
        <v>-7.5778619386254126E-3</v>
      </c>
      <c r="AI167">
        <v>0</v>
      </c>
      <c r="AJ167">
        <v>0</v>
      </c>
      <c r="AK167">
        <v>0</v>
      </c>
      <c r="AL167">
        <v>-4.6922801085750978E-3</v>
      </c>
      <c r="AM167">
        <v>0</v>
      </c>
      <c r="AN167">
        <v>-3.181352441792872E-3</v>
      </c>
      <c r="AO167">
        <v>-2.6213642672838688E-3</v>
      </c>
      <c r="AP167">
        <v>-5.4188141038441608E-3</v>
      </c>
      <c r="AQ167">
        <v>0</v>
      </c>
      <c r="AR167">
        <v>8.4930615149590247E-3</v>
      </c>
      <c r="AS167">
        <v>-2.9920880520933201E-3</v>
      </c>
      <c r="AT167">
        <v>-3.859210167775367E-3</v>
      </c>
      <c r="AU167">
        <v>0</v>
      </c>
      <c r="AV167">
        <v>-8.675347698486607E-3</v>
      </c>
      <c r="AW167">
        <v>0</v>
      </c>
      <c r="AX167">
        <v>1.9993688579870999E-4</v>
      </c>
      <c r="AY167">
        <v>9.3254920776633091E-4</v>
      </c>
      <c r="AZ167">
        <v>0</v>
      </c>
      <c r="BA167">
        <v>-1.073936753371183E-2</v>
      </c>
    </row>
    <row r="168" spans="1:53" x14ac:dyDescent="0.2">
      <c r="A168" s="1">
        <v>167</v>
      </c>
      <c r="B168" s="2">
        <v>38291</v>
      </c>
      <c r="C168" s="2">
        <v>38321</v>
      </c>
      <c r="D168" s="2">
        <v>40117</v>
      </c>
      <c r="E168" s="2">
        <v>40147</v>
      </c>
      <c r="F168">
        <v>1.6922203516410389E-3</v>
      </c>
      <c r="G168">
        <v>0.14625674453425891</v>
      </c>
      <c r="H168">
        <v>3.9824710219425082E-2</v>
      </c>
      <c r="I168">
        <f t="shared" si="27"/>
        <v>14.625674453425891</v>
      </c>
      <c r="J168">
        <f t="shared" si="27"/>
        <v>3.9824710219425081</v>
      </c>
      <c r="K168" t="b">
        <f t="shared" si="28"/>
        <v>1</v>
      </c>
      <c r="L168">
        <f t="shared" si="26"/>
        <v>1</v>
      </c>
      <c r="M168" s="6" t="b">
        <f t="shared" si="29"/>
        <v>1</v>
      </c>
      <c r="N168" s="2">
        <f t="shared" si="30"/>
        <v>40208</v>
      </c>
      <c r="O168" s="10">
        <f t="shared" si="33"/>
        <v>53623.543469511795</v>
      </c>
      <c r="P168" s="10">
        <f t="shared" si="31"/>
        <v>52888.589526614196</v>
      </c>
      <c r="Q168" s="10">
        <f t="shared" si="34"/>
        <v>51987.720958933409</v>
      </c>
      <c r="R168" s="10">
        <f t="shared" si="35"/>
        <v>52677.852932986025</v>
      </c>
      <c r="S168" s="10">
        <f t="shared" si="36"/>
        <v>53399.102344407504</v>
      </c>
      <c r="T168" s="10">
        <f t="shared" si="37"/>
        <v>54923.809495842848</v>
      </c>
      <c r="U168" s="13">
        <f t="shared" si="32"/>
        <v>160490.25195544306</v>
      </c>
      <c r="V168" s="6"/>
      <c r="W168" s="10">
        <f t="shared" si="38"/>
        <v>136417.99717129278</v>
      </c>
      <c r="X168">
        <v>-1.2218855229938159E-2</v>
      </c>
      <c r="Y168">
        <v>5.9225681006956623E-3</v>
      </c>
      <c r="Z168">
        <v>4.5654646748169672E-2</v>
      </c>
      <c r="AA168">
        <v>0</v>
      </c>
      <c r="AB168">
        <v>0</v>
      </c>
      <c r="AC168">
        <v>1.358075592653572E-2</v>
      </c>
      <c r="AD168">
        <v>0</v>
      </c>
      <c r="AE168">
        <v>0</v>
      </c>
      <c r="AF168">
        <v>0</v>
      </c>
      <c r="AG168">
        <v>-4.622257080515316E-3</v>
      </c>
      <c r="AH168">
        <v>-6.9912525332580227E-3</v>
      </c>
      <c r="AI168">
        <v>0</v>
      </c>
      <c r="AJ168">
        <v>0</v>
      </c>
      <c r="AK168">
        <v>0</v>
      </c>
      <c r="AL168">
        <v>-4.0571163993557806E-3</v>
      </c>
      <c r="AM168">
        <v>0</v>
      </c>
      <c r="AN168">
        <v>-2.3896055976077549E-3</v>
      </c>
      <c r="AO168">
        <v>-1.872071747232145E-3</v>
      </c>
      <c r="AP168">
        <v>-5.1070969192017956E-3</v>
      </c>
      <c r="AQ168">
        <v>0</v>
      </c>
      <c r="AR168">
        <v>6.4781768655125544E-3</v>
      </c>
      <c r="AS168">
        <v>-1.697671924122831E-3</v>
      </c>
      <c r="AT168">
        <v>-3.032521964475459E-3</v>
      </c>
      <c r="AU168">
        <v>0</v>
      </c>
      <c r="AV168">
        <v>-8.0348208080783731E-3</v>
      </c>
      <c r="AW168">
        <v>0</v>
      </c>
      <c r="AX168">
        <v>2.3246698522647299E-4</v>
      </c>
      <c r="AY168">
        <v>7.0698470212519633E-4</v>
      </c>
      <c r="AZ168">
        <v>0</v>
      </c>
      <c r="BA168">
        <v>-9.0437247903739533E-3</v>
      </c>
    </row>
    <row r="169" spans="1:53" x14ac:dyDescent="0.2">
      <c r="A169" s="1">
        <v>168</v>
      </c>
      <c r="B169" s="2">
        <v>38321</v>
      </c>
      <c r="C169" s="2">
        <v>38352</v>
      </c>
      <c r="D169" s="2">
        <v>40147</v>
      </c>
      <c r="E169" s="2">
        <v>40178</v>
      </c>
      <c r="F169">
        <v>1.0280732238308651E-3</v>
      </c>
      <c r="G169">
        <v>9.6834653522531976E-3</v>
      </c>
      <c r="H169">
        <v>-5.4412748990806198E-2</v>
      </c>
      <c r="I169">
        <f t="shared" si="27"/>
        <v>0.96834653522531977</v>
      </c>
      <c r="J169">
        <f t="shared" si="27"/>
        <v>-5.4412748990806197</v>
      </c>
      <c r="K169" t="b">
        <f t="shared" si="28"/>
        <v>0</v>
      </c>
      <c r="L169">
        <f t="shared" si="26"/>
        <v>0</v>
      </c>
      <c r="M169" s="6" t="str">
        <f t="shared" si="29"/>
        <v>No Action</v>
      </c>
      <c r="N169" s="2">
        <f t="shared" si="30"/>
        <v>40237</v>
      </c>
      <c r="O169" s="10">
        <f t="shared" si="33"/>
        <v>53623.543469511795</v>
      </c>
      <c r="P169" s="10">
        <f t="shared" si="31"/>
        <v>52888.589526614196</v>
      </c>
      <c r="Q169" s="10">
        <f t="shared" si="34"/>
        <v>53496.750651814356</v>
      </c>
      <c r="R169" s="10">
        <f t="shared" si="35"/>
        <v>52677.852932986025</v>
      </c>
      <c r="S169" s="10">
        <f t="shared" si="36"/>
        <v>53399.102344407504</v>
      </c>
      <c r="T169" s="10">
        <f t="shared" si="37"/>
        <v>53399.102344407504</v>
      </c>
      <c r="U169" s="13">
        <f t="shared" si="32"/>
        <v>158965.54480400772</v>
      </c>
      <c r="V169" s="6"/>
      <c r="W169" s="10">
        <f t="shared" si="38"/>
        <v>140852.52321941961</v>
      </c>
      <c r="X169">
        <v>3.2506898943536297E-2</v>
      </c>
      <c r="Y169">
        <v>5.8926462538603204E-3</v>
      </c>
      <c r="Z169">
        <v>4.5431589406362841E-2</v>
      </c>
      <c r="AA169">
        <v>-8.2468426838521068E-5</v>
      </c>
      <c r="AB169">
        <v>0</v>
      </c>
      <c r="AC169">
        <v>1.519027479194089E-2</v>
      </c>
      <c r="AD169">
        <v>0</v>
      </c>
      <c r="AE169">
        <v>0</v>
      </c>
      <c r="AF169">
        <v>0</v>
      </c>
      <c r="AG169">
        <v>-6.0393343634773554E-3</v>
      </c>
      <c r="AH169">
        <v>-7.9875121711714091E-3</v>
      </c>
      <c r="AI169">
        <v>0</v>
      </c>
      <c r="AJ169">
        <v>0</v>
      </c>
      <c r="AK169">
        <v>8.0578270534289391E-4</v>
      </c>
      <c r="AL169">
        <v>-5.5962506100083924E-3</v>
      </c>
      <c r="AM169">
        <v>0</v>
      </c>
      <c r="AN169">
        <v>-4.0240723611973438E-3</v>
      </c>
      <c r="AO169">
        <v>-2.8461996235218641E-3</v>
      </c>
      <c r="AP169">
        <v>-5.5348151491662716E-3</v>
      </c>
      <c r="AQ169">
        <v>0</v>
      </c>
      <c r="AR169">
        <v>1.036264952026025E-2</v>
      </c>
      <c r="AS169">
        <v>-4.1903741971745373E-3</v>
      </c>
      <c r="AT169">
        <v>-4.5726735430087918E-3</v>
      </c>
      <c r="AU169">
        <v>0</v>
      </c>
      <c r="AV169">
        <v>-9.2144581344791674E-3</v>
      </c>
      <c r="AW169">
        <v>0</v>
      </c>
      <c r="AX169">
        <v>2.5205466664822537E-4</v>
      </c>
      <c r="AY169">
        <v>1.103442605482146E-3</v>
      </c>
      <c r="AZ169">
        <v>0</v>
      </c>
      <c r="BA169">
        <v>-1.2634333511364591E-2</v>
      </c>
    </row>
    <row r="170" spans="1:53" x14ac:dyDescent="0.2">
      <c r="A170" s="1">
        <v>169</v>
      </c>
      <c r="B170" s="2">
        <v>38352</v>
      </c>
      <c r="C170" s="2">
        <v>38383</v>
      </c>
      <c r="D170" s="2">
        <v>40178</v>
      </c>
      <c r="E170" s="2">
        <v>40209</v>
      </c>
      <c r="F170">
        <v>1.0280732238308651E-3</v>
      </c>
      <c r="G170">
        <v>2.778413378905753E-2</v>
      </c>
      <c r="H170">
        <v>1.5128055913127219E-2</v>
      </c>
      <c r="I170">
        <f t="shared" si="27"/>
        <v>2.778413378905753</v>
      </c>
      <c r="J170">
        <f t="shared" si="27"/>
        <v>1.5128055913127219</v>
      </c>
      <c r="K170" t="b">
        <f t="shared" si="28"/>
        <v>1</v>
      </c>
      <c r="L170">
        <f t="shared" si="26"/>
        <v>1</v>
      </c>
      <c r="M170" s="6" t="b">
        <f t="shared" si="29"/>
        <v>1</v>
      </c>
      <c r="N170" s="2">
        <f t="shared" si="30"/>
        <v>40268</v>
      </c>
      <c r="O170" s="10">
        <f t="shared" si="33"/>
        <v>53623.543469511795</v>
      </c>
      <c r="P170" s="10">
        <f t="shared" si="31"/>
        <v>53893.950124134055</v>
      </c>
      <c r="Q170" s="10">
        <f t="shared" si="34"/>
        <v>53496.750651814356</v>
      </c>
      <c r="R170" s="10">
        <f t="shared" si="35"/>
        <v>52677.852932986025</v>
      </c>
      <c r="S170" s="10">
        <f t="shared" si="36"/>
        <v>52988.514934669241</v>
      </c>
      <c r="T170" s="10">
        <f t="shared" si="37"/>
        <v>53399.102344407504</v>
      </c>
      <c r="U170" s="13">
        <f t="shared" si="32"/>
        <v>159970.90540152759</v>
      </c>
      <c r="V170" s="6"/>
      <c r="W170" s="10">
        <f t="shared" si="38"/>
        <v>140125.72591794189</v>
      </c>
      <c r="X170">
        <v>-5.1599878004707968E-3</v>
      </c>
      <c r="Y170">
        <v>5.8965989734494984E-3</v>
      </c>
      <c r="Z170">
        <v>4.5582154502292388E-2</v>
      </c>
      <c r="AA170">
        <v>-4.3163341293774759E-4</v>
      </c>
      <c r="AB170">
        <v>0</v>
      </c>
      <c r="AC170">
        <v>1.5311253906056151E-2</v>
      </c>
      <c r="AD170">
        <v>0</v>
      </c>
      <c r="AE170">
        <v>0</v>
      </c>
      <c r="AF170">
        <v>0</v>
      </c>
      <c r="AG170">
        <v>-5.6440626941320722E-3</v>
      </c>
      <c r="AH170">
        <v>-8.2481649196036663E-3</v>
      </c>
      <c r="AI170">
        <v>0</v>
      </c>
      <c r="AJ170">
        <v>0</v>
      </c>
      <c r="AK170">
        <v>3.9010679860723067E-4</v>
      </c>
      <c r="AL170">
        <v>-5.1859036209844171E-3</v>
      </c>
      <c r="AM170">
        <v>0</v>
      </c>
      <c r="AN170">
        <v>-3.8525138889356101E-3</v>
      </c>
      <c r="AO170">
        <v>-2.535609729640479E-3</v>
      </c>
      <c r="AP170">
        <v>-5.1688788332172556E-3</v>
      </c>
      <c r="AQ170">
        <v>0</v>
      </c>
      <c r="AR170">
        <v>1.056540890048745E-2</v>
      </c>
      <c r="AS170">
        <v>-4.6617767930205081E-3</v>
      </c>
      <c r="AT170">
        <v>-4.9539672975179652E-3</v>
      </c>
      <c r="AU170">
        <v>0</v>
      </c>
      <c r="AV170">
        <v>-9.1653433632531943E-3</v>
      </c>
      <c r="AW170">
        <v>0</v>
      </c>
      <c r="AX170">
        <v>2.783006542489071E-4</v>
      </c>
      <c r="AY170">
        <v>9.5839657967887828E-4</v>
      </c>
      <c r="AZ170">
        <v>0</v>
      </c>
      <c r="BA170">
        <v>-1.285533840747259E-2</v>
      </c>
    </row>
    <row r="171" spans="1:53" x14ac:dyDescent="0.2">
      <c r="A171" s="1">
        <v>170</v>
      </c>
      <c r="B171" s="2">
        <v>38383</v>
      </c>
      <c r="C171" s="2">
        <v>38411</v>
      </c>
      <c r="D171" s="2">
        <v>40209</v>
      </c>
      <c r="E171" s="2">
        <v>40237</v>
      </c>
      <c r="F171">
        <v>1.0280732238308651E-3</v>
      </c>
      <c r="G171">
        <v>6.2867790918244487E-2</v>
      </c>
      <c r="H171">
        <v>8.5955616503408022E-2</v>
      </c>
      <c r="I171">
        <f t="shared" si="27"/>
        <v>6.2867790918244486</v>
      </c>
      <c r="J171">
        <f t="shared" si="27"/>
        <v>8.5955616503408017</v>
      </c>
      <c r="K171" t="b">
        <f t="shared" si="28"/>
        <v>1</v>
      </c>
      <c r="L171">
        <f t="shared" si="26"/>
        <v>1</v>
      </c>
      <c r="M171" s="6" t="b">
        <f t="shared" si="29"/>
        <v>1</v>
      </c>
      <c r="N171" s="2">
        <f t="shared" si="30"/>
        <v>40296</v>
      </c>
      <c r="O171" s="10">
        <f t="shared" si="33"/>
        <v>53323.63513384253</v>
      </c>
      <c r="P171" s="10">
        <f t="shared" si="31"/>
        <v>53893.950124134055</v>
      </c>
      <c r="Q171" s="10">
        <f t="shared" si="34"/>
        <v>53496.750651814356</v>
      </c>
      <c r="R171" s="10">
        <f t="shared" si="35"/>
        <v>55029.532712882952</v>
      </c>
      <c r="S171" s="10">
        <f t="shared" si="36"/>
        <v>52988.514934669241</v>
      </c>
      <c r="T171" s="10">
        <f t="shared" si="37"/>
        <v>53399.102344407504</v>
      </c>
      <c r="U171" s="13">
        <f t="shared" si="32"/>
        <v>162322.58518142451</v>
      </c>
      <c r="V171" s="6"/>
      <c r="W171" s="10">
        <f t="shared" si="38"/>
        <v>148338.31330167066</v>
      </c>
      <c r="X171">
        <v>5.8608705360342642E-2</v>
      </c>
      <c r="Y171">
        <v>5.9174651344561643E-3</v>
      </c>
      <c r="Z171">
        <v>4.553188310446267E-2</v>
      </c>
      <c r="AA171">
        <v>-4.6636817695507732E-4</v>
      </c>
      <c r="AB171">
        <v>0</v>
      </c>
      <c r="AC171">
        <v>1.534318523288403E-2</v>
      </c>
      <c r="AD171">
        <v>0</v>
      </c>
      <c r="AE171">
        <v>0</v>
      </c>
      <c r="AF171">
        <v>0</v>
      </c>
      <c r="AG171">
        <v>-5.655718152953842E-3</v>
      </c>
      <c r="AH171">
        <v>-8.2280486135447948E-3</v>
      </c>
      <c r="AI171">
        <v>0</v>
      </c>
      <c r="AJ171">
        <v>0</v>
      </c>
      <c r="AK171">
        <v>4.0185715866355461E-4</v>
      </c>
      <c r="AL171">
        <v>-5.1736206321183137E-3</v>
      </c>
      <c r="AM171">
        <v>0</v>
      </c>
      <c r="AN171">
        <v>-3.867295836688071E-3</v>
      </c>
      <c r="AO171">
        <v>-2.559931097419242E-3</v>
      </c>
      <c r="AP171">
        <v>-5.225074185519896E-3</v>
      </c>
      <c r="AQ171">
        <v>0</v>
      </c>
      <c r="AR171">
        <v>1.0596871454006861E-2</v>
      </c>
      <c r="AS171">
        <v>-4.7254742043219564E-3</v>
      </c>
      <c r="AT171">
        <v>-5.0233063364161536E-3</v>
      </c>
      <c r="AU171">
        <v>0</v>
      </c>
      <c r="AV171">
        <v>-9.17140893434042E-3</v>
      </c>
      <c r="AW171">
        <v>0</v>
      </c>
      <c r="AX171">
        <v>3.4322648601195022E-4</v>
      </c>
      <c r="AY171">
        <v>9.0066275925949663E-4</v>
      </c>
      <c r="AZ171">
        <v>0</v>
      </c>
      <c r="BA171">
        <v>-1.289181910618834E-2</v>
      </c>
    </row>
    <row r="172" spans="1:53" x14ac:dyDescent="0.2">
      <c r="A172" s="1">
        <v>171</v>
      </c>
      <c r="B172" s="2">
        <v>38411</v>
      </c>
      <c r="C172" s="2">
        <v>38442</v>
      </c>
      <c r="D172" s="2">
        <v>40237</v>
      </c>
      <c r="E172" s="2">
        <v>40268</v>
      </c>
      <c r="F172">
        <v>1.0280732238308651E-3</v>
      </c>
      <c r="G172">
        <v>2.7462925161772241E-2</v>
      </c>
      <c r="H172">
        <v>7.9615674764022107E-2</v>
      </c>
      <c r="I172">
        <f t="shared" si="27"/>
        <v>2.746292516177224</v>
      </c>
      <c r="J172">
        <f t="shared" si="27"/>
        <v>7.9615674764022106</v>
      </c>
      <c r="K172" t="b">
        <f t="shared" si="28"/>
        <v>1</v>
      </c>
      <c r="L172">
        <f t="shared" si="26"/>
        <v>1</v>
      </c>
      <c r="M172" s="6" t="b">
        <f t="shared" si="29"/>
        <v>1</v>
      </c>
      <c r="N172" s="2">
        <f t="shared" si="30"/>
        <v>40329</v>
      </c>
      <c r="O172" s="10">
        <f t="shared" si="33"/>
        <v>53323.63513384253</v>
      </c>
      <c r="P172" s="10">
        <f t="shared" si="31"/>
        <v>53893.950124134055</v>
      </c>
      <c r="Q172" s="10">
        <f t="shared" si="34"/>
        <v>54107.52839380817</v>
      </c>
      <c r="R172" s="10">
        <f t="shared" si="35"/>
        <v>55029.532712882952</v>
      </c>
      <c r="S172" s="10">
        <f t="shared" si="36"/>
        <v>52988.514934669241</v>
      </c>
      <c r="T172" s="10">
        <f t="shared" si="37"/>
        <v>54394.753725091621</v>
      </c>
      <c r="U172" s="13">
        <f t="shared" si="32"/>
        <v>163318.23656210862</v>
      </c>
      <c r="V172" s="6"/>
      <c r="W172" s="10">
        <f t="shared" si="38"/>
        <v>152219.87559757131</v>
      </c>
      <c r="X172">
        <v>2.6166957204150399E-2</v>
      </c>
      <c r="Y172">
        <v>5.9801303656655353E-3</v>
      </c>
      <c r="Z172">
        <v>4.5600758980757938E-2</v>
      </c>
      <c r="AA172">
        <v>-5.2175720605355754E-4</v>
      </c>
      <c r="AB172">
        <v>0</v>
      </c>
      <c r="AC172">
        <v>1.527316699168566E-2</v>
      </c>
      <c r="AD172">
        <v>0</v>
      </c>
      <c r="AE172">
        <v>0</v>
      </c>
      <c r="AF172">
        <v>0</v>
      </c>
      <c r="AG172">
        <v>-5.6430735234587383E-3</v>
      </c>
      <c r="AH172">
        <v>-8.1930185774073197E-3</v>
      </c>
      <c r="AI172">
        <v>0</v>
      </c>
      <c r="AJ172">
        <v>0</v>
      </c>
      <c r="AK172">
        <v>3.9864683911183829E-4</v>
      </c>
      <c r="AL172">
        <v>-5.1501397723534318E-3</v>
      </c>
      <c r="AM172">
        <v>0</v>
      </c>
      <c r="AN172">
        <v>-4.0747642578059648E-3</v>
      </c>
      <c r="AO172">
        <v>-2.7101018690204579E-3</v>
      </c>
      <c r="AP172">
        <v>-5.1873071791197264E-3</v>
      </c>
      <c r="AQ172">
        <v>0</v>
      </c>
      <c r="AR172">
        <v>1.0460523343992501E-2</v>
      </c>
      <c r="AS172">
        <v>-4.6009723649966579E-3</v>
      </c>
      <c r="AT172">
        <v>-4.898249326714961E-3</v>
      </c>
      <c r="AU172">
        <v>0</v>
      </c>
      <c r="AV172">
        <v>-9.1527106254848164E-3</v>
      </c>
      <c r="AW172">
        <v>0</v>
      </c>
      <c r="AX172">
        <v>4.2243361491720098E-4</v>
      </c>
      <c r="AY172">
        <v>1.0167642188538689E-3</v>
      </c>
      <c r="AZ172">
        <v>0</v>
      </c>
      <c r="BA172">
        <v>-1.275571738737607E-2</v>
      </c>
    </row>
    <row r="173" spans="1:53" x14ac:dyDescent="0.2">
      <c r="A173" s="1">
        <v>172</v>
      </c>
      <c r="B173" s="2">
        <v>38442</v>
      </c>
      <c r="C173" s="2">
        <v>38472</v>
      </c>
      <c r="D173" s="2">
        <v>40268</v>
      </c>
      <c r="E173" s="2">
        <v>40298</v>
      </c>
      <c r="F173">
        <v>1.433219225503574E-3</v>
      </c>
      <c r="G173">
        <v>5.9873723078982137E-2</v>
      </c>
      <c r="H173">
        <v>0.1120410538774206</v>
      </c>
      <c r="I173">
        <f t="shared" si="27"/>
        <v>5.9873723078982133</v>
      </c>
      <c r="J173">
        <f t="shared" si="27"/>
        <v>11.204105387742059</v>
      </c>
      <c r="K173" t="b">
        <f t="shared" si="28"/>
        <v>1</v>
      </c>
      <c r="L173">
        <f t="shared" si="26"/>
        <v>1</v>
      </c>
      <c r="M173" s="6" t="b">
        <f t="shared" si="29"/>
        <v>1</v>
      </c>
      <c r="N173" s="2">
        <f t="shared" si="30"/>
        <v>40359</v>
      </c>
      <c r="O173" s="10">
        <f t="shared" si="33"/>
        <v>53323.63513384253</v>
      </c>
      <c r="P173" s="10">
        <f t="shared" si="31"/>
        <v>55315.113892832785</v>
      </c>
      <c r="Q173" s="10">
        <f t="shared" si="34"/>
        <v>54107.52839380817</v>
      </c>
      <c r="R173" s="10">
        <f t="shared" si="35"/>
        <v>55029.532712882952</v>
      </c>
      <c r="S173" s="10">
        <f t="shared" si="36"/>
        <v>54439.41218736954</v>
      </c>
      <c r="T173" s="10">
        <f t="shared" si="37"/>
        <v>54394.753725091621</v>
      </c>
      <c r="U173" s="13">
        <f t="shared" si="32"/>
        <v>164739.40033080737</v>
      </c>
      <c r="V173" s="6"/>
      <c r="W173" s="10">
        <f t="shared" si="38"/>
        <v>156370.21007134428</v>
      </c>
      <c r="X173">
        <v>2.7265391312927659E-2</v>
      </c>
      <c r="Y173">
        <v>6.0471868854477572E-3</v>
      </c>
      <c r="Z173">
        <v>4.5208473719696947E-2</v>
      </c>
      <c r="AA173">
        <v>0</v>
      </c>
      <c r="AB173">
        <v>0</v>
      </c>
      <c r="AC173">
        <v>1.4040839012870839E-2</v>
      </c>
      <c r="AD173">
        <v>0</v>
      </c>
      <c r="AE173">
        <v>0</v>
      </c>
      <c r="AF173">
        <v>0</v>
      </c>
      <c r="AG173">
        <v>-5.0265706592298003E-3</v>
      </c>
      <c r="AH173">
        <v>-7.3577529724597884E-3</v>
      </c>
      <c r="AI173">
        <v>0</v>
      </c>
      <c r="AJ173">
        <v>0</v>
      </c>
      <c r="AK173">
        <v>0</v>
      </c>
      <c r="AL173">
        <v>-4.3378603359734667E-3</v>
      </c>
      <c r="AM173">
        <v>0</v>
      </c>
      <c r="AN173">
        <v>-3.2628864434106619E-3</v>
      </c>
      <c r="AO173">
        <v>-2.23829645311149E-3</v>
      </c>
      <c r="AP173">
        <v>-5.1299388296396822E-3</v>
      </c>
      <c r="AQ173">
        <v>0</v>
      </c>
      <c r="AR173">
        <v>8.3808560515628849E-3</v>
      </c>
      <c r="AS173">
        <v>-3.2719377165261292E-3</v>
      </c>
      <c r="AT173">
        <v>-4.1055658999159736E-3</v>
      </c>
      <c r="AU173">
        <v>0</v>
      </c>
      <c r="AV173">
        <v>-8.3944693138096778E-3</v>
      </c>
      <c r="AW173">
        <v>0</v>
      </c>
      <c r="AX173">
        <v>5.0807021679503245E-4</v>
      </c>
      <c r="AY173">
        <v>9.9101020741967048E-4</v>
      </c>
      <c r="AZ173">
        <v>0</v>
      </c>
      <c r="BA173">
        <v>-1.0589407516120799E-2</v>
      </c>
    </row>
    <row r="174" spans="1:53" x14ac:dyDescent="0.2">
      <c r="A174" s="1">
        <v>173</v>
      </c>
      <c r="B174" s="2">
        <v>38472</v>
      </c>
      <c r="C174" s="2">
        <v>38503</v>
      </c>
      <c r="D174" s="2">
        <v>40298</v>
      </c>
      <c r="E174" s="2">
        <v>40329</v>
      </c>
      <c r="F174">
        <v>1.3940828262825791E-3</v>
      </c>
      <c r="G174">
        <v>7.0873690391160371E-2</v>
      </c>
      <c r="H174">
        <v>3.7226896809946369E-4</v>
      </c>
      <c r="I174">
        <f t="shared" si="27"/>
        <v>7.0873690391160373</v>
      </c>
      <c r="J174">
        <f t="shared" si="27"/>
        <v>3.7226896809946369E-2</v>
      </c>
      <c r="K174" t="b">
        <f t="shared" si="28"/>
        <v>1</v>
      </c>
      <c r="L174">
        <f t="shared" si="26"/>
        <v>1</v>
      </c>
      <c r="M174" s="6" t="b">
        <f t="shared" si="29"/>
        <v>1</v>
      </c>
      <c r="N174" s="2">
        <f t="shared" si="30"/>
        <v>40390</v>
      </c>
      <c r="O174" s="10">
        <f t="shared" si="33"/>
        <v>54913.133443602455</v>
      </c>
      <c r="P174" s="10">
        <f t="shared" si="31"/>
        <v>55315.113892832785</v>
      </c>
      <c r="Q174" s="10">
        <f t="shared" si="34"/>
        <v>54107.52839380817</v>
      </c>
      <c r="R174" s="10">
        <f t="shared" si="35"/>
        <v>54114.242578395359</v>
      </c>
      <c r="S174" s="10">
        <f t="shared" si="36"/>
        <v>54439.41218736954</v>
      </c>
      <c r="T174" s="10">
        <f t="shared" si="37"/>
        <v>54394.753725091621</v>
      </c>
      <c r="U174" s="13">
        <f t="shared" si="32"/>
        <v>163824.11019631976</v>
      </c>
      <c r="V174" s="6"/>
      <c r="W174" s="10">
        <f t="shared" si="38"/>
        <v>148073.19428586826</v>
      </c>
      <c r="X174">
        <v>-5.3060079548978463E-2</v>
      </c>
      <c r="Y174">
        <v>6.1356091768777852E-3</v>
      </c>
      <c r="Z174">
        <v>4.5253003334427673E-2</v>
      </c>
      <c r="AA174">
        <v>0</v>
      </c>
      <c r="AB174">
        <v>0</v>
      </c>
      <c r="AC174">
        <v>1.3984883767132351E-2</v>
      </c>
      <c r="AD174">
        <v>0</v>
      </c>
      <c r="AE174">
        <v>0</v>
      </c>
      <c r="AF174">
        <v>0</v>
      </c>
      <c r="AG174">
        <v>-5.0316224189254754E-3</v>
      </c>
      <c r="AH174">
        <v>-7.7886578284397743E-3</v>
      </c>
      <c r="AI174">
        <v>0</v>
      </c>
      <c r="AJ174">
        <v>0</v>
      </c>
      <c r="AK174">
        <v>0</v>
      </c>
      <c r="AL174">
        <v>-4.6519455306094654E-3</v>
      </c>
      <c r="AM174">
        <v>0</v>
      </c>
      <c r="AN174">
        <v>-3.2901315653225088E-3</v>
      </c>
      <c r="AO174">
        <v>-2.2924130725024889E-3</v>
      </c>
      <c r="AP174">
        <v>-4.7757241889100337E-3</v>
      </c>
      <c r="AQ174">
        <v>0</v>
      </c>
      <c r="AR174">
        <v>8.4214504930303063E-3</v>
      </c>
      <c r="AS174">
        <v>-3.22071410924522E-3</v>
      </c>
      <c r="AT174">
        <v>-3.9546849653068934E-3</v>
      </c>
      <c r="AU174">
        <v>0</v>
      </c>
      <c r="AV174">
        <v>-8.54980114781515E-3</v>
      </c>
      <c r="AW174">
        <v>0</v>
      </c>
      <c r="AX174">
        <v>6.306682863328624E-4</v>
      </c>
      <c r="AY174">
        <v>8.9572097670928249E-4</v>
      </c>
      <c r="AZ174">
        <v>0</v>
      </c>
      <c r="BA174">
        <v>-1.046766361552246E-2</v>
      </c>
    </row>
    <row r="175" spans="1:53" x14ac:dyDescent="0.2">
      <c r="A175" s="1">
        <v>174</v>
      </c>
      <c r="B175" s="2">
        <v>38503</v>
      </c>
      <c r="C175" s="2">
        <v>38533</v>
      </c>
      <c r="D175" s="2">
        <v>40329</v>
      </c>
      <c r="E175" s="2">
        <v>40359</v>
      </c>
      <c r="F175">
        <v>1.180712846666189E-3</v>
      </c>
      <c r="G175">
        <v>9.6060163265770646E-2</v>
      </c>
      <c r="H175">
        <v>2.9434735176541289E-2</v>
      </c>
      <c r="I175">
        <f t="shared" si="27"/>
        <v>9.6060163265770644</v>
      </c>
      <c r="J175">
        <f t="shared" si="27"/>
        <v>2.9434735176541289</v>
      </c>
      <c r="K175" t="b">
        <f t="shared" si="28"/>
        <v>1</v>
      </c>
      <c r="L175">
        <f t="shared" si="26"/>
        <v>1</v>
      </c>
      <c r="M175" s="6" t="b">
        <f t="shared" si="29"/>
        <v>1</v>
      </c>
      <c r="N175" s="2">
        <f t="shared" si="30"/>
        <v>40420</v>
      </c>
      <c r="O175" s="10">
        <f t="shared" si="33"/>
        <v>54913.133443602455</v>
      </c>
      <c r="P175" s="10">
        <f t="shared" si="31"/>
        <v>55315.113892832785</v>
      </c>
      <c r="Q175" s="10">
        <f t="shared" si="34"/>
        <v>54608.036732106586</v>
      </c>
      <c r="R175" s="10">
        <f t="shared" si="35"/>
        <v>54114.242578395359</v>
      </c>
      <c r="S175" s="10">
        <f t="shared" si="36"/>
        <v>54439.41218736954</v>
      </c>
      <c r="T175" s="10">
        <f t="shared" si="37"/>
        <v>54973.548747670138</v>
      </c>
      <c r="U175" s="13">
        <f t="shared" si="32"/>
        <v>164402.90521889829</v>
      </c>
      <c r="V175" s="6"/>
      <c r="W175" s="10">
        <f t="shared" si="38"/>
        <v>156251.19142913751</v>
      </c>
      <c r="X175">
        <v>5.5229423412592217E-2</v>
      </c>
      <c r="Y175">
        <v>6.1342053333473682E-3</v>
      </c>
      <c r="Z175">
        <v>4.5232992318621983E-2</v>
      </c>
      <c r="AA175">
        <v>-8.0448017669288544E-5</v>
      </c>
      <c r="AB175">
        <v>0</v>
      </c>
      <c r="AC175">
        <v>1.45113964771606E-2</v>
      </c>
      <c r="AD175">
        <v>0</v>
      </c>
      <c r="AE175">
        <v>0</v>
      </c>
      <c r="AF175">
        <v>0</v>
      </c>
      <c r="AG175">
        <v>-5.9808903138905073E-3</v>
      </c>
      <c r="AH175">
        <v>-7.5330841077129972E-3</v>
      </c>
      <c r="AI175">
        <v>0</v>
      </c>
      <c r="AJ175">
        <v>0</v>
      </c>
      <c r="AK175">
        <v>6.5471976558648798E-4</v>
      </c>
      <c r="AL175">
        <v>-4.6893454943082299E-3</v>
      </c>
      <c r="AM175">
        <v>0</v>
      </c>
      <c r="AN175">
        <v>-3.628268657522271E-3</v>
      </c>
      <c r="AO175">
        <v>-3.0401303200544932E-3</v>
      </c>
      <c r="AP175">
        <v>-4.8018737778331762E-3</v>
      </c>
      <c r="AQ175">
        <v>0</v>
      </c>
      <c r="AR175">
        <v>9.418825514526448E-3</v>
      </c>
      <c r="AS175">
        <v>-3.966872387957102E-3</v>
      </c>
      <c r="AT175">
        <v>-4.3765440455403098E-3</v>
      </c>
      <c r="AU175">
        <v>0</v>
      </c>
      <c r="AV175">
        <v>-8.8744803919031164E-3</v>
      </c>
      <c r="AW175">
        <v>0</v>
      </c>
      <c r="AX175">
        <v>5.6410836060462473E-4</v>
      </c>
      <c r="AY175">
        <v>1.4344152311401221E-3</v>
      </c>
      <c r="AZ175">
        <v>0</v>
      </c>
      <c r="BA175">
        <v>-1.1612214371248949E-2</v>
      </c>
    </row>
    <row r="176" spans="1:53" x14ac:dyDescent="0.2">
      <c r="A176" s="1">
        <v>175</v>
      </c>
      <c r="B176" s="2">
        <v>38533</v>
      </c>
      <c r="C176" s="2">
        <v>38564</v>
      </c>
      <c r="D176" s="2">
        <v>40359</v>
      </c>
      <c r="E176" s="2">
        <v>40390</v>
      </c>
      <c r="F176">
        <v>1.247936205471311E-3</v>
      </c>
      <c r="G176">
        <v>-3.463942231914785E-2</v>
      </c>
      <c r="H176">
        <v>4.800122260588538E-2</v>
      </c>
      <c r="I176">
        <f t="shared" si="27"/>
        <v>-3.463942231914785</v>
      </c>
      <c r="J176">
        <f t="shared" si="27"/>
        <v>4.8001222605885383</v>
      </c>
      <c r="K176" t="b">
        <f t="shared" si="28"/>
        <v>0</v>
      </c>
      <c r="L176">
        <f t="shared" si="26"/>
        <v>-1</v>
      </c>
      <c r="M176" s="6" t="b">
        <f t="shared" si="29"/>
        <v>0</v>
      </c>
      <c r="N176" s="2">
        <f t="shared" si="30"/>
        <v>40451</v>
      </c>
      <c r="O176" s="10">
        <f t="shared" si="33"/>
        <v>54913.133443602455</v>
      </c>
      <c r="P176" s="10">
        <f t="shared" si="31"/>
        <v>54034.500929464775</v>
      </c>
      <c r="Q176" s="10">
        <f t="shared" si="34"/>
        <v>54608.036732106586</v>
      </c>
      <c r="R176" s="10">
        <f t="shared" si="35"/>
        <v>54114.242578395359</v>
      </c>
      <c r="S176" s="10">
        <f t="shared" si="36"/>
        <v>54800.968406299427</v>
      </c>
      <c r="T176" s="10">
        <f t="shared" si="37"/>
        <v>54973.548747670138</v>
      </c>
      <c r="U176" s="13">
        <f t="shared" si="32"/>
        <v>163122.29225553028</v>
      </c>
      <c r="V176" s="6"/>
      <c r="W176" s="10">
        <f t="shared" si="38"/>
        <v>163412.47708805325</v>
      </c>
      <c r="X176">
        <v>4.5831878742271751E-2</v>
      </c>
      <c r="Y176">
        <v>6.1515974293380182E-3</v>
      </c>
      <c r="Z176">
        <v>4.52422720137102E-2</v>
      </c>
      <c r="AA176">
        <v>0</v>
      </c>
      <c r="AB176">
        <v>0</v>
      </c>
      <c r="AC176">
        <v>1.4227300867151059E-2</v>
      </c>
      <c r="AD176">
        <v>0</v>
      </c>
      <c r="AE176">
        <v>0</v>
      </c>
      <c r="AF176">
        <v>0</v>
      </c>
      <c r="AG176">
        <v>-5.8836352206578591E-3</v>
      </c>
      <c r="AH176">
        <v>-7.0840868973383996E-3</v>
      </c>
      <c r="AI176">
        <v>0</v>
      </c>
      <c r="AJ176">
        <v>0</v>
      </c>
      <c r="AK176">
        <v>5.3625800036427378E-4</v>
      </c>
      <c r="AL176">
        <v>-4.5913691388926618E-3</v>
      </c>
      <c r="AM176">
        <v>0</v>
      </c>
      <c r="AN176">
        <v>-3.3161917940083782E-3</v>
      </c>
      <c r="AO176">
        <v>-3.0885730840426238E-3</v>
      </c>
      <c r="AP176">
        <v>-4.3896214430817074E-3</v>
      </c>
      <c r="AQ176">
        <v>0</v>
      </c>
      <c r="AR176">
        <v>8.8016597375149101E-3</v>
      </c>
      <c r="AS176">
        <v>-3.9904121396015192E-3</v>
      </c>
      <c r="AT176">
        <v>-4.3776594612155908E-3</v>
      </c>
      <c r="AU176">
        <v>0</v>
      </c>
      <c r="AV176">
        <v>-8.7475400468877262E-3</v>
      </c>
      <c r="AW176">
        <v>0</v>
      </c>
      <c r="AX176">
        <v>4.8109854402625239E-4</v>
      </c>
      <c r="AY176">
        <v>1.835854762209032E-3</v>
      </c>
      <c r="AZ176">
        <v>0</v>
      </c>
      <c r="BA176">
        <v>-1.135545923910926E-2</v>
      </c>
    </row>
    <row r="177" spans="1:53" x14ac:dyDescent="0.2">
      <c r="A177" s="1">
        <v>176</v>
      </c>
      <c r="B177" s="2">
        <v>38564</v>
      </c>
      <c r="C177" s="2">
        <v>38595</v>
      </c>
      <c r="D177" s="2">
        <v>40390</v>
      </c>
      <c r="E177" s="2">
        <v>40421</v>
      </c>
      <c r="F177">
        <v>1.0280732238308651E-3</v>
      </c>
      <c r="G177">
        <v>0.1020005832070512</v>
      </c>
      <c r="H177">
        <v>0.13826208207511809</v>
      </c>
      <c r="I177">
        <f t="shared" si="27"/>
        <v>10.20005832070512</v>
      </c>
      <c r="J177">
        <f t="shared" si="27"/>
        <v>13.826208207511808</v>
      </c>
      <c r="K177" t="b">
        <f t="shared" si="28"/>
        <v>1</v>
      </c>
      <c r="L177">
        <f t="shared" si="26"/>
        <v>1</v>
      </c>
      <c r="M177" s="6" t="b">
        <f t="shared" si="29"/>
        <v>1</v>
      </c>
      <c r="N177" s="2">
        <f t="shared" si="30"/>
        <v>40482</v>
      </c>
      <c r="O177" s="10">
        <f t="shared" si="33"/>
        <v>54374.097418510093</v>
      </c>
      <c r="P177" s="10">
        <f t="shared" si="31"/>
        <v>54034.500929464775</v>
      </c>
      <c r="Q177" s="10">
        <f t="shared" si="34"/>
        <v>54608.036732106586</v>
      </c>
      <c r="R177" s="10">
        <f t="shared" si="35"/>
        <v>57124.777017645116</v>
      </c>
      <c r="S177" s="10">
        <f t="shared" si="36"/>
        <v>54800.968406299427</v>
      </c>
      <c r="T177" s="10">
        <f t="shared" si="37"/>
        <v>54973.548747670138</v>
      </c>
      <c r="U177" s="13">
        <f t="shared" si="32"/>
        <v>166132.82669478003</v>
      </c>
      <c r="V177" s="6"/>
      <c r="W177" s="10">
        <f t="shared" si="38"/>
        <v>169491.54868442952</v>
      </c>
      <c r="X177">
        <v>3.7200779920254237E-2</v>
      </c>
      <c r="Y177">
        <v>6.2519572505056473E-3</v>
      </c>
      <c r="Z177">
        <v>4.508567570514823E-2</v>
      </c>
      <c r="AA177">
        <v>-8.4232873089422605E-4</v>
      </c>
      <c r="AB177">
        <v>0</v>
      </c>
      <c r="AC177">
        <v>1.4957645879555E-2</v>
      </c>
      <c r="AD177">
        <v>0</v>
      </c>
      <c r="AE177">
        <v>0</v>
      </c>
      <c r="AF177">
        <v>0</v>
      </c>
      <c r="AG177">
        <v>-7.0738754579434647E-3</v>
      </c>
      <c r="AH177">
        <v>-7.2119455530880163E-3</v>
      </c>
      <c r="AI177">
        <v>0</v>
      </c>
      <c r="AJ177">
        <v>0</v>
      </c>
      <c r="AK177">
        <v>1.4111304387297589E-3</v>
      </c>
      <c r="AL177">
        <v>-4.6209730028621519E-3</v>
      </c>
      <c r="AM177">
        <v>-8.4193583546774336E-5</v>
      </c>
      <c r="AN177">
        <v>-3.6012938173342291E-3</v>
      </c>
      <c r="AO177">
        <v>-3.6198891982071541E-3</v>
      </c>
      <c r="AP177">
        <v>-3.951977718726715E-3</v>
      </c>
      <c r="AQ177">
        <v>-4.5549422128530331E-4</v>
      </c>
      <c r="AR177">
        <v>1.0142218217642661E-2</v>
      </c>
      <c r="AS177">
        <v>-4.430367037128553E-3</v>
      </c>
      <c r="AT177">
        <v>-4.3622031859306002E-3</v>
      </c>
      <c r="AU177">
        <v>0</v>
      </c>
      <c r="AV177">
        <v>-9.2491269240623768E-3</v>
      </c>
      <c r="AW177">
        <v>0</v>
      </c>
      <c r="AX177">
        <v>6.1641931707100519E-4</v>
      </c>
      <c r="AY177">
        <v>2.0178622516617501E-3</v>
      </c>
      <c r="AZ177">
        <v>0</v>
      </c>
      <c r="BA177">
        <v>-1.191216797176997E-2</v>
      </c>
    </row>
    <row r="178" spans="1:53" x14ac:dyDescent="0.2">
      <c r="A178" s="1">
        <v>177</v>
      </c>
      <c r="B178" s="2">
        <v>38595</v>
      </c>
      <c r="C178" s="2">
        <v>38625</v>
      </c>
      <c r="D178" s="2">
        <v>40421</v>
      </c>
      <c r="E178" s="2">
        <v>40451</v>
      </c>
      <c r="F178">
        <v>1.0280732238308651E-3</v>
      </c>
      <c r="G178">
        <v>8.8649288619115266E-2</v>
      </c>
      <c r="H178">
        <v>0.1028507801203858</v>
      </c>
      <c r="I178">
        <f t="shared" si="27"/>
        <v>8.8649288619115261</v>
      </c>
      <c r="J178">
        <f t="shared" si="27"/>
        <v>10.28507801203858</v>
      </c>
      <c r="K178" t="b">
        <f t="shared" si="28"/>
        <v>1</v>
      </c>
      <c r="L178">
        <f t="shared" si="26"/>
        <v>1</v>
      </c>
      <c r="M178" s="6" t="b">
        <f t="shared" si="29"/>
        <v>1</v>
      </c>
      <c r="N178" s="2">
        <f t="shared" si="30"/>
        <v>40512</v>
      </c>
      <c r="O178" s="10">
        <f t="shared" si="33"/>
        <v>54374.097418510093</v>
      </c>
      <c r="P178" s="10">
        <f t="shared" si="31"/>
        <v>54034.500929464775</v>
      </c>
      <c r="Q178" s="10">
        <f t="shared" si="34"/>
        <v>55377.608898260012</v>
      </c>
      <c r="R178" s="10">
        <f t="shared" si="35"/>
        <v>57124.777017645116</v>
      </c>
      <c r="S178" s="10">
        <f t="shared" si="36"/>
        <v>54800.968406299427</v>
      </c>
      <c r="T178" s="10">
        <f t="shared" si="37"/>
        <v>56679.742523612935</v>
      </c>
      <c r="U178" s="13">
        <f t="shared" si="32"/>
        <v>167839.02047072281</v>
      </c>
      <c r="V178" s="6"/>
      <c r="W178" s="10">
        <f t="shared" si="38"/>
        <v>172850.55278233832</v>
      </c>
      <c r="X178">
        <v>1.9818121457859949E-2</v>
      </c>
      <c r="Y178">
        <v>6.2681859700947371E-3</v>
      </c>
      <c r="Z178">
        <v>4.5115798577971489E-2</v>
      </c>
      <c r="AA178">
        <v>-9.3009359724176223E-4</v>
      </c>
      <c r="AB178">
        <v>0</v>
      </c>
      <c r="AC178">
        <v>1.501816530045356E-2</v>
      </c>
      <c r="AD178">
        <v>0</v>
      </c>
      <c r="AE178">
        <v>0</v>
      </c>
      <c r="AF178">
        <v>0</v>
      </c>
      <c r="AG178">
        <v>-6.8722295527688824E-3</v>
      </c>
      <c r="AH178">
        <v>-7.5097218230393784E-3</v>
      </c>
      <c r="AI178">
        <v>0</v>
      </c>
      <c r="AJ178">
        <v>0</v>
      </c>
      <c r="AK178">
        <v>1.3163720563525579E-3</v>
      </c>
      <c r="AL178">
        <v>-4.7115550735866108E-3</v>
      </c>
      <c r="AM178">
        <v>0</v>
      </c>
      <c r="AN178">
        <v>-3.7749721356043751E-3</v>
      </c>
      <c r="AO178">
        <v>-3.525130618842868E-3</v>
      </c>
      <c r="AP178">
        <v>-3.9240232949235869E-3</v>
      </c>
      <c r="AQ178">
        <v>-6.7924320717677828E-4</v>
      </c>
      <c r="AR178">
        <v>1.031096936418583E-2</v>
      </c>
      <c r="AS178">
        <v>-4.4192019850516013E-3</v>
      </c>
      <c r="AT178">
        <v>-4.2457194525161394E-3</v>
      </c>
      <c r="AU178">
        <v>0</v>
      </c>
      <c r="AV178">
        <v>-9.2435584668641609E-3</v>
      </c>
      <c r="AW178">
        <v>0</v>
      </c>
      <c r="AX178">
        <v>7.0684489239657318E-4</v>
      </c>
      <c r="AY178">
        <v>1.924829535314255E-3</v>
      </c>
      <c r="AZ178">
        <v>0</v>
      </c>
      <c r="BA178">
        <v>-1.180263601307689E-2</v>
      </c>
    </row>
    <row r="179" spans="1:53" x14ac:dyDescent="0.2">
      <c r="A179" s="1">
        <v>178</v>
      </c>
      <c r="B179" s="2">
        <v>38625</v>
      </c>
      <c r="C179" s="2">
        <v>38656</v>
      </c>
      <c r="D179" s="2">
        <v>40451</v>
      </c>
      <c r="E179" s="2">
        <v>40482</v>
      </c>
      <c r="F179">
        <v>1.318986896198669E-3</v>
      </c>
      <c r="G179">
        <v>6.0368857836731717E-2</v>
      </c>
      <c r="H179">
        <v>8.2799394783864735E-2</v>
      </c>
      <c r="I179">
        <f t="shared" si="27"/>
        <v>6.0368857836731715</v>
      </c>
      <c r="J179">
        <f t="shared" si="27"/>
        <v>8.2799394783864741</v>
      </c>
      <c r="K179" t="b">
        <f t="shared" si="28"/>
        <v>1</v>
      </c>
      <c r="L179">
        <f t="shared" si="26"/>
        <v>1</v>
      </c>
      <c r="M179" s="6" t="b">
        <f t="shared" si="29"/>
        <v>1</v>
      </c>
      <c r="N179" s="2">
        <f t="shared" si="30"/>
        <v>40543</v>
      </c>
      <c r="O179" s="10">
        <f t="shared" si="33"/>
        <v>54374.097418510093</v>
      </c>
      <c r="P179" s="10">
        <f t="shared" si="31"/>
        <v>55874.811537900612</v>
      </c>
      <c r="Q179" s="10">
        <f t="shared" si="34"/>
        <v>55377.608898260012</v>
      </c>
      <c r="R179" s="10">
        <f t="shared" si="35"/>
        <v>57124.777017645116</v>
      </c>
      <c r="S179" s="10">
        <f t="shared" si="36"/>
        <v>55946.340156907601</v>
      </c>
      <c r="T179" s="10">
        <f t="shared" si="37"/>
        <v>56679.742523612935</v>
      </c>
      <c r="U179" s="13">
        <f t="shared" si="32"/>
        <v>169679.33107915864</v>
      </c>
      <c r="V179" s="6"/>
      <c r="W179" s="10">
        <f t="shared" si="38"/>
        <v>177306.72531852374</v>
      </c>
      <c r="X179">
        <v>2.5780493405750681E-2</v>
      </c>
      <c r="Y179">
        <v>5.6677800435682461E-3</v>
      </c>
      <c r="Z179">
        <v>4.4707499384041109E-2</v>
      </c>
      <c r="AA179">
        <v>0</v>
      </c>
      <c r="AB179">
        <v>0</v>
      </c>
      <c r="AC179">
        <v>1.3848195270828921E-2</v>
      </c>
      <c r="AD179">
        <v>0</v>
      </c>
      <c r="AE179">
        <v>0</v>
      </c>
      <c r="AF179">
        <v>0</v>
      </c>
      <c r="AG179">
        <v>-6.1216062253582693E-3</v>
      </c>
      <c r="AH179">
        <v>-6.8694673358812739E-3</v>
      </c>
      <c r="AI179">
        <v>0</v>
      </c>
      <c r="AJ179">
        <v>0</v>
      </c>
      <c r="AK179">
        <v>4.6644846007876811E-4</v>
      </c>
      <c r="AL179">
        <v>-4.0148937772412846E-3</v>
      </c>
      <c r="AM179">
        <v>0</v>
      </c>
      <c r="AN179">
        <v>-3.179750505807692E-3</v>
      </c>
      <c r="AO179">
        <v>-3.052401706982154E-3</v>
      </c>
      <c r="AP179">
        <v>-3.8726170216576159E-3</v>
      </c>
      <c r="AQ179">
        <v>0</v>
      </c>
      <c r="AR179">
        <v>8.7030993444051335E-3</v>
      </c>
      <c r="AS179">
        <v>-3.42584221363054E-3</v>
      </c>
      <c r="AT179">
        <v>-4.0161411062479306E-3</v>
      </c>
      <c r="AU179">
        <v>0</v>
      </c>
      <c r="AV179">
        <v>-8.6871380045744802E-3</v>
      </c>
      <c r="AW179">
        <v>0</v>
      </c>
      <c r="AX179">
        <v>7.6118018889137192E-4</v>
      </c>
      <c r="AY179">
        <v>1.903364227041129E-3</v>
      </c>
      <c r="AZ179">
        <v>0</v>
      </c>
      <c r="BA179">
        <v>-1.075578998557985E-2</v>
      </c>
    </row>
    <row r="180" spans="1:53" x14ac:dyDescent="0.2">
      <c r="A180" s="1">
        <v>179</v>
      </c>
      <c r="B180" s="2">
        <v>38656</v>
      </c>
      <c r="C180" s="2">
        <v>38686</v>
      </c>
      <c r="D180" s="2">
        <v>40482</v>
      </c>
      <c r="E180" s="2">
        <v>40512</v>
      </c>
      <c r="F180">
        <v>2.944000475100034E-3</v>
      </c>
      <c r="G180">
        <v>7.0375527112414391E-2</v>
      </c>
      <c r="H180">
        <v>-1.8150352337424711E-2</v>
      </c>
      <c r="I180">
        <f t="shared" si="27"/>
        <v>7.0375527112414389</v>
      </c>
      <c r="J180">
        <f t="shared" si="27"/>
        <v>-1.8150352337424711</v>
      </c>
      <c r="K180" t="b">
        <f t="shared" si="28"/>
        <v>0</v>
      </c>
      <c r="L180">
        <f t="shared" si="26"/>
        <v>1</v>
      </c>
      <c r="M180" s="6" t="b">
        <f t="shared" si="29"/>
        <v>0</v>
      </c>
      <c r="N180" s="2">
        <f t="shared" si="30"/>
        <v>40573</v>
      </c>
      <c r="O180" s="10">
        <f t="shared" si="33"/>
        <v>56559.777026386211</v>
      </c>
      <c r="P180" s="10">
        <f t="shared" si="31"/>
        <v>55874.811537900612</v>
      </c>
      <c r="Q180" s="10">
        <f t="shared" si="34"/>
        <v>55377.608898260012</v>
      </c>
      <c r="R180" s="10">
        <f t="shared" si="35"/>
        <v>55042.567860557509</v>
      </c>
      <c r="S180" s="10">
        <f t="shared" si="36"/>
        <v>55946.340156907601</v>
      </c>
      <c r="T180" s="10">
        <f t="shared" si="37"/>
        <v>56679.742523612935</v>
      </c>
      <c r="U180" s="13">
        <f t="shared" si="32"/>
        <v>167597.12192207103</v>
      </c>
      <c r="V180" s="6"/>
      <c r="W180" s="10">
        <f t="shared" si="38"/>
        <v>166003.60470167021</v>
      </c>
      <c r="X180">
        <v>-6.3748967201035206E-2</v>
      </c>
      <c r="Y180">
        <v>5.7464820387434033E-3</v>
      </c>
      <c r="Z180">
        <v>4.4167511536859987E-2</v>
      </c>
      <c r="AA180">
        <v>0</v>
      </c>
      <c r="AB180">
        <v>0</v>
      </c>
      <c r="AC180">
        <v>1.073611696487708E-2</v>
      </c>
      <c r="AD180">
        <v>0</v>
      </c>
      <c r="AE180">
        <v>0</v>
      </c>
      <c r="AF180">
        <v>0</v>
      </c>
      <c r="AG180">
        <v>-3.8952739223747528E-3</v>
      </c>
      <c r="AH180">
        <v>-3.9327173813645967E-3</v>
      </c>
      <c r="AI180">
        <v>0</v>
      </c>
      <c r="AJ180">
        <v>0</v>
      </c>
      <c r="AK180">
        <v>0</v>
      </c>
      <c r="AL180">
        <v>-5.5501391708566439E-4</v>
      </c>
      <c r="AM180">
        <v>0</v>
      </c>
      <c r="AN180">
        <v>0</v>
      </c>
      <c r="AO180">
        <v>-2.338178821425731E-5</v>
      </c>
      <c r="AP180">
        <v>-3.310916766820611E-3</v>
      </c>
      <c r="AQ180">
        <v>0</v>
      </c>
      <c r="AR180">
        <v>1.393653754649362E-3</v>
      </c>
      <c r="AS180">
        <v>0</v>
      </c>
      <c r="AT180">
        <v>-1.6754268607737329E-3</v>
      </c>
      <c r="AU180">
        <v>0</v>
      </c>
      <c r="AV180">
        <v>-5.5062618677388922E-3</v>
      </c>
      <c r="AW180">
        <v>0</v>
      </c>
      <c r="AX180">
        <v>6.7737872590774913E-4</v>
      </c>
      <c r="AY180">
        <v>1.506811324307902E-3</v>
      </c>
      <c r="AZ180">
        <v>0</v>
      </c>
      <c r="BA180">
        <v>-3.9225284494895868E-3</v>
      </c>
    </row>
    <row r="181" spans="1:53" x14ac:dyDescent="0.2">
      <c r="A181" s="1">
        <v>180</v>
      </c>
      <c r="B181" s="2">
        <v>38686</v>
      </c>
      <c r="C181" s="2">
        <v>38717</v>
      </c>
      <c r="D181" s="2">
        <v>40512</v>
      </c>
      <c r="E181" s="2">
        <v>40543</v>
      </c>
      <c r="F181">
        <v>5.8821904016999561E-3</v>
      </c>
      <c r="G181">
        <v>7.5426320107727651E-2</v>
      </c>
      <c r="H181">
        <v>1.7391072484990531E-2</v>
      </c>
      <c r="I181">
        <f t="shared" si="27"/>
        <v>7.5426320107727651</v>
      </c>
      <c r="J181">
        <f t="shared" si="27"/>
        <v>1.7391072484990531</v>
      </c>
      <c r="K181" t="b">
        <f t="shared" si="28"/>
        <v>1</v>
      </c>
      <c r="L181">
        <f t="shared" si="26"/>
        <v>1</v>
      </c>
      <c r="M181" s="6" t="b">
        <f t="shared" si="29"/>
        <v>1</v>
      </c>
      <c r="N181" s="2">
        <f t="shared" si="30"/>
        <v>40602</v>
      </c>
      <c r="O181" s="10">
        <f t="shared" si="33"/>
        <v>56559.777026386211</v>
      </c>
      <c r="P181" s="10">
        <f t="shared" si="31"/>
        <v>55874.811537900612</v>
      </c>
      <c r="Q181" s="10">
        <f t="shared" si="34"/>
        <v>55865.707307357014</v>
      </c>
      <c r="R181" s="10">
        <f t="shared" si="35"/>
        <v>55042.567860557509</v>
      </c>
      <c r="S181" s="10">
        <f t="shared" si="36"/>
        <v>55946.340156907601</v>
      </c>
      <c r="T181" s="10">
        <f t="shared" si="37"/>
        <v>56270.662442553847</v>
      </c>
      <c r="U181" s="13">
        <f t="shared" si="32"/>
        <v>167188.04184101196</v>
      </c>
      <c r="V181" s="6"/>
      <c r="W181" s="10">
        <f t="shared" si="38"/>
        <v>175193.48893884482</v>
      </c>
      <c r="X181">
        <v>5.5359546280275188E-2</v>
      </c>
      <c r="Y181">
        <v>5.6216181614477086E-3</v>
      </c>
      <c r="Z181">
        <v>4.2698659199295941E-2</v>
      </c>
      <c r="AA181">
        <v>0</v>
      </c>
      <c r="AB181">
        <v>0</v>
      </c>
      <c r="AC181">
        <v>8.0835394035793894E-3</v>
      </c>
      <c r="AD181">
        <v>0</v>
      </c>
      <c r="AE181">
        <v>0</v>
      </c>
      <c r="AF181">
        <v>0</v>
      </c>
      <c r="AG181">
        <v>-2.768407567949441E-3</v>
      </c>
      <c r="AH181">
        <v>-2.0075474740285891E-3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0</v>
      </c>
      <c r="AP181">
        <v>-2.3941006093857191E-3</v>
      </c>
      <c r="AQ181">
        <v>0</v>
      </c>
      <c r="AR181">
        <v>0</v>
      </c>
      <c r="AS181">
        <v>0</v>
      </c>
      <c r="AT181">
        <v>0</v>
      </c>
      <c r="AU181">
        <v>0</v>
      </c>
      <c r="AV181">
        <v>-2.476352600763503E-3</v>
      </c>
      <c r="AW181">
        <v>0</v>
      </c>
      <c r="AX181">
        <v>8.7280205043351413E-4</v>
      </c>
      <c r="AY181">
        <v>3.3563175155894721E-4</v>
      </c>
      <c r="AZ181">
        <v>0</v>
      </c>
      <c r="BA181">
        <v>0</v>
      </c>
    </row>
    <row r="182" spans="1:53" x14ac:dyDescent="0.2">
      <c r="A182" s="1">
        <v>181</v>
      </c>
      <c r="B182" s="2">
        <v>38717</v>
      </c>
      <c r="C182" s="2">
        <v>38748</v>
      </c>
      <c r="D182" s="2">
        <v>40543</v>
      </c>
      <c r="E182" s="2">
        <v>40574</v>
      </c>
      <c r="F182">
        <v>7.140151304013403E-3</v>
      </c>
      <c r="G182">
        <v>-3.871156741938398E-3</v>
      </c>
      <c r="H182">
        <v>1.1848892878621229E-2</v>
      </c>
      <c r="I182">
        <f t="shared" si="27"/>
        <v>-0.3871156741938398</v>
      </c>
      <c r="J182">
        <f t="shared" si="27"/>
        <v>1.1848892878621229</v>
      </c>
      <c r="K182" t="b">
        <f t="shared" si="28"/>
        <v>0</v>
      </c>
      <c r="L182">
        <f t="shared" si="26"/>
        <v>0</v>
      </c>
      <c r="M182" s="6" t="str">
        <f t="shared" si="29"/>
        <v>No Action</v>
      </c>
      <c r="N182" s="2">
        <f t="shared" si="30"/>
        <v>40633</v>
      </c>
      <c r="O182" s="10">
        <f t="shared" si="33"/>
        <v>56559.777026386211</v>
      </c>
      <c r="P182" s="10">
        <f t="shared" si="31"/>
        <v>56559.777026386211</v>
      </c>
      <c r="Q182" s="10">
        <f t="shared" si="34"/>
        <v>55865.707307357014</v>
      </c>
      <c r="R182" s="10">
        <f t="shared" si="35"/>
        <v>55042.567860557509</v>
      </c>
      <c r="S182" s="10">
        <f t="shared" si="36"/>
        <v>55729.347280337322</v>
      </c>
      <c r="T182" s="10">
        <f t="shared" si="37"/>
        <v>56270.662442553847</v>
      </c>
      <c r="U182" s="13">
        <f t="shared" si="32"/>
        <v>167873.00732949757</v>
      </c>
      <c r="V182" s="6"/>
      <c r="W182" s="10">
        <f t="shared" si="38"/>
        <v>178739.1097435976</v>
      </c>
      <c r="X182">
        <v>2.0238313799381381E-2</v>
      </c>
      <c r="Y182">
        <v>5.5515708726504983E-3</v>
      </c>
      <c r="Z182">
        <v>4.2072001135869168E-2</v>
      </c>
      <c r="AA182">
        <v>0</v>
      </c>
      <c r="AB182">
        <v>0</v>
      </c>
      <c r="AC182">
        <v>7.3572947471438246E-3</v>
      </c>
      <c r="AD182">
        <v>0</v>
      </c>
      <c r="AE182">
        <v>0</v>
      </c>
      <c r="AF182">
        <v>0</v>
      </c>
      <c r="AG182">
        <v>-1.7661930829717531E-3</v>
      </c>
      <c r="AH182">
        <v>-1.644293014011574E-3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-1.809463964753862E-3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-1.78197728381983E-3</v>
      </c>
      <c r="AW182">
        <v>0</v>
      </c>
      <c r="AX182">
        <v>9.7917484981679915E-4</v>
      </c>
      <c r="AY182">
        <v>0</v>
      </c>
      <c r="AZ182">
        <v>0</v>
      </c>
      <c r="BA182">
        <v>0</v>
      </c>
    </row>
    <row r="183" spans="1:53" x14ac:dyDescent="0.2">
      <c r="A183" s="1">
        <v>182</v>
      </c>
      <c r="B183" s="2">
        <v>38748</v>
      </c>
      <c r="C183" s="2">
        <v>38776</v>
      </c>
      <c r="D183" s="2">
        <v>40574</v>
      </c>
      <c r="E183" s="2">
        <v>40602</v>
      </c>
      <c r="F183">
        <v>6.7555283153316386E-3</v>
      </c>
      <c r="G183">
        <v>8.845661087299049E-2</v>
      </c>
      <c r="H183">
        <v>0.15397254940587701</v>
      </c>
      <c r="I183">
        <f t="shared" si="27"/>
        <v>8.8456610872990495</v>
      </c>
      <c r="J183">
        <f t="shared" si="27"/>
        <v>15.3972549405877</v>
      </c>
      <c r="K183" t="b">
        <f t="shared" si="28"/>
        <v>1</v>
      </c>
      <c r="L183">
        <f t="shared" si="26"/>
        <v>1</v>
      </c>
      <c r="M183" s="6" t="b">
        <f t="shared" si="29"/>
        <v>1</v>
      </c>
      <c r="N183" s="2">
        <f t="shared" si="30"/>
        <v>40661</v>
      </c>
      <c r="O183" s="10">
        <f t="shared" si="33"/>
        <v>55957.669109832525</v>
      </c>
      <c r="P183" s="10">
        <f t="shared" si="31"/>
        <v>56559.777026386211</v>
      </c>
      <c r="Q183" s="10">
        <f t="shared" si="34"/>
        <v>55865.707307357014</v>
      </c>
      <c r="R183" s="10">
        <f t="shared" si="35"/>
        <v>58732.969100182447</v>
      </c>
      <c r="S183" s="10">
        <f t="shared" si="36"/>
        <v>55729.347280337322</v>
      </c>
      <c r="T183" s="10">
        <f t="shared" si="37"/>
        <v>56270.662442553847</v>
      </c>
      <c r="U183" s="13">
        <f t="shared" si="32"/>
        <v>171563.40856912249</v>
      </c>
      <c r="V183" s="6"/>
      <c r="W183" s="10">
        <f t="shared" si="38"/>
        <v>192747.73194019729</v>
      </c>
      <c r="X183">
        <v>7.837468932622052E-2</v>
      </c>
      <c r="Y183">
        <v>5.5595893131120408E-3</v>
      </c>
      <c r="Z183">
        <v>4.2280480705639549E-2</v>
      </c>
      <c r="AA183">
        <v>0</v>
      </c>
      <c r="AB183">
        <v>0</v>
      </c>
      <c r="AC183">
        <v>7.599459496422962E-3</v>
      </c>
      <c r="AD183">
        <v>0</v>
      </c>
      <c r="AE183">
        <v>0</v>
      </c>
      <c r="AF183">
        <v>0</v>
      </c>
      <c r="AG183">
        <v>-2.0380692599666589E-3</v>
      </c>
      <c r="AH183">
        <v>-1.872762973383527E-3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-1.928494727444278E-3</v>
      </c>
      <c r="AQ183">
        <v>0</v>
      </c>
      <c r="AR183">
        <v>0</v>
      </c>
      <c r="AS183">
        <v>0</v>
      </c>
      <c r="AT183">
        <v>0</v>
      </c>
      <c r="AU183">
        <v>0</v>
      </c>
      <c r="AV183">
        <v>-2.034340762330136E-3</v>
      </c>
      <c r="AW183">
        <v>0</v>
      </c>
      <c r="AX183">
        <v>1.0398827388300551E-3</v>
      </c>
      <c r="AY183">
        <v>9.8781519052482082E-5</v>
      </c>
      <c r="AZ183">
        <v>0</v>
      </c>
      <c r="BA183">
        <v>0</v>
      </c>
    </row>
    <row r="184" spans="1:53" x14ac:dyDescent="0.2">
      <c r="A184" s="1">
        <v>183</v>
      </c>
      <c r="B184" s="2">
        <v>38776</v>
      </c>
      <c r="C184" s="2">
        <v>38807</v>
      </c>
      <c r="D184" s="2">
        <v>40602</v>
      </c>
      <c r="E184" s="2">
        <v>40633</v>
      </c>
      <c r="F184">
        <v>8.9104533248215226E-3</v>
      </c>
      <c r="G184">
        <v>6.909326141696065E-2</v>
      </c>
      <c r="H184">
        <v>8.5275142581492366E-2</v>
      </c>
      <c r="I184">
        <f t="shared" si="27"/>
        <v>6.9093261416960647</v>
      </c>
      <c r="J184">
        <f t="shared" si="27"/>
        <v>8.5275142581492371</v>
      </c>
      <c r="K184" t="b">
        <f t="shared" si="28"/>
        <v>1</v>
      </c>
      <c r="L184">
        <f t="shared" si="26"/>
        <v>1</v>
      </c>
      <c r="M184" s="6" t="b">
        <f t="shared" si="29"/>
        <v>1</v>
      </c>
      <c r="N184" s="2">
        <f t="shared" si="30"/>
        <v>40694</v>
      </c>
      <c r="O184" s="10">
        <f t="shared" si="33"/>
        <v>55957.669109832525</v>
      </c>
      <c r="P184" s="10">
        <f t="shared" si="31"/>
        <v>56559.777026386211</v>
      </c>
      <c r="Q184" s="10">
        <f t="shared" si="34"/>
        <v>57187.802856374161</v>
      </c>
      <c r="R184" s="10">
        <f t="shared" si="35"/>
        <v>58732.969100182447</v>
      </c>
      <c r="S184" s="10">
        <f t="shared" si="36"/>
        <v>55729.347280337322</v>
      </c>
      <c r="T184" s="10">
        <f t="shared" si="37"/>
        <v>57313.456625438746</v>
      </c>
      <c r="U184" s="13">
        <f t="shared" si="32"/>
        <v>172606.2027520074</v>
      </c>
      <c r="V184" s="6"/>
      <c r="W184" s="10">
        <f t="shared" si="38"/>
        <v>190176.88957138555</v>
      </c>
      <c r="X184">
        <v>-1.333786054410941E-2</v>
      </c>
      <c r="Y184">
        <v>5.3198826197049824E-3</v>
      </c>
      <c r="Z184">
        <v>4.1320923438721992E-2</v>
      </c>
      <c r="AA184">
        <v>0</v>
      </c>
      <c r="AB184">
        <v>0</v>
      </c>
      <c r="AC184">
        <v>6.148462075355101E-3</v>
      </c>
      <c r="AD184">
        <v>0</v>
      </c>
      <c r="AE184">
        <v>0</v>
      </c>
      <c r="AF184">
        <v>0</v>
      </c>
      <c r="AG184">
        <v>-8.9065523126563367E-4</v>
      </c>
      <c r="AH184">
        <v>-2.5769862009160881E-4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0</v>
      </c>
      <c r="AP184">
        <v>-1.001744246206281E-3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-7.4159871690341575E-4</v>
      </c>
      <c r="AW184">
        <v>0</v>
      </c>
      <c r="AX184">
        <v>1.3180711056941759E-3</v>
      </c>
      <c r="AY184">
        <v>3.7568093718483613E-5</v>
      </c>
      <c r="AZ184">
        <v>0</v>
      </c>
      <c r="BA184">
        <v>0</v>
      </c>
    </row>
    <row r="185" spans="1:53" x14ac:dyDescent="0.2">
      <c r="A185" s="1">
        <v>184</v>
      </c>
      <c r="B185" s="2">
        <v>38807</v>
      </c>
      <c r="C185" s="2">
        <v>38837</v>
      </c>
      <c r="D185" s="2">
        <v>40633</v>
      </c>
      <c r="E185" s="2">
        <v>40663</v>
      </c>
      <c r="F185">
        <v>1.023340212191642E-2</v>
      </c>
      <c r="G185">
        <v>0.11020816384308819</v>
      </c>
      <c r="H185">
        <v>4.3169892412552861E-2</v>
      </c>
      <c r="I185">
        <f t="shared" si="27"/>
        <v>11.020816384308819</v>
      </c>
      <c r="J185">
        <f t="shared" si="27"/>
        <v>4.3169892412552864</v>
      </c>
      <c r="K185" t="b">
        <f t="shared" si="28"/>
        <v>1</v>
      </c>
      <c r="L185">
        <f t="shared" si="26"/>
        <v>1</v>
      </c>
      <c r="M185" s="6" t="b">
        <f t="shared" si="29"/>
        <v>1</v>
      </c>
      <c r="N185" s="2">
        <f t="shared" si="30"/>
        <v>40724</v>
      </c>
      <c r="O185" s="10">
        <f t="shared" si="33"/>
        <v>55957.669109832525</v>
      </c>
      <c r="P185" s="10">
        <f t="shared" si="31"/>
        <v>56762.89796154209</v>
      </c>
      <c r="Q185" s="10">
        <f t="shared" si="34"/>
        <v>57187.802856374161</v>
      </c>
      <c r="R185" s="10">
        <f t="shared" si="35"/>
        <v>58732.969100182447</v>
      </c>
      <c r="S185" s="10">
        <f t="shared" si="36"/>
        <v>57535.400917335799</v>
      </c>
      <c r="T185" s="10">
        <f t="shared" si="37"/>
        <v>57313.456625438746</v>
      </c>
      <c r="U185" s="13">
        <f t="shared" si="32"/>
        <v>172809.3236871633</v>
      </c>
      <c r="V185" s="6"/>
      <c r="W185" s="10">
        <f t="shared" si="38"/>
        <v>186018.30362816757</v>
      </c>
      <c r="X185">
        <v>-2.186693636955812E-2</v>
      </c>
      <c r="Y185">
        <v>5.1901833405884742E-3</v>
      </c>
      <c r="Z185">
        <v>4.0641884303996553E-2</v>
      </c>
      <c r="AA185">
        <v>0</v>
      </c>
      <c r="AB185">
        <v>0</v>
      </c>
      <c r="AC185">
        <v>5.3636960900873146E-3</v>
      </c>
      <c r="AD185">
        <v>0</v>
      </c>
      <c r="AE185">
        <v>0</v>
      </c>
      <c r="AF185">
        <v>0</v>
      </c>
      <c r="AG185">
        <v>-3.6427344733556712E-5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-4.7613816224658859E-4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1.5027584569129249E-3</v>
      </c>
      <c r="AY185">
        <v>0</v>
      </c>
      <c r="AZ185">
        <v>0</v>
      </c>
      <c r="BA185">
        <v>0</v>
      </c>
    </row>
    <row r="186" spans="1:53" x14ac:dyDescent="0.2">
      <c r="A186" s="1">
        <v>185</v>
      </c>
      <c r="B186" s="2">
        <v>38837</v>
      </c>
      <c r="C186" s="2">
        <v>38868</v>
      </c>
      <c r="D186" s="2">
        <v>40663</v>
      </c>
      <c r="E186" s="2">
        <v>40694</v>
      </c>
      <c r="F186">
        <v>7.9763390679292809E-3</v>
      </c>
      <c r="G186">
        <v>3.6110570355681888E-2</v>
      </c>
      <c r="H186">
        <v>4.4921232016051263E-2</v>
      </c>
      <c r="I186">
        <f t="shared" si="27"/>
        <v>3.611057035568189</v>
      </c>
      <c r="J186">
        <f t="shared" si="27"/>
        <v>4.4921232016051267</v>
      </c>
      <c r="K186" t="b">
        <f t="shared" si="28"/>
        <v>1</v>
      </c>
      <c r="L186">
        <f t="shared" si="26"/>
        <v>1</v>
      </c>
      <c r="M186" s="6" t="b">
        <f t="shared" si="29"/>
        <v>1</v>
      </c>
      <c r="N186" s="2">
        <f t="shared" si="30"/>
        <v>40755</v>
      </c>
      <c r="O186" s="10">
        <f t="shared" si="33"/>
        <v>57603.107895721099</v>
      </c>
      <c r="P186" s="10">
        <f t="shared" si="31"/>
        <v>56762.89796154209</v>
      </c>
      <c r="Q186" s="10">
        <f t="shared" si="34"/>
        <v>57187.802856374161</v>
      </c>
      <c r="R186" s="10">
        <f t="shared" si="35"/>
        <v>58044.118376573948</v>
      </c>
      <c r="S186" s="10">
        <f t="shared" si="36"/>
        <v>57535.400917335799</v>
      </c>
      <c r="T186" s="10">
        <f t="shared" si="37"/>
        <v>57313.456625438746</v>
      </c>
      <c r="U186" s="13">
        <f t="shared" si="32"/>
        <v>172120.47296355478</v>
      </c>
      <c r="V186" s="6"/>
      <c r="W186" s="10">
        <f t="shared" si="38"/>
        <v>200923.21160613539</v>
      </c>
      <c r="X186">
        <v>8.0126028929718915E-2</v>
      </c>
      <c r="Y186">
        <v>5.263264528134374E-3</v>
      </c>
      <c r="Z186">
        <v>4.1846357888691239E-2</v>
      </c>
      <c r="AA186">
        <v>0</v>
      </c>
      <c r="AB186">
        <v>0</v>
      </c>
      <c r="AC186">
        <v>6.8261342675738426E-3</v>
      </c>
      <c r="AD186">
        <v>0</v>
      </c>
      <c r="AE186">
        <v>0</v>
      </c>
      <c r="AF186">
        <v>0</v>
      </c>
      <c r="AG186">
        <v>-1.246779308999822E-3</v>
      </c>
      <c r="AH186">
        <v>-7.3650823797101527E-4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-1.4221356476808689E-3</v>
      </c>
      <c r="AQ186">
        <v>0</v>
      </c>
      <c r="AR186">
        <v>0</v>
      </c>
      <c r="AS186">
        <v>0</v>
      </c>
      <c r="AT186">
        <v>0</v>
      </c>
      <c r="AU186">
        <v>0</v>
      </c>
      <c r="AV186">
        <v>-1.216134237699697E-3</v>
      </c>
      <c r="AW186">
        <v>0</v>
      </c>
      <c r="AX186">
        <v>1.298523132959302E-3</v>
      </c>
      <c r="AY186">
        <v>2.7616641472340682E-4</v>
      </c>
      <c r="AZ186">
        <v>0</v>
      </c>
      <c r="BA186">
        <v>0</v>
      </c>
    </row>
    <row r="187" spans="1:53" x14ac:dyDescent="0.2">
      <c r="A187" s="1">
        <v>186</v>
      </c>
      <c r="B187" s="2">
        <v>38868</v>
      </c>
      <c r="C187" s="2">
        <v>38898</v>
      </c>
      <c r="D187" s="2">
        <v>40694</v>
      </c>
      <c r="E187" s="2">
        <v>40724</v>
      </c>
      <c r="F187">
        <v>6.3916240533440057E-3</v>
      </c>
      <c r="G187">
        <v>3.411669064074941E-2</v>
      </c>
      <c r="H187">
        <v>0.17456973675466031</v>
      </c>
      <c r="I187">
        <f t="shared" si="27"/>
        <v>3.4116690640749412</v>
      </c>
      <c r="J187">
        <f t="shared" si="27"/>
        <v>17.456973675466031</v>
      </c>
      <c r="K187" t="b">
        <f t="shared" si="28"/>
        <v>1</v>
      </c>
      <c r="L187">
        <f t="shared" si="26"/>
        <v>1</v>
      </c>
      <c r="M187" s="6" t="b">
        <f t="shared" si="29"/>
        <v>1</v>
      </c>
      <c r="N187" s="2">
        <f t="shared" si="30"/>
        <v>40785</v>
      </c>
      <c r="O187" s="10">
        <f t="shared" si="33"/>
        <v>57603.107895721099</v>
      </c>
      <c r="P187" s="10">
        <f t="shared" si="31"/>
        <v>56762.89796154209</v>
      </c>
      <c r="Q187" s="10">
        <f t="shared" si="34"/>
        <v>57373.490987851597</v>
      </c>
      <c r="R187" s="10">
        <f t="shared" si="35"/>
        <v>58044.118376573948</v>
      </c>
      <c r="S187" s="10">
        <f t="shared" si="36"/>
        <v>57535.400917335799</v>
      </c>
      <c r="T187" s="10">
        <f t="shared" si="37"/>
        <v>60883.380848073517</v>
      </c>
      <c r="U187" s="13">
        <f t="shared" si="32"/>
        <v>175690.39718618954</v>
      </c>
      <c r="V187" s="6"/>
      <c r="W187" s="10">
        <f t="shared" si="38"/>
        <v>224292.71978167276</v>
      </c>
      <c r="X187">
        <v>0.1163106441944997</v>
      </c>
      <c r="Y187">
        <v>5.2608652176772963E-3</v>
      </c>
      <c r="Z187">
        <v>4.258989133852642E-2</v>
      </c>
      <c r="AA187">
        <v>0</v>
      </c>
      <c r="AB187">
        <v>0</v>
      </c>
      <c r="AC187">
        <v>7.8070205689693417E-3</v>
      </c>
      <c r="AD187">
        <v>0</v>
      </c>
      <c r="AE187">
        <v>0</v>
      </c>
      <c r="AF187">
        <v>0</v>
      </c>
      <c r="AG187">
        <v>-2.0821304642887391E-3</v>
      </c>
      <c r="AH187">
        <v>-1.824075551537152E-3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-2.0383001546460671E-3</v>
      </c>
      <c r="AQ187">
        <v>0</v>
      </c>
      <c r="AR187">
        <v>0</v>
      </c>
      <c r="AS187">
        <v>0</v>
      </c>
      <c r="AT187">
        <v>0</v>
      </c>
      <c r="AU187">
        <v>0</v>
      </c>
      <c r="AV187">
        <v>-2.212164417769745E-3</v>
      </c>
      <c r="AW187">
        <v>0</v>
      </c>
      <c r="AX187">
        <v>1.231518338870947E-3</v>
      </c>
      <c r="AY187">
        <v>4.4212500561530848E-4</v>
      </c>
      <c r="AZ187">
        <v>0</v>
      </c>
      <c r="BA187">
        <v>0</v>
      </c>
    </row>
    <row r="188" spans="1:53" x14ac:dyDescent="0.2">
      <c r="A188" s="1">
        <v>187</v>
      </c>
      <c r="B188" s="2">
        <v>38898</v>
      </c>
      <c r="C188" s="2">
        <v>38929</v>
      </c>
      <c r="D188" s="2">
        <v>40724</v>
      </c>
      <c r="E188" s="2">
        <v>40755</v>
      </c>
      <c r="F188">
        <v>5.2655396303327552E-3</v>
      </c>
      <c r="G188">
        <v>0.1164397890994989</v>
      </c>
      <c r="H188">
        <v>7.5102750380532338E-2</v>
      </c>
      <c r="I188">
        <f t="shared" si="27"/>
        <v>11.64397890994989</v>
      </c>
      <c r="J188">
        <f t="shared" si="27"/>
        <v>7.5102750380532335</v>
      </c>
      <c r="K188" t="b">
        <f t="shared" si="28"/>
        <v>1</v>
      </c>
      <c r="L188">
        <f t="shared" si="26"/>
        <v>1</v>
      </c>
      <c r="M188" s="6" t="b">
        <f t="shared" si="29"/>
        <v>1</v>
      </c>
      <c r="N188" s="2">
        <f t="shared" si="30"/>
        <v>40816</v>
      </c>
      <c r="O188" s="10">
        <f t="shared" si="33"/>
        <v>57603.107895721099</v>
      </c>
      <c r="P188" s="10">
        <f t="shared" si="31"/>
        <v>59045.158506866173</v>
      </c>
      <c r="Q188" s="10">
        <f t="shared" si="34"/>
        <v>57373.490987851597</v>
      </c>
      <c r="R188" s="10">
        <f t="shared" si="35"/>
        <v>58044.118376573948</v>
      </c>
      <c r="S188" s="10">
        <f t="shared" si="36"/>
        <v>58563.465728729847</v>
      </c>
      <c r="T188" s="10">
        <f t="shared" si="37"/>
        <v>60883.380848073517</v>
      </c>
      <c r="U188" s="13">
        <f t="shared" si="32"/>
        <v>177972.65773151364</v>
      </c>
      <c r="V188" s="6"/>
      <c r="W188" s="10">
        <f t="shared" si="38"/>
        <v>197078.40424771205</v>
      </c>
      <c r="X188">
        <v>-0.1213339227436861</v>
      </c>
      <c r="Y188">
        <v>5.5519679627197621E-3</v>
      </c>
      <c r="Z188">
        <v>4.2823906730666987E-2</v>
      </c>
      <c r="AA188">
        <v>0</v>
      </c>
      <c r="AB188">
        <v>0</v>
      </c>
      <c r="AC188">
        <v>8.3272457058894203E-3</v>
      </c>
      <c r="AD188">
        <v>0</v>
      </c>
      <c r="AE188">
        <v>0</v>
      </c>
      <c r="AF188">
        <v>0</v>
      </c>
      <c r="AG188">
        <v>-2.8712785551371352E-3</v>
      </c>
      <c r="AH188">
        <v>-2.3842869968454779E-3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-2.649137589260261E-3</v>
      </c>
      <c r="AQ188">
        <v>0</v>
      </c>
      <c r="AR188">
        <v>0</v>
      </c>
      <c r="AS188">
        <v>0</v>
      </c>
      <c r="AT188">
        <v>0</v>
      </c>
      <c r="AU188">
        <v>0</v>
      </c>
      <c r="AV188">
        <v>-3.225934122087987E-3</v>
      </c>
      <c r="AW188">
        <v>0</v>
      </c>
      <c r="AX188">
        <v>1.382781343318634E-3</v>
      </c>
      <c r="AY188">
        <v>5.109724836464965E-4</v>
      </c>
      <c r="AZ188">
        <v>0</v>
      </c>
      <c r="BA188">
        <v>0</v>
      </c>
    </row>
    <row r="189" spans="1:53" x14ac:dyDescent="0.2">
      <c r="A189" s="1">
        <v>188</v>
      </c>
      <c r="B189" s="2">
        <v>38929</v>
      </c>
      <c r="C189" s="2">
        <v>38960</v>
      </c>
      <c r="D189" s="2">
        <v>40755</v>
      </c>
      <c r="E189" s="2">
        <v>40786</v>
      </c>
      <c r="F189">
        <v>3.2887742858255099E-3</v>
      </c>
      <c r="G189">
        <v>0.1851406254528028</v>
      </c>
      <c r="H189">
        <v>5.7588777356252938E-2</v>
      </c>
      <c r="I189">
        <f t="shared" si="27"/>
        <v>18.514062545280279</v>
      </c>
      <c r="J189">
        <f t="shared" si="27"/>
        <v>5.758877735625294</v>
      </c>
      <c r="K189" t="b">
        <f t="shared" si="28"/>
        <v>1</v>
      </c>
      <c r="L189">
        <f t="shared" si="26"/>
        <v>1</v>
      </c>
      <c r="M189" s="6" t="b">
        <f t="shared" si="29"/>
        <v>1</v>
      </c>
      <c r="N189" s="2">
        <f t="shared" si="30"/>
        <v>40847</v>
      </c>
      <c r="O189" s="10">
        <f t="shared" si="33"/>
        <v>59324.219243837877</v>
      </c>
      <c r="P189" s="10">
        <f t="shared" si="31"/>
        <v>59045.158506866173</v>
      </c>
      <c r="Q189" s="10">
        <f t="shared" si="34"/>
        <v>57373.490987851597</v>
      </c>
      <c r="R189" s="10">
        <f t="shared" si="35"/>
        <v>58474.847387401715</v>
      </c>
      <c r="S189" s="10">
        <f t="shared" si="36"/>
        <v>58563.465728729847</v>
      </c>
      <c r="T189" s="10">
        <f t="shared" si="37"/>
        <v>60883.380848073517</v>
      </c>
      <c r="U189" s="13">
        <f t="shared" si="32"/>
        <v>178403.38674234139</v>
      </c>
      <c r="V189" s="6"/>
      <c r="W189" s="10">
        <f t="shared" si="38"/>
        <v>209417.88831222462</v>
      </c>
      <c r="X189">
        <v>6.2612055905439501E-2</v>
      </c>
      <c r="Y189">
        <v>5.4834773486757363E-3</v>
      </c>
      <c r="Z189">
        <v>4.3507219862077513E-2</v>
      </c>
      <c r="AA189">
        <v>0</v>
      </c>
      <c r="AB189">
        <v>0</v>
      </c>
      <c r="AC189">
        <v>1.020084218304575E-2</v>
      </c>
      <c r="AD189">
        <v>0</v>
      </c>
      <c r="AE189">
        <v>0</v>
      </c>
      <c r="AF189">
        <v>0</v>
      </c>
      <c r="AG189">
        <v>-3.6793884696635932E-3</v>
      </c>
      <c r="AH189">
        <v>-3.4891462327283291E-3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-3.4767101353825581E-3</v>
      </c>
      <c r="AQ189">
        <v>0</v>
      </c>
      <c r="AR189">
        <v>0</v>
      </c>
      <c r="AS189">
        <v>0</v>
      </c>
      <c r="AT189">
        <v>-1.3039486236697451E-3</v>
      </c>
      <c r="AU189">
        <v>0</v>
      </c>
      <c r="AV189">
        <v>-5.1424977232466893E-3</v>
      </c>
      <c r="AW189">
        <v>0</v>
      </c>
      <c r="AX189">
        <v>1.17140638568732E-3</v>
      </c>
      <c r="AY189">
        <v>8.3935184020891113E-4</v>
      </c>
      <c r="AZ189">
        <v>0</v>
      </c>
      <c r="BA189">
        <v>-2.413803306709825E-3</v>
      </c>
    </row>
    <row r="190" spans="1:53" x14ac:dyDescent="0.2">
      <c r="A190" s="1">
        <v>189</v>
      </c>
      <c r="B190" s="2">
        <v>38960</v>
      </c>
      <c r="C190" s="2">
        <v>38990</v>
      </c>
      <c r="D190" s="2">
        <v>40786</v>
      </c>
      <c r="E190" s="2">
        <v>40816</v>
      </c>
      <c r="F190">
        <v>2.232016469295234E-3</v>
      </c>
      <c r="G190">
        <v>-2.624206742795655E-2</v>
      </c>
      <c r="H190">
        <v>-4.709657348338283E-2</v>
      </c>
      <c r="I190">
        <f t="shared" si="27"/>
        <v>-2.6242067427956548</v>
      </c>
      <c r="J190">
        <f t="shared" si="27"/>
        <v>-4.7096573483382826</v>
      </c>
      <c r="K190" t="b">
        <f t="shared" si="28"/>
        <v>1</v>
      </c>
      <c r="L190">
        <f t="shared" si="26"/>
        <v>-1</v>
      </c>
      <c r="M190" s="6" t="b">
        <f t="shared" si="29"/>
        <v>1</v>
      </c>
      <c r="N190" s="2">
        <f t="shared" si="30"/>
        <v>40877</v>
      </c>
      <c r="O190" s="10">
        <f t="shared" si="33"/>
        <v>59324.219243837877</v>
      </c>
      <c r="P190" s="10">
        <f t="shared" si="31"/>
        <v>59045.158506866173</v>
      </c>
      <c r="Q190" s="10">
        <f t="shared" si="34"/>
        <v>59467.795580780461</v>
      </c>
      <c r="R190" s="10">
        <f t="shared" si="35"/>
        <v>58474.847387401715</v>
      </c>
      <c r="S190" s="10">
        <f t="shared" si="36"/>
        <v>58563.465728729847</v>
      </c>
      <c r="T190" s="10">
        <f t="shared" si="37"/>
        <v>59482.845251108083</v>
      </c>
      <c r="U190" s="13">
        <f t="shared" si="32"/>
        <v>177002.85114537599</v>
      </c>
      <c r="V190" s="6"/>
      <c r="W190" s="10">
        <f t="shared" si="38"/>
        <v>211852.43269761038</v>
      </c>
      <c r="X190">
        <v>1.162529335486389E-2</v>
      </c>
      <c r="Y190">
        <v>5.8746529588433599E-3</v>
      </c>
      <c r="Z190">
        <v>4.3170884712161198E-2</v>
      </c>
      <c r="AA190">
        <v>0</v>
      </c>
      <c r="AB190">
        <v>0</v>
      </c>
      <c r="AC190">
        <v>1.1832581326740459E-2</v>
      </c>
      <c r="AD190">
        <v>0</v>
      </c>
      <c r="AE190">
        <v>0</v>
      </c>
      <c r="AF190">
        <v>0</v>
      </c>
      <c r="AG190">
        <v>-5.0560971930695212E-3</v>
      </c>
      <c r="AH190">
        <v>-3.9596024422849166E-3</v>
      </c>
      <c r="AI190">
        <v>0</v>
      </c>
      <c r="AJ190">
        <v>0</v>
      </c>
      <c r="AK190">
        <v>0</v>
      </c>
      <c r="AL190">
        <v>-1.539132248343974E-3</v>
      </c>
      <c r="AM190">
        <v>0</v>
      </c>
      <c r="AN190">
        <v>-1.0617110994925159E-3</v>
      </c>
      <c r="AO190">
        <v>-1.1006074598514501E-3</v>
      </c>
      <c r="AP190">
        <v>-3.3380727424693912E-3</v>
      </c>
      <c r="AQ190">
        <v>0</v>
      </c>
      <c r="AR190">
        <v>3.0479966264596132E-3</v>
      </c>
      <c r="AS190">
        <v>-6.4645124153865326E-4</v>
      </c>
      <c r="AT190">
        <v>-2.708543345169569E-3</v>
      </c>
      <c r="AU190">
        <v>0</v>
      </c>
      <c r="AV190">
        <v>-7.1458247230878208E-3</v>
      </c>
      <c r="AW190">
        <v>0</v>
      </c>
      <c r="AX190">
        <v>1.2486689925693181E-3</v>
      </c>
      <c r="AY190">
        <v>8.6927520129088769E-4</v>
      </c>
      <c r="AZ190">
        <v>0</v>
      </c>
      <c r="BA190">
        <v>-6.1855796482012523E-3</v>
      </c>
    </row>
    <row r="191" spans="1:53" x14ac:dyDescent="0.2">
      <c r="A191" s="1">
        <v>190</v>
      </c>
      <c r="B191" s="2">
        <v>38990</v>
      </c>
      <c r="C191" s="2">
        <v>39021</v>
      </c>
      <c r="D191" s="2">
        <v>40816</v>
      </c>
      <c r="E191" s="2">
        <v>40847</v>
      </c>
      <c r="F191">
        <v>2.785414163241769E-3</v>
      </c>
      <c r="G191">
        <v>9.1096990996466579E-2</v>
      </c>
      <c r="H191">
        <v>-3.3841141038219807E-2</v>
      </c>
      <c r="I191">
        <f t="shared" si="27"/>
        <v>9.109699099646658</v>
      </c>
      <c r="J191">
        <f t="shared" si="27"/>
        <v>-3.3841141038219806</v>
      </c>
      <c r="K191" t="b">
        <f t="shared" si="28"/>
        <v>0</v>
      </c>
      <c r="L191">
        <f t="shared" si="26"/>
        <v>1</v>
      </c>
      <c r="M191" s="6" t="b">
        <f t="shared" si="29"/>
        <v>0</v>
      </c>
      <c r="N191" s="2">
        <f t="shared" si="30"/>
        <v>40908</v>
      </c>
      <c r="O191" s="10">
        <f t="shared" si="33"/>
        <v>59324.219243837877</v>
      </c>
      <c r="P191" s="10">
        <f t="shared" si="31"/>
        <v>58655.019487033547</v>
      </c>
      <c r="Q191" s="10">
        <f t="shared" si="34"/>
        <v>59467.795580780461</v>
      </c>
      <c r="R191" s="10">
        <f t="shared" si="35"/>
        <v>58474.847387401715</v>
      </c>
      <c r="S191" s="10">
        <f t="shared" si="36"/>
        <v>59000.950381791998</v>
      </c>
      <c r="T191" s="10">
        <f t="shared" si="37"/>
        <v>59482.845251108083</v>
      </c>
      <c r="U191" s="13">
        <f t="shared" si="32"/>
        <v>176612.71212554333</v>
      </c>
      <c r="V191" s="6"/>
      <c r="W191" s="10">
        <f t="shared" si="38"/>
        <v>188955.74160558317</v>
      </c>
      <c r="X191">
        <v>-0.10807849029852309</v>
      </c>
      <c r="Y191">
        <v>5.7065649091966233E-3</v>
      </c>
      <c r="Z191">
        <v>4.3081112269107741E-2</v>
      </c>
      <c r="AA191">
        <v>0</v>
      </c>
      <c r="AB191">
        <v>0</v>
      </c>
      <c r="AC191">
        <v>1.080909053912304E-2</v>
      </c>
      <c r="AD191">
        <v>0</v>
      </c>
      <c r="AE191">
        <v>0</v>
      </c>
      <c r="AF191">
        <v>0</v>
      </c>
      <c r="AG191">
        <v>-4.3985644756670524E-3</v>
      </c>
      <c r="AH191">
        <v>-2.930622803483501E-3</v>
      </c>
      <c r="AI191">
        <v>0</v>
      </c>
      <c r="AJ191">
        <v>0</v>
      </c>
      <c r="AK191">
        <v>0</v>
      </c>
      <c r="AL191">
        <v>-3.2732663822596032E-4</v>
      </c>
      <c r="AM191">
        <v>0</v>
      </c>
      <c r="AN191">
        <v>0</v>
      </c>
      <c r="AO191">
        <v>-8.0516819906260981E-5</v>
      </c>
      <c r="AP191">
        <v>-3.1343809053976011E-3</v>
      </c>
      <c r="AQ191">
        <v>0</v>
      </c>
      <c r="AR191">
        <v>7.6321458959906923E-4</v>
      </c>
      <c r="AS191">
        <v>0</v>
      </c>
      <c r="AT191">
        <v>-1.8954760516110441E-3</v>
      </c>
      <c r="AU191">
        <v>0</v>
      </c>
      <c r="AV191">
        <v>-5.9958160106292641E-3</v>
      </c>
      <c r="AW191">
        <v>0</v>
      </c>
      <c r="AX191">
        <v>1.1489479821921869E-3</v>
      </c>
      <c r="AY191">
        <v>8.3245992438179249E-4</v>
      </c>
      <c r="AZ191">
        <v>0</v>
      </c>
      <c r="BA191">
        <v>-3.9667588656075248E-3</v>
      </c>
    </row>
    <row r="192" spans="1:53" x14ac:dyDescent="0.2">
      <c r="A192" s="1">
        <v>191</v>
      </c>
      <c r="B192" s="2">
        <v>39021</v>
      </c>
      <c r="C192" s="2">
        <v>39051</v>
      </c>
      <c r="D192" s="2">
        <v>40847</v>
      </c>
      <c r="E192" s="2">
        <v>40877</v>
      </c>
      <c r="F192">
        <v>3.476019181541981E-3</v>
      </c>
      <c r="G192">
        <v>4.459930740851771E-2</v>
      </c>
      <c r="H192">
        <v>7.0616909051154642E-3</v>
      </c>
      <c r="I192">
        <f t="shared" si="27"/>
        <v>4.459930740851771</v>
      </c>
      <c r="J192">
        <f t="shared" si="27"/>
        <v>0.70616909051154642</v>
      </c>
      <c r="K192" t="b">
        <f t="shared" si="28"/>
        <v>1</v>
      </c>
      <c r="L192">
        <f t="shared" si="26"/>
        <v>1</v>
      </c>
      <c r="M192" s="6" t="b">
        <f t="shared" si="29"/>
        <v>1</v>
      </c>
      <c r="N192" s="2">
        <f t="shared" si="30"/>
        <v>40938</v>
      </c>
      <c r="O192" s="10">
        <f t="shared" si="33"/>
        <v>58870.904041847774</v>
      </c>
      <c r="P192" s="10">
        <f t="shared" si="31"/>
        <v>58655.019487033547</v>
      </c>
      <c r="Q192" s="10">
        <f t="shared" si="34"/>
        <v>59467.795580780461</v>
      </c>
      <c r="R192" s="10">
        <f t="shared" si="35"/>
        <v>59607.776644513819</v>
      </c>
      <c r="S192" s="10">
        <f t="shared" si="36"/>
        <v>59000.950381791998</v>
      </c>
      <c r="T192" s="10">
        <f t="shared" si="37"/>
        <v>59482.845251108083</v>
      </c>
      <c r="U192" s="13">
        <f t="shared" si="32"/>
        <v>177745.64138265545</v>
      </c>
      <c r="V192" s="6"/>
      <c r="W192" s="10">
        <f t="shared" si="38"/>
        <v>208515.47400626718</v>
      </c>
      <c r="X192">
        <v>0.1035148878487748</v>
      </c>
      <c r="Y192">
        <v>5.8595152434146886E-3</v>
      </c>
      <c r="Z192">
        <v>4.2654778328619553E-2</v>
      </c>
      <c r="AA192">
        <v>0</v>
      </c>
      <c r="AB192">
        <v>0</v>
      </c>
      <c r="AC192">
        <v>1.0465889659918711E-2</v>
      </c>
      <c r="AD192">
        <v>0</v>
      </c>
      <c r="AE192">
        <v>0</v>
      </c>
      <c r="AF192">
        <v>0</v>
      </c>
      <c r="AG192">
        <v>-3.6165326517160592E-3</v>
      </c>
      <c r="AH192">
        <v>-2.7727624503639222E-3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-3.358442206929648E-3</v>
      </c>
      <c r="AQ192">
        <v>0</v>
      </c>
      <c r="AR192">
        <v>0</v>
      </c>
      <c r="AS192">
        <v>0</v>
      </c>
      <c r="AT192">
        <v>-1.161811697905615E-3</v>
      </c>
      <c r="AU192">
        <v>0</v>
      </c>
      <c r="AV192">
        <v>-4.8197816952321041E-3</v>
      </c>
      <c r="AW192">
        <v>0</v>
      </c>
      <c r="AX192">
        <v>1.01120527437449E-3</v>
      </c>
      <c r="AY192">
        <v>6.6102275159954881E-4</v>
      </c>
      <c r="AZ192">
        <v>0</v>
      </c>
      <c r="BA192">
        <v>-2.66826784875828E-3</v>
      </c>
    </row>
    <row r="193" spans="1:53" x14ac:dyDescent="0.2">
      <c r="A193" s="1">
        <v>192</v>
      </c>
      <c r="B193" s="2">
        <v>39051</v>
      </c>
      <c r="C193" s="2">
        <v>39082</v>
      </c>
      <c r="D193" s="2">
        <v>40877</v>
      </c>
      <c r="E193" s="2">
        <v>40908</v>
      </c>
      <c r="F193">
        <v>3.476019181541981E-3</v>
      </c>
      <c r="G193">
        <v>-2.5233295690720491E-2</v>
      </c>
      <c r="H193">
        <v>-2.0021802531296991E-2</v>
      </c>
      <c r="I193">
        <f t="shared" si="27"/>
        <v>-2.523329569072049</v>
      </c>
      <c r="J193">
        <f t="shared" si="27"/>
        <v>-2.0021802531296991</v>
      </c>
      <c r="K193" t="b">
        <f t="shared" si="28"/>
        <v>1</v>
      </c>
      <c r="L193">
        <f t="shared" si="26"/>
        <v>-1</v>
      </c>
      <c r="M193" s="6" t="b">
        <f t="shared" si="29"/>
        <v>1</v>
      </c>
      <c r="N193" s="2">
        <f t="shared" si="30"/>
        <v>40968</v>
      </c>
      <c r="O193" s="10">
        <f t="shared" si="33"/>
        <v>58870.904041847774</v>
      </c>
      <c r="P193" s="10">
        <f t="shared" si="31"/>
        <v>58655.019487033547</v>
      </c>
      <c r="Q193" s="10">
        <f t="shared" si="34"/>
        <v>59248.547127551814</v>
      </c>
      <c r="R193" s="10">
        <f t="shared" si="35"/>
        <v>59607.776644513819</v>
      </c>
      <c r="S193" s="10">
        <f t="shared" si="36"/>
        <v>59000.950381791998</v>
      </c>
      <c r="T193" s="10">
        <f t="shared" si="37"/>
        <v>59394.718841026355</v>
      </c>
      <c r="U193" s="13">
        <f t="shared" si="32"/>
        <v>177657.51497257373</v>
      </c>
      <c r="V193" s="6"/>
      <c r="W193" s="10">
        <f t="shared" si="38"/>
        <v>205292.20008897936</v>
      </c>
      <c r="X193">
        <v>-1.545820008154856E-2</v>
      </c>
      <c r="Y193">
        <v>5.9080557503165994E-3</v>
      </c>
      <c r="Z193">
        <v>4.2656764857516412E-2</v>
      </c>
      <c r="AA193">
        <v>0</v>
      </c>
      <c r="AB193">
        <v>0</v>
      </c>
      <c r="AC193">
        <v>1.054209131382986E-2</v>
      </c>
      <c r="AD193">
        <v>0</v>
      </c>
      <c r="AE193">
        <v>0</v>
      </c>
      <c r="AF193">
        <v>0</v>
      </c>
      <c r="AG193">
        <v>-3.7238295358618121E-3</v>
      </c>
      <c r="AH193">
        <v>-2.6883455247023202E-3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-3.474123046226618E-3</v>
      </c>
      <c r="AQ193">
        <v>0</v>
      </c>
      <c r="AR193">
        <v>0</v>
      </c>
      <c r="AS193">
        <v>0</v>
      </c>
      <c r="AT193">
        <v>-1.1161470632769311E-3</v>
      </c>
      <c r="AU193">
        <v>0</v>
      </c>
      <c r="AV193">
        <v>-4.7556811269991233E-3</v>
      </c>
      <c r="AW193">
        <v>0</v>
      </c>
      <c r="AX193">
        <v>9.800174825808168E-4</v>
      </c>
      <c r="AY193">
        <v>6.7804921643187894E-4</v>
      </c>
      <c r="AZ193">
        <v>0</v>
      </c>
      <c r="BA193">
        <v>-2.686081479802527E-3</v>
      </c>
    </row>
    <row r="194" spans="1:53" x14ac:dyDescent="0.2">
      <c r="A194" s="1">
        <v>193</v>
      </c>
      <c r="B194" s="2">
        <v>39082</v>
      </c>
      <c r="C194" s="2">
        <v>39113</v>
      </c>
      <c r="D194" s="2">
        <v>40908</v>
      </c>
      <c r="E194" s="2">
        <v>40939</v>
      </c>
      <c r="F194">
        <v>3.777063694539365E-3</v>
      </c>
      <c r="G194">
        <v>0.1269770629786742</v>
      </c>
      <c r="H194">
        <v>6.3116179069098791E-2</v>
      </c>
      <c r="I194">
        <f t="shared" si="27"/>
        <v>12.69770629786742</v>
      </c>
      <c r="J194">
        <f t="shared" si="27"/>
        <v>6.3116179069098788</v>
      </c>
      <c r="K194" t="b">
        <f t="shared" si="28"/>
        <v>1</v>
      </c>
      <c r="L194">
        <f t="shared" ref="L194:L257" si="39">IF(ABS(I194)&gt;$L$1,IF(I194&gt;0,1,-1),0)</f>
        <v>1</v>
      </c>
      <c r="M194" s="6" t="b">
        <f t="shared" si="29"/>
        <v>1</v>
      </c>
      <c r="N194" s="2">
        <f t="shared" si="30"/>
        <v>40999</v>
      </c>
      <c r="O194" s="10">
        <f t="shared" si="33"/>
        <v>58870.904041847774</v>
      </c>
      <c r="P194" s="10">
        <f t="shared" si="31"/>
        <v>60109.472882336107</v>
      </c>
      <c r="Q194" s="10">
        <f t="shared" si="34"/>
        <v>59248.547127551814</v>
      </c>
      <c r="R194" s="10">
        <f t="shared" si="35"/>
        <v>59607.776644513819</v>
      </c>
      <c r="S194" s="10">
        <f t="shared" si="36"/>
        <v>59219.171657524574</v>
      </c>
      <c r="T194" s="10">
        <f t="shared" si="37"/>
        <v>59394.718841026355</v>
      </c>
      <c r="U194" s="13">
        <f t="shared" si="32"/>
        <v>179111.96836787628</v>
      </c>
      <c r="V194" s="6"/>
      <c r="W194" s="10">
        <f t="shared" si="38"/>
        <v>200172.10818700248</v>
      </c>
      <c r="X194">
        <v>-2.4940508698127289E-2</v>
      </c>
      <c r="Y194">
        <v>5.8785513833580164E-3</v>
      </c>
      <c r="Z194">
        <v>4.2469491643391262E-2</v>
      </c>
      <c r="AA194">
        <v>0</v>
      </c>
      <c r="AB194">
        <v>0</v>
      </c>
      <c r="AC194">
        <v>1.025372100190057E-2</v>
      </c>
      <c r="AD194">
        <v>0</v>
      </c>
      <c r="AE194">
        <v>0</v>
      </c>
      <c r="AF194">
        <v>0</v>
      </c>
      <c r="AG194">
        <v>-3.6016555500663948E-3</v>
      </c>
      <c r="AH194">
        <v>-2.5181387481235081E-3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-3.3991621133351978E-3</v>
      </c>
      <c r="AQ194">
        <v>0</v>
      </c>
      <c r="AR194">
        <v>0</v>
      </c>
      <c r="AS194">
        <v>0</v>
      </c>
      <c r="AT194">
        <v>-8.3651161973329275E-4</v>
      </c>
      <c r="AU194">
        <v>0</v>
      </c>
      <c r="AV194">
        <v>-4.4367897535134053E-3</v>
      </c>
      <c r="AW194">
        <v>0</v>
      </c>
      <c r="AX194">
        <v>1.0576645126606291E-3</v>
      </c>
      <c r="AY194">
        <v>6.4469808821737229E-4</v>
      </c>
      <c r="AZ194">
        <v>0</v>
      </c>
      <c r="BA194">
        <v>-2.2473455771944198E-3</v>
      </c>
    </row>
    <row r="195" spans="1:53" x14ac:dyDescent="0.2">
      <c r="A195" s="1">
        <v>194</v>
      </c>
      <c r="B195" s="2">
        <v>39113</v>
      </c>
      <c r="C195" s="2">
        <v>39141</v>
      </c>
      <c r="D195" s="2">
        <v>40939</v>
      </c>
      <c r="E195" s="2">
        <v>40968</v>
      </c>
      <c r="F195">
        <v>3.777063694539365E-3</v>
      </c>
      <c r="G195">
        <v>3.255346817026563E-2</v>
      </c>
      <c r="H195">
        <v>-4.3575474882003772E-2</v>
      </c>
      <c r="I195">
        <f t="shared" ref="I195:J258" si="40">G195*100</f>
        <v>3.2553468170265631</v>
      </c>
      <c r="J195">
        <f t="shared" si="40"/>
        <v>-4.3575474882003773</v>
      </c>
      <c r="K195" t="b">
        <f t="shared" ref="K195:K258" si="41">SIGN(I195)=SIGN(J195)</f>
        <v>0</v>
      </c>
      <c r="L195">
        <f t="shared" si="39"/>
        <v>1</v>
      </c>
      <c r="M195" s="6" t="b">
        <f t="shared" ref="M195:M258" si="42">IF(L195=0,"No Action",SIGN(L195)=SIGN(J195))</f>
        <v>0</v>
      </c>
      <c r="N195" s="2">
        <f t="shared" ref="N195:N258" si="43">EDATE(E195,2)</f>
        <v>41028</v>
      </c>
      <c r="O195" s="10">
        <f t="shared" si="33"/>
        <v>59703.989455958763</v>
      </c>
      <c r="P195" s="10">
        <f t="shared" ref="P195:P258" si="44">IF(MOD($A195,3)=1,O195*IF($L195&lt;&gt;0,IF($L195=1,1+$J195/3/100,ABS(-1+$J195/3/100)),1),P194)</f>
        <v>60109.472882336107</v>
      </c>
      <c r="Q195" s="10">
        <f t="shared" si="34"/>
        <v>59248.547127551814</v>
      </c>
      <c r="R195" s="10">
        <f t="shared" si="35"/>
        <v>58387.952601834528</v>
      </c>
      <c r="S195" s="10">
        <f t="shared" si="36"/>
        <v>59219.171657524574</v>
      </c>
      <c r="T195" s="10">
        <f t="shared" si="37"/>
        <v>59394.718841026355</v>
      </c>
      <c r="U195" s="13">
        <f t="shared" ref="U195:U258" si="45">SUM(P195,R195,T195)</f>
        <v>177892.144325197</v>
      </c>
      <c r="V195" s="6"/>
      <c r="W195" s="10">
        <f t="shared" si="38"/>
        <v>199536.20821908253</v>
      </c>
      <c r="X195">
        <v>-3.176766102327777E-3</v>
      </c>
      <c r="Y195">
        <v>5.9425681272717414E-3</v>
      </c>
      <c r="Z195">
        <v>4.2131099020165208E-2</v>
      </c>
      <c r="AA195">
        <v>0</v>
      </c>
      <c r="AB195">
        <v>0</v>
      </c>
      <c r="AC195">
        <v>1.0384012201297329E-2</v>
      </c>
      <c r="AD195">
        <v>0</v>
      </c>
      <c r="AE195">
        <v>0</v>
      </c>
      <c r="AF195">
        <v>0</v>
      </c>
      <c r="AG195">
        <v>-3.6205294900382291E-3</v>
      </c>
      <c r="AH195">
        <v>-2.4281403922212039E-3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-3.6468888488237232E-3</v>
      </c>
      <c r="AQ195">
        <v>0</v>
      </c>
      <c r="AR195">
        <v>0</v>
      </c>
      <c r="AS195">
        <v>0</v>
      </c>
      <c r="AT195">
        <v>-7.713203292276634E-4</v>
      </c>
      <c r="AU195">
        <v>0</v>
      </c>
      <c r="AV195">
        <v>-4.412779174145366E-3</v>
      </c>
      <c r="AW195">
        <v>0</v>
      </c>
      <c r="AX195">
        <v>1.0953973839490619E-3</v>
      </c>
      <c r="AY195">
        <v>3.8261299886417529E-4</v>
      </c>
      <c r="AZ195">
        <v>0</v>
      </c>
      <c r="BA195">
        <v>-2.17731023130752E-3</v>
      </c>
    </row>
    <row r="196" spans="1:53" x14ac:dyDescent="0.2">
      <c r="A196" s="1">
        <v>195</v>
      </c>
      <c r="B196" s="2">
        <v>39141</v>
      </c>
      <c r="C196" s="2">
        <v>39172</v>
      </c>
      <c r="D196" s="2">
        <v>40968</v>
      </c>
      <c r="E196" s="2">
        <v>40999</v>
      </c>
      <c r="F196">
        <v>3.883098049059609E-3</v>
      </c>
      <c r="G196">
        <v>1.4625033969717999E-2</v>
      </c>
      <c r="H196">
        <v>-9.1248235100608949E-2</v>
      </c>
      <c r="I196">
        <f t="shared" si="40"/>
        <v>1.4625033969718</v>
      </c>
      <c r="J196">
        <f t="shared" si="40"/>
        <v>-9.1248235100608941</v>
      </c>
      <c r="K196" t="b">
        <f t="shared" si="41"/>
        <v>0</v>
      </c>
      <c r="L196">
        <f t="shared" si="39"/>
        <v>1</v>
      </c>
      <c r="M196" s="6" t="b">
        <f t="shared" si="42"/>
        <v>0</v>
      </c>
      <c r="N196" s="2">
        <f t="shared" si="43"/>
        <v>41060</v>
      </c>
      <c r="O196" s="10">
        <f t="shared" ref="O196:O259" si="46">IF(MOD($A196,3)=2,$U195/3,O195)</f>
        <v>59703.989455958763</v>
      </c>
      <c r="P196" s="10">
        <f t="shared" si="44"/>
        <v>60109.472882336107</v>
      </c>
      <c r="Q196" s="10">
        <f t="shared" ref="Q196:Q259" si="47">IF(MOD($A196,3)=0,$U195/3,Q195)</f>
        <v>59297.381441732337</v>
      </c>
      <c r="R196" s="10">
        <f t="shared" ref="R196:R259" si="48">IF(MOD($A196,3)=2,Q196*IF($L196&lt;&gt;0,IF($L196=1,1+$J196/3/100,ABS(-1+$J196/3/100)),1),R195)</f>
        <v>58387.952601834528</v>
      </c>
      <c r="S196" s="10">
        <f t="shared" ref="S196:S259" si="49">IF(MOD($A196,3)=1,$U195/3,S195)</f>
        <v>59219.171657524574</v>
      </c>
      <c r="T196" s="10">
        <f t="shared" ref="T196:T259" si="50">IF(MOD($A196,3)=0,S196*IF($L196&lt;&gt;0,IF($L196=1,1+$J196/3/100,ABS(-1+$J196/3/100)),1),T195)</f>
        <v>57417.956691568201</v>
      </c>
      <c r="U196" s="13">
        <f t="shared" si="45"/>
        <v>175915.38217573884</v>
      </c>
      <c r="V196" s="6"/>
      <c r="W196" s="10">
        <f t="shared" ref="W196:W259" si="51">W195*(1+X196)</f>
        <v>186939.29577956043</v>
      </c>
      <c r="X196">
        <v>-6.3130960300153735E-2</v>
      </c>
      <c r="Y196">
        <v>6.0262249550686962E-3</v>
      </c>
      <c r="Z196">
        <v>4.2181525815501157E-2</v>
      </c>
      <c r="AA196">
        <v>0</v>
      </c>
      <c r="AB196">
        <v>0</v>
      </c>
      <c r="AC196">
        <v>1.038423163577804E-2</v>
      </c>
      <c r="AD196">
        <v>0</v>
      </c>
      <c r="AE196">
        <v>0</v>
      </c>
      <c r="AF196">
        <v>0</v>
      </c>
      <c r="AG196">
        <v>-3.4346125464211918E-3</v>
      </c>
      <c r="AH196">
        <v>-2.6057958189306539E-3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-3.59290173281944E-3</v>
      </c>
      <c r="AQ196">
        <v>0</v>
      </c>
      <c r="AR196">
        <v>0</v>
      </c>
      <c r="AS196">
        <v>0</v>
      </c>
      <c r="AT196">
        <v>-5.673315470109421E-4</v>
      </c>
      <c r="AU196">
        <v>0</v>
      </c>
      <c r="AV196">
        <v>-4.2281597091106691E-3</v>
      </c>
      <c r="AW196">
        <v>0</v>
      </c>
      <c r="AX196">
        <v>1.0147842970160629E-3</v>
      </c>
      <c r="AY196">
        <v>3.4662253612117452E-4</v>
      </c>
      <c r="AZ196">
        <v>0</v>
      </c>
      <c r="BA196">
        <v>-1.9693492086397652E-3</v>
      </c>
    </row>
    <row r="197" spans="1:53" x14ac:dyDescent="0.2">
      <c r="A197" s="1">
        <v>196</v>
      </c>
      <c r="B197" s="2">
        <v>39172</v>
      </c>
      <c r="C197" s="2">
        <v>39202</v>
      </c>
      <c r="D197" s="2">
        <v>40999</v>
      </c>
      <c r="E197" s="2">
        <v>41029</v>
      </c>
      <c r="F197">
        <v>3.476019181541981E-3</v>
      </c>
      <c r="G197">
        <v>3.115637132676263E-2</v>
      </c>
      <c r="H197">
        <v>-4.0171199699133422E-2</v>
      </c>
      <c r="I197">
        <f t="shared" si="40"/>
        <v>3.1156371326762629</v>
      </c>
      <c r="J197">
        <f t="shared" si="40"/>
        <v>-4.0171199699133426</v>
      </c>
      <c r="K197" t="b">
        <f t="shared" si="41"/>
        <v>0</v>
      </c>
      <c r="L197">
        <f t="shared" si="39"/>
        <v>1</v>
      </c>
      <c r="M197" s="6" t="b">
        <f t="shared" si="42"/>
        <v>0</v>
      </c>
      <c r="N197" s="2">
        <f t="shared" si="43"/>
        <v>41090</v>
      </c>
      <c r="O197" s="10">
        <f t="shared" si="46"/>
        <v>59703.989455958763</v>
      </c>
      <c r="P197" s="10">
        <f t="shared" si="44"/>
        <v>58904.529161535334</v>
      </c>
      <c r="Q197" s="10">
        <f t="shared" si="47"/>
        <v>59297.381441732337</v>
      </c>
      <c r="R197" s="10">
        <f t="shared" si="48"/>
        <v>58387.952601834528</v>
      </c>
      <c r="S197" s="10">
        <f t="shared" si="49"/>
        <v>58638.460725246281</v>
      </c>
      <c r="T197" s="10">
        <f t="shared" si="50"/>
        <v>57417.956691568201</v>
      </c>
      <c r="U197" s="13">
        <f t="shared" si="45"/>
        <v>174710.43845493806</v>
      </c>
      <c r="V197" s="6"/>
      <c r="W197" s="10">
        <f t="shared" si="51"/>
        <v>191825.23967560803</v>
      </c>
      <c r="X197">
        <v>2.613652670334822E-2</v>
      </c>
      <c r="Y197">
        <v>6.2317231287323136E-3</v>
      </c>
      <c r="Z197">
        <v>4.2368858446736268E-2</v>
      </c>
      <c r="AA197">
        <v>0</v>
      </c>
      <c r="AB197">
        <v>0</v>
      </c>
      <c r="AC197">
        <v>1.0954947029617969E-2</v>
      </c>
      <c r="AD197">
        <v>0</v>
      </c>
      <c r="AE197">
        <v>0</v>
      </c>
      <c r="AF197">
        <v>0</v>
      </c>
      <c r="AG197">
        <v>-3.4580290345217141E-3</v>
      </c>
      <c r="AH197">
        <v>-3.356288516548124E-3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-3.7658169563082032E-3</v>
      </c>
      <c r="AQ197">
        <v>0</v>
      </c>
      <c r="AR197">
        <v>0</v>
      </c>
      <c r="AS197">
        <v>0</v>
      </c>
      <c r="AT197">
        <v>-7.7357170233356384E-4</v>
      </c>
      <c r="AU197">
        <v>0</v>
      </c>
      <c r="AV197">
        <v>-4.5924418706237606E-3</v>
      </c>
      <c r="AW197">
        <v>0</v>
      </c>
      <c r="AX197">
        <v>9.0659772380995976E-4</v>
      </c>
      <c r="AY197">
        <v>1.7078051427579219E-4</v>
      </c>
      <c r="AZ197">
        <v>0</v>
      </c>
      <c r="BA197">
        <v>-2.4169045040433571E-3</v>
      </c>
    </row>
    <row r="198" spans="1:53" x14ac:dyDescent="0.2">
      <c r="A198" s="1">
        <v>197</v>
      </c>
      <c r="B198" s="2">
        <v>39202</v>
      </c>
      <c r="C198" s="2">
        <v>39233</v>
      </c>
      <c r="D198" s="2">
        <v>41029</v>
      </c>
      <c r="E198" s="2">
        <v>41060</v>
      </c>
      <c r="F198">
        <v>2.6353705192673931E-3</v>
      </c>
      <c r="G198">
        <v>-1.248058363070613E-2</v>
      </c>
      <c r="H198">
        <v>-3.3209002416299503E-2</v>
      </c>
      <c r="I198">
        <f t="shared" si="40"/>
        <v>-1.248058363070613</v>
      </c>
      <c r="J198">
        <f t="shared" si="40"/>
        <v>-3.3209002416299502</v>
      </c>
      <c r="K198" t="b">
        <f t="shared" si="41"/>
        <v>1</v>
      </c>
      <c r="L198">
        <f t="shared" si="39"/>
        <v>-1</v>
      </c>
      <c r="M198" s="6" t="b">
        <f t="shared" si="42"/>
        <v>1</v>
      </c>
      <c r="N198" s="2">
        <f t="shared" si="43"/>
        <v>41121</v>
      </c>
      <c r="O198" s="10">
        <f t="shared" si="46"/>
        <v>58236.81281831269</v>
      </c>
      <c r="P198" s="10">
        <f t="shared" si="44"/>
        <v>58904.529161535334</v>
      </c>
      <c r="Q198" s="10">
        <f t="shared" si="47"/>
        <v>59297.381441732337</v>
      </c>
      <c r="R198" s="10">
        <f t="shared" si="48"/>
        <v>59953.783736258578</v>
      </c>
      <c r="S198" s="10">
        <f t="shared" si="49"/>
        <v>58638.460725246281</v>
      </c>
      <c r="T198" s="10">
        <f t="shared" si="50"/>
        <v>57417.956691568201</v>
      </c>
      <c r="U198" s="13">
        <f t="shared" si="45"/>
        <v>176276.26958936211</v>
      </c>
      <c r="V198" s="6"/>
      <c r="W198" s="10">
        <f t="shared" si="51"/>
        <v>192551.38091908413</v>
      </c>
      <c r="X198">
        <v>3.7854311805061501E-3</v>
      </c>
      <c r="Y198">
        <v>6.3489934020474498E-3</v>
      </c>
      <c r="Z198">
        <v>4.2583791092472338E-2</v>
      </c>
      <c r="AA198">
        <v>0</v>
      </c>
      <c r="AB198">
        <v>0</v>
      </c>
      <c r="AC198">
        <v>1.1930814718021021E-2</v>
      </c>
      <c r="AD198">
        <v>0</v>
      </c>
      <c r="AE198">
        <v>0</v>
      </c>
      <c r="AF198">
        <v>0</v>
      </c>
      <c r="AG198">
        <v>-4.07139282334152E-3</v>
      </c>
      <c r="AH198">
        <v>-3.8533012086218251E-3</v>
      </c>
      <c r="AI198">
        <v>0</v>
      </c>
      <c r="AJ198">
        <v>0</v>
      </c>
      <c r="AK198">
        <v>0</v>
      </c>
      <c r="AL198">
        <v>-3.9611888166689362E-4</v>
      </c>
      <c r="AM198">
        <v>0</v>
      </c>
      <c r="AN198">
        <v>-7.9129447281354429E-4</v>
      </c>
      <c r="AO198">
        <v>0</v>
      </c>
      <c r="AP198">
        <v>-4.1517699520747346E-3</v>
      </c>
      <c r="AQ198">
        <v>0</v>
      </c>
      <c r="AR198">
        <v>0</v>
      </c>
      <c r="AS198">
        <v>0</v>
      </c>
      <c r="AT198">
        <v>-1.4051656232749929E-3</v>
      </c>
      <c r="AU198">
        <v>0</v>
      </c>
      <c r="AV198">
        <v>-5.4406483153726943E-3</v>
      </c>
      <c r="AW198">
        <v>0</v>
      </c>
      <c r="AX198">
        <v>8.4814435967320344E-4</v>
      </c>
      <c r="AY198">
        <v>0</v>
      </c>
      <c r="AZ198">
        <v>0</v>
      </c>
      <c r="BA198">
        <v>-3.564953638909222E-3</v>
      </c>
    </row>
    <row r="199" spans="1:53" x14ac:dyDescent="0.2">
      <c r="A199" s="1">
        <v>198</v>
      </c>
      <c r="B199" s="2">
        <v>39233</v>
      </c>
      <c r="C199" s="2">
        <v>39263</v>
      </c>
      <c r="D199" s="2">
        <v>41060</v>
      </c>
      <c r="E199" s="2">
        <v>41090</v>
      </c>
      <c r="F199">
        <v>2.493409369951881E-3</v>
      </c>
      <c r="G199">
        <v>6.1464376476797609E-2</v>
      </c>
      <c r="H199">
        <v>7.5204411868939169E-2</v>
      </c>
      <c r="I199">
        <f t="shared" si="40"/>
        <v>6.1464376476797611</v>
      </c>
      <c r="J199">
        <f t="shared" si="40"/>
        <v>7.5204411868939172</v>
      </c>
      <c r="K199" t="b">
        <f t="shared" si="41"/>
        <v>1</v>
      </c>
      <c r="L199">
        <f t="shared" si="39"/>
        <v>1</v>
      </c>
      <c r="M199" s="6" t="b">
        <f t="shared" si="42"/>
        <v>1</v>
      </c>
      <c r="N199" s="2">
        <f t="shared" si="43"/>
        <v>41151</v>
      </c>
      <c r="O199" s="10">
        <f t="shared" si="46"/>
        <v>58236.81281831269</v>
      </c>
      <c r="P199" s="10">
        <f t="shared" si="44"/>
        <v>58904.529161535334</v>
      </c>
      <c r="Q199" s="10">
        <f t="shared" si="47"/>
        <v>58758.756529787373</v>
      </c>
      <c r="R199" s="10">
        <f t="shared" si="48"/>
        <v>59953.783736258578</v>
      </c>
      <c r="S199" s="10">
        <f t="shared" si="49"/>
        <v>58638.460725246281</v>
      </c>
      <c r="T199" s="10">
        <f t="shared" si="50"/>
        <v>60108.417709160291</v>
      </c>
      <c r="U199" s="13">
        <f t="shared" si="45"/>
        <v>178966.7306069542</v>
      </c>
      <c r="V199" s="6"/>
      <c r="W199" s="10">
        <f t="shared" si="51"/>
        <v>201270.5799653171</v>
      </c>
      <c r="X199">
        <v>4.5282453985084931E-2</v>
      </c>
      <c r="Y199">
        <v>6.3818505402468426E-3</v>
      </c>
      <c r="Z199">
        <v>4.2632308377189808E-2</v>
      </c>
      <c r="AA199">
        <v>0</v>
      </c>
      <c r="AB199">
        <v>0</v>
      </c>
      <c r="AC199">
        <v>1.208373720453302E-2</v>
      </c>
      <c r="AD199">
        <v>0</v>
      </c>
      <c r="AE199">
        <v>0</v>
      </c>
      <c r="AF199">
        <v>0</v>
      </c>
      <c r="AG199">
        <v>-4.3250941590671351E-3</v>
      </c>
      <c r="AH199">
        <v>-3.8596656242930881E-3</v>
      </c>
      <c r="AI199">
        <v>0</v>
      </c>
      <c r="AJ199">
        <v>0</v>
      </c>
      <c r="AK199">
        <v>0</v>
      </c>
      <c r="AL199">
        <v>-5.6444500204854016E-4</v>
      </c>
      <c r="AM199">
        <v>0</v>
      </c>
      <c r="AN199">
        <v>-9.1635857067990365E-4</v>
      </c>
      <c r="AO199">
        <v>-7.2657747785765837E-5</v>
      </c>
      <c r="AP199">
        <v>-4.2028472182450436E-3</v>
      </c>
      <c r="AQ199">
        <v>0</v>
      </c>
      <c r="AR199">
        <v>0</v>
      </c>
      <c r="AS199">
        <v>-7.5227415377598599E-5</v>
      </c>
      <c r="AT199">
        <v>-1.499961424297082E-3</v>
      </c>
      <c r="AU199">
        <v>0</v>
      </c>
      <c r="AV199">
        <v>-5.5557674386504437E-3</v>
      </c>
      <c r="AW199">
        <v>0</v>
      </c>
      <c r="AX199">
        <v>8.2868784956337336E-4</v>
      </c>
      <c r="AY199">
        <v>0</v>
      </c>
      <c r="AZ199">
        <v>0</v>
      </c>
      <c r="BA199">
        <v>-3.7170040570794509E-3</v>
      </c>
    </row>
    <row r="200" spans="1:53" x14ac:dyDescent="0.2">
      <c r="A200" s="1">
        <v>199</v>
      </c>
      <c r="B200" s="2">
        <v>39263</v>
      </c>
      <c r="C200" s="2">
        <v>39294</v>
      </c>
      <c r="D200" s="2">
        <v>41090</v>
      </c>
      <c r="E200" s="2">
        <v>41121</v>
      </c>
      <c r="F200">
        <v>2.6353705192673931E-3</v>
      </c>
      <c r="G200">
        <v>3.7393900034281183E-2</v>
      </c>
      <c r="H200">
        <v>9.8608600719783682E-2</v>
      </c>
      <c r="I200">
        <f t="shared" si="40"/>
        <v>3.7393900034281184</v>
      </c>
      <c r="J200">
        <f t="shared" si="40"/>
        <v>9.8608600719783688</v>
      </c>
      <c r="K200" t="b">
        <f t="shared" si="41"/>
        <v>1</v>
      </c>
      <c r="L200">
        <f t="shared" si="39"/>
        <v>1</v>
      </c>
      <c r="M200" s="6" t="b">
        <f t="shared" si="42"/>
        <v>1</v>
      </c>
      <c r="N200" s="2">
        <f t="shared" si="43"/>
        <v>41182</v>
      </c>
      <c r="O200" s="10">
        <f t="shared" si="46"/>
        <v>58236.81281831269</v>
      </c>
      <c r="P200" s="10">
        <f t="shared" si="44"/>
        <v>60151.029692443946</v>
      </c>
      <c r="Q200" s="10">
        <f t="shared" si="47"/>
        <v>58758.756529787373</v>
      </c>
      <c r="R200" s="10">
        <f t="shared" si="48"/>
        <v>59953.783736258578</v>
      </c>
      <c r="S200" s="10">
        <f t="shared" si="49"/>
        <v>59655.576868984732</v>
      </c>
      <c r="T200" s="10">
        <f t="shared" si="50"/>
        <v>60108.417709160291</v>
      </c>
      <c r="U200" s="13">
        <f t="shared" si="45"/>
        <v>180213.23113786284</v>
      </c>
      <c r="V200" s="6"/>
      <c r="W200" s="10">
        <f t="shared" si="51"/>
        <v>211241.66851680627</v>
      </c>
      <c r="X200">
        <v>4.9540715554192732E-2</v>
      </c>
      <c r="Y200">
        <v>6.3561202243632136E-3</v>
      </c>
      <c r="Z200">
        <v>4.2535932381093038E-2</v>
      </c>
      <c r="AA200">
        <v>0</v>
      </c>
      <c r="AB200">
        <v>0</v>
      </c>
      <c r="AC200">
        <v>1.187669261470886E-2</v>
      </c>
      <c r="AD200">
        <v>0</v>
      </c>
      <c r="AE200">
        <v>0</v>
      </c>
      <c r="AF200">
        <v>0</v>
      </c>
      <c r="AG200">
        <v>-4.116140965755969E-3</v>
      </c>
      <c r="AH200">
        <v>-3.6231051484741342E-3</v>
      </c>
      <c r="AI200">
        <v>0</v>
      </c>
      <c r="AJ200">
        <v>0</v>
      </c>
      <c r="AK200">
        <v>0</v>
      </c>
      <c r="AL200">
        <v>-2.6300031836953321E-4</v>
      </c>
      <c r="AM200">
        <v>0</v>
      </c>
      <c r="AN200">
        <v>-7.4063813557941418E-4</v>
      </c>
      <c r="AO200">
        <v>0</v>
      </c>
      <c r="AP200">
        <v>-4.200284140219745E-3</v>
      </c>
      <c r="AQ200">
        <v>0</v>
      </c>
      <c r="AR200">
        <v>0</v>
      </c>
      <c r="AS200">
        <v>0</v>
      </c>
      <c r="AT200">
        <v>-1.372471389377016E-3</v>
      </c>
      <c r="AU200">
        <v>0</v>
      </c>
      <c r="AV200">
        <v>-5.4122930234669899E-3</v>
      </c>
      <c r="AW200">
        <v>0</v>
      </c>
      <c r="AX200">
        <v>8.7926016258439829E-4</v>
      </c>
      <c r="AY200">
        <v>0</v>
      </c>
      <c r="AZ200">
        <v>0</v>
      </c>
      <c r="BA200">
        <v>-3.5102159749762071E-3</v>
      </c>
    </row>
    <row r="201" spans="1:53" x14ac:dyDescent="0.2">
      <c r="A201" s="1">
        <v>200</v>
      </c>
      <c r="B201" s="2">
        <v>39294</v>
      </c>
      <c r="C201" s="2">
        <v>39325</v>
      </c>
      <c r="D201" s="2">
        <v>41121</v>
      </c>
      <c r="E201" s="2">
        <v>41152</v>
      </c>
      <c r="F201">
        <v>3.883098049059609E-3</v>
      </c>
      <c r="G201">
        <v>5.3665732986914183E-2</v>
      </c>
      <c r="H201">
        <v>6.4883398397176148E-2</v>
      </c>
      <c r="I201">
        <f t="shared" si="40"/>
        <v>5.3665732986914181</v>
      </c>
      <c r="J201">
        <f t="shared" si="40"/>
        <v>6.4883398397176144</v>
      </c>
      <c r="K201" t="b">
        <f t="shared" si="41"/>
        <v>1</v>
      </c>
      <c r="L201">
        <f t="shared" si="39"/>
        <v>1</v>
      </c>
      <c r="M201" s="6" t="b">
        <f t="shared" si="42"/>
        <v>1</v>
      </c>
      <c r="N201" s="2">
        <f t="shared" si="43"/>
        <v>41213</v>
      </c>
      <c r="O201" s="10">
        <f t="shared" si="46"/>
        <v>60071.077045954276</v>
      </c>
      <c r="P201" s="10">
        <f t="shared" si="44"/>
        <v>60151.029692443946</v>
      </c>
      <c r="Q201" s="10">
        <f t="shared" si="47"/>
        <v>58758.756529787373</v>
      </c>
      <c r="R201" s="10">
        <f t="shared" si="48"/>
        <v>60029.579132869003</v>
      </c>
      <c r="S201" s="10">
        <f t="shared" si="49"/>
        <v>59655.576868984732</v>
      </c>
      <c r="T201" s="10">
        <f t="shared" si="50"/>
        <v>60108.417709160291</v>
      </c>
      <c r="U201" s="13">
        <f t="shared" si="45"/>
        <v>180289.02653447323</v>
      </c>
      <c r="V201" s="6"/>
      <c r="W201" s="10">
        <f t="shared" si="51"/>
        <v>204917.14130573746</v>
      </c>
      <c r="X201">
        <v>-2.993977114210138E-2</v>
      </c>
      <c r="Y201">
        <v>6.1170236421745506E-3</v>
      </c>
      <c r="Z201">
        <v>4.2133425488291833E-2</v>
      </c>
      <c r="AA201">
        <v>0</v>
      </c>
      <c r="AB201">
        <v>0</v>
      </c>
      <c r="AC201">
        <v>1.052187747350402E-2</v>
      </c>
      <c r="AD201">
        <v>0</v>
      </c>
      <c r="AE201">
        <v>0</v>
      </c>
      <c r="AF201">
        <v>0</v>
      </c>
      <c r="AG201">
        <v>-3.3202393076424441E-3</v>
      </c>
      <c r="AH201">
        <v>-2.909014737655263E-3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-3.8441717127045351E-3</v>
      </c>
      <c r="AQ201">
        <v>0</v>
      </c>
      <c r="AR201">
        <v>0</v>
      </c>
      <c r="AS201">
        <v>0</v>
      </c>
      <c r="AT201">
        <v>-3.2180861392620922E-4</v>
      </c>
      <c r="AU201">
        <v>0</v>
      </c>
      <c r="AV201">
        <v>-4.1075219092155156E-3</v>
      </c>
      <c r="AW201">
        <v>0</v>
      </c>
      <c r="AX201">
        <v>1.092078640882788E-3</v>
      </c>
      <c r="AY201">
        <v>0</v>
      </c>
      <c r="AZ201">
        <v>0</v>
      </c>
      <c r="BA201">
        <v>-1.807681957556871E-3</v>
      </c>
    </row>
    <row r="202" spans="1:53" x14ac:dyDescent="0.2">
      <c r="A202" s="1">
        <v>201</v>
      </c>
      <c r="B202" s="2">
        <v>39325</v>
      </c>
      <c r="C202" s="2">
        <v>39355</v>
      </c>
      <c r="D202" s="2">
        <v>41152</v>
      </c>
      <c r="E202" s="2">
        <v>41182</v>
      </c>
      <c r="F202">
        <v>6.2170902861638337E-3</v>
      </c>
      <c r="G202">
        <v>7.6857186044737916E-2</v>
      </c>
      <c r="H202">
        <v>1.467709389011638E-2</v>
      </c>
      <c r="I202">
        <f t="shared" si="40"/>
        <v>7.6857186044737915</v>
      </c>
      <c r="J202">
        <f t="shared" si="40"/>
        <v>1.4677093890116379</v>
      </c>
      <c r="K202" t="b">
        <f t="shared" si="41"/>
        <v>1</v>
      </c>
      <c r="L202">
        <f t="shared" si="39"/>
        <v>1</v>
      </c>
      <c r="M202" s="6" t="b">
        <f t="shared" si="42"/>
        <v>1</v>
      </c>
      <c r="N202" s="2">
        <f t="shared" si="43"/>
        <v>41243</v>
      </c>
      <c r="O202" s="10">
        <f t="shared" si="46"/>
        <v>60071.077045954276</v>
      </c>
      <c r="P202" s="10">
        <f t="shared" si="44"/>
        <v>60151.029692443946</v>
      </c>
      <c r="Q202" s="10">
        <f t="shared" si="47"/>
        <v>60096.342178157742</v>
      </c>
      <c r="R202" s="10">
        <f t="shared" si="48"/>
        <v>60029.579132869003</v>
      </c>
      <c r="S202" s="10">
        <f t="shared" si="49"/>
        <v>59655.576868984732</v>
      </c>
      <c r="T202" s="10">
        <f t="shared" si="50"/>
        <v>59947.433703243107</v>
      </c>
      <c r="U202" s="13">
        <f t="shared" si="45"/>
        <v>180128.04252855608</v>
      </c>
      <c r="V202" s="6"/>
      <c r="W202" s="10">
        <f t="shared" si="51"/>
        <v>203908.15993255761</v>
      </c>
      <c r="X202">
        <v>-4.9238505219748501E-3</v>
      </c>
      <c r="Y202">
        <v>5.7526228155658221E-3</v>
      </c>
      <c r="Z202">
        <v>4.1255350373070952E-2</v>
      </c>
      <c r="AA202">
        <v>0</v>
      </c>
      <c r="AB202">
        <v>0</v>
      </c>
      <c r="AC202">
        <v>8.4462773378293082E-3</v>
      </c>
      <c r="AD202">
        <v>0</v>
      </c>
      <c r="AE202">
        <v>0</v>
      </c>
      <c r="AF202">
        <v>0</v>
      </c>
      <c r="AG202">
        <v>-2.2141229106086621E-3</v>
      </c>
      <c r="AH202">
        <v>-1.443454555526842E-3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-3.037728346534414E-3</v>
      </c>
      <c r="AQ202">
        <v>0</v>
      </c>
      <c r="AR202">
        <v>0</v>
      </c>
      <c r="AS202">
        <v>0</v>
      </c>
      <c r="AT202">
        <v>0</v>
      </c>
      <c r="AU202">
        <v>0</v>
      </c>
      <c r="AV202">
        <v>-2.124014625253484E-3</v>
      </c>
      <c r="AW202">
        <v>0</v>
      </c>
      <c r="AX202">
        <v>1.4223383193186091E-3</v>
      </c>
      <c r="AY202">
        <v>0</v>
      </c>
      <c r="AZ202">
        <v>0</v>
      </c>
      <c r="BA202">
        <v>0</v>
      </c>
    </row>
    <row r="203" spans="1:53" x14ac:dyDescent="0.2">
      <c r="A203" s="1">
        <v>202</v>
      </c>
      <c r="B203" s="2">
        <v>39355</v>
      </c>
      <c r="C203" s="2">
        <v>39386</v>
      </c>
      <c r="D203" s="2">
        <v>41182</v>
      </c>
      <c r="E203" s="2">
        <v>41213</v>
      </c>
      <c r="F203">
        <v>6.7555283153316386E-3</v>
      </c>
      <c r="G203">
        <v>-9.7073087347686587E-4</v>
      </c>
      <c r="H203">
        <v>-5.5724291451343153E-2</v>
      </c>
      <c r="I203">
        <f t="shared" si="40"/>
        <v>-9.707308734768659E-2</v>
      </c>
      <c r="J203">
        <f t="shared" si="40"/>
        <v>-5.5724291451343149</v>
      </c>
      <c r="K203" t="b">
        <f t="shared" si="41"/>
        <v>1</v>
      </c>
      <c r="L203">
        <f t="shared" si="39"/>
        <v>0</v>
      </c>
      <c r="M203" s="6" t="str">
        <f t="shared" si="42"/>
        <v>No Action</v>
      </c>
      <c r="N203" s="2">
        <f t="shared" si="43"/>
        <v>41274</v>
      </c>
      <c r="O203" s="10">
        <f t="shared" si="46"/>
        <v>60071.077045954276</v>
      </c>
      <c r="P203" s="10">
        <f t="shared" si="44"/>
        <v>60071.077045954276</v>
      </c>
      <c r="Q203" s="10">
        <f t="shared" si="47"/>
        <v>60096.342178157742</v>
      </c>
      <c r="R203" s="10">
        <f t="shared" si="48"/>
        <v>60029.579132869003</v>
      </c>
      <c r="S203" s="10">
        <f t="shared" si="49"/>
        <v>60042.680842852023</v>
      </c>
      <c r="T203" s="10">
        <f t="shared" si="50"/>
        <v>59947.433703243107</v>
      </c>
      <c r="U203" s="13">
        <f t="shared" si="45"/>
        <v>180048.08988206639</v>
      </c>
      <c r="V203" s="6"/>
      <c r="W203" s="10">
        <f t="shared" si="51"/>
        <v>199654.49914127536</v>
      </c>
      <c r="X203">
        <v>-2.0860669787266788E-2</v>
      </c>
      <c r="Y203">
        <v>5.7411685123197054E-3</v>
      </c>
      <c r="Z203">
        <v>4.0986841574760929E-2</v>
      </c>
      <c r="AA203">
        <v>0</v>
      </c>
      <c r="AB203">
        <v>0</v>
      </c>
      <c r="AC203">
        <v>8.2735875806900991E-3</v>
      </c>
      <c r="AD203">
        <v>0</v>
      </c>
      <c r="AE203">
        <v>0</v>
      </c>
      <c r="AF203">
        <v>0</v>
      </c>
      <c r="AG203">
        <v>-1.801219125124177E-3</v>
      </c>
      <c r="AH203">
        <v>-1.252605222126926E-3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-2.7314872561553889E-3</v>
      </c>
      <c r="AQ203">
        <v>0</v>
      </c>
      <c r="AR203">
        <v>0</v>
      </c>
      <c r="AS203">
        <v>0</v>
      </c>
      <c r="AT203">
        <v>0</v>
      </c>
      <c r="AU203">
        <v>0</v>
      </c>
      <c r="AV203">
        <v>-1.8525473612826179E-3</v>
      </c>
      <c r="AW203">
        <v>0</v>
      </c>
      <c r="AX203">
        <v>1.3951453464576321E-3</v>
      </c>
      <c r="AY203">
        <v>0</v>
      </c>
      <c r="AZ203">
        <v>0</v>
      </c>
      <c r="BA203">
        <v>0</v>
      </c>
    </row>
    <row r="204" spans="1:53" x14ac:dyDescent="0.2">
      <c r="A204" s="1">
        <v>203</v>
      </c>
      <c r="B204" s="2">
        <v>39386</v>
      </c>
      <c r="C204" s="2">
        <v>39416</v>
      </c>
      <c r="D204" s="2">
        <v>41213</v>
      </c>
      <c r="E204" s="2">
        <v>41243</v>
      </c>
      <c r="F204">
        <v>7.3405983697572121E-3</v>
      </c>
      <c r="G204">
        <v>2.2225858479694941E-2</v>
      </c>
      <c r="H204">
        <v>-3.5021148223632538E-2</v>
      </c>
      <c r="I204">
        <f t="shared" si="40"/>
        <v>2.2225858479694942</v>
      </c>
      <c r="J204">
        <f t="shared" si="40"/>
        <v>-3.5021148223632537</v>
      </c>
      <c r="K204" t="b">
        <f t="shared" si="41"/>
        <v>0</v>
      </c>
      <c r="L204">
        <f t="shared" si="39"/>
        <v>1</v>
      </c>
      <c r="M204" s="6" t="b">
        <f t="shared" si="42"/>
        <v>0</v>
      </c>
      <c r="N204" s="2">
        <f t="shared" si="43"/>
        <v>41304</v>
      </c>
      <c r="O204" s="10">
        <f t="shared" si="46"/>
        <v>60016.029960688793</v>
      </c>
      <c r="P204" s="10">
        <f t="shared" si="44"/>
        <v>60071.077045954276</v>
      </c>
      <c r="Q204" s="10">
        <f t="shared" si="47"/>
        <v>60096.342178157742</v>
      </c>
      <c r="R204" s="10">
        <f t="shared" si="48"/>
        <v>59394.794542451273</v>
      </c>
      <c r="S204" s="10">
        <f t="shared" si="49"/>
        <v>60042.680842852023</v>
      </c>
      <c r="T204" s="10">
        <f t="shared" si="50"/>
        <v>59947.433703243107</v>
      </c>
      <c r="U204" s="13">
        <f t="shared" si="45"/>
        <v>179413.30529164866</v>
      </c>
      <c r="V204" s="6"/>
      <c r="W204" s="10">
        <f t="shared" si="51"/>
        <v>197810.36482127337</v>
      </c>
      <c r="X204">
        <v>-9.236627914390767E-3</v>
      </c>
      <c r="Y204">
        <v>5.7505394894437926E-3</v>
      </c>
      <c r="Z204">
        <v>4.0833946749459588E-2</v>
      </c>
      <c r="AA204">
        <v>0</v>
      </c>
      <c r="AB204">
        <v>0</v>
      </c>
      <c r="AC204">
        <v>8.0926307398903156E-3</v>
      </c>
      <c r="AD204">
        <v>0</v>
      </c>
      <c r="AE204">
        <v>0</v>
      </c>
      <c r="AF204">
        <v>0</v>
      </c>
      <c r="AG204">
        <v>-1.3823590100121249E-3</v>
      </c>
      <c r="AH204">
        <v>-1.0300967831138551E-3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v>0</v>
      </c>
      <c r="AO204">
        <v>0</v>
      </c>
      <c r="AP204">
        <v>-2.6123281622918689E-3</v>
      </c>
      <c r="AQ204">
        <v>0</v>
      </c>
      <c r="AR204">
        <v>0</v>
      </c>
      <c r="AS204">
        <v>0</v>
      </c>
      <c r="AT204">
        <v>0</v>
      </c>
      <c r="AU204">
        <v>0</v>
      </c>
      <c r="AV204">
        <v>-1.479642834520974E-3</v>
      </c>
      <c r="AW204">
        <v>0</v>
      </c>
      <c r="AX204">
        <v>1.3704256302875179E-3</v>
      </c>
      <c r="AY204">
        <v>0</v>
      </c>
      <c r="AZ204">
        <v>0</v>
      </c>
      <c r="BA204">
        <v>0</v>
      </c>
    </row>
    <row r="205" spans="1:53" x14ac:dyDescent="0.2">
      <c r="A205" s="1">
        <v>204</v>
      </c>
      <c r="B205" s="2">
        <v>39416</v>
      </c>
      <c r="C205" s="2">
        <v>39447</v>
      </c>
      <c r="D205" s="2">
        <v>41243</v>
      </c>
      <c r="E205" s="2">
        <v>41274</v>
      </c>
      <c r="F205">
        <v>9.4177660068695181E-3</v>
      </c>
      <c r="G205">
        <v>1.719260610056526E-2</v>
      </c>
      <c r="H205">
        <v>-8.1179210264385016E-2</v>
      </c>
      <c r="I205">
        <f t="shared" si="40"/>
        <v>1.719260610056526</v>
      </c>
      <c r="J205">
        <f t="shared" si="40"/>
        <v>-8.117921026438502</v>
      </c>
      <c r="K205" t="b">
        <f t="shared" si="41"/>
        <v>0</v>
      </c>
      <c r="L205">
        <f t="shared" si="39"/>
        <v>1</v>
      </c>
      <c r="M205" s="6" t="b">
        <f t="shared" si="42"/>
        <v>0</v>
      </c>
      <c r="N205" s="2">
        <f t="shared" si="43"/>
        <v>41333</v>
      </c>
      <c r="O205" s="10">
        <f t="shared" si="46"/>
        <v>60016.029960688793</v>
      </c>
      <c r="P205" s="10">
        <f t="shared" si="44"/>
        <v>60071.077045954276</v>
      </c>
      <c r="Q205" s="10">
        <f t="shared" si="47"/>
        <v>59804.435097216221</v>
      </c>
      <c r="R205" s="10">
        <f t="shared" si="48"/>
        <v>59394.794542451273</v>
      </c>
      <c r="S205" s="10">
        <f t="shared" si="49"/>
        <v>60042.680842852023</v>
      </c>
      <c r="T205" s="10">
        <f t="shared" si="50"/>
        <v>58417.941705192272</v>
      </c>
      <c r="U205" s="13">
        <f t="shared" si="45"/>
        <v>177883.81329359781</v>
      </c>
      <c r="V205" s="6"/>
      <c r="W205" s="10">
        <f t="shared" si="51"/>
        <v>187705.8330614719</v>
      </c>
      <c r="X205">
        <v>-5.1081912562727323E-2</v>
      </c>
      <c r="Y205">
        <v>5.4181185056178024E-3</v>
      </c>
      <c r="Z205">
        <v>3.9882638276077548E-2</v>
      </c>
      <c r="AA205">
        <v>0</v>
      </c>
      <c r="AB205">
        <v>0</v>
      </c>
      <c r="AC205">
        <v>7.0150227450165911E-3</v>
      </c>
      <c r="AD205">
        <v>0</v>
      </c>
      <c r="AE205">
        <v>0</v>
      </c>
      <c r="AF205">
        <v>0</v>
      </c>
      <c r="AG205">
        <v>-1.036102985121647E-4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-1.8687396640858949E-3</v>
      </c>
      <c r="AQ205">
        <v>0</v>
      </c>
      <c r="AR205">
        <v>0</v>
      </c>
      <c r="AS205">
        <v>0</v>
      </c>
      <c r="AT205">
        <v>0</v>
      </c>
      <c r="AU205">
        <v>0</v>
      </c>
      <c r="AV205">
        <v>-2.9721114536050729E-4</v>
      </c>
      <c r="AW205">
        <v>0</v>
      </c>
      <c r="AX205">
        <v>1.4734899107551531E-3</v>
      </c>
      <c r="AY205">
        <v>0</v>
      </c>
      <c r="AZ205">
        <v>0</v>
      </c>
      <c r="BA205">
        <v>0</v>
      </c>
    </row>
    <row r="206" spans="1:53" x14ac:dyDescent="0.2">
      <c r="A206" s="1">
        <v>205</v>
      </c>
      <c r="B206" s="2">
        <v>39447</v>
      </c>
      <c r="C206" s="2">
        <v>39478</v>
      </c>
      <c r="D206" s="2">
        <v>41274</v>
      </c>
      <c r="E206" s="2">
        <v>41305</v>
      </c>
      <c r="F206">
        <v>1.1431842501291501E-2</v>
      </c>
      <c r="G206">
        <v>1.457919370981227E-2</v>
      </c>
      <c r="H206">
        <v>-4.9916270524317422E-2</v>
      </c>
      <c r="I206">
        <f t="shared" si="40"/>
        <v>1.457919370981227</v>
      </c>
      <c r="J206">
        <f t="shared" si="40"/>
        <v>-4.9916270524317419</v>
      </c>
      <c r="K206" t="b">
        <f t="shared" si="41"/>
        <v>0</v>
      </c>
      <c r="L206">
        <f t="shared" si="39"/>
        <v>1</v>
      </c>
      <c r="M206" s="6" t="b">
        <f t="shared" si="42"/>
        <v>0</v>
      </c>
      <c r="N206" s="2">
        <f t="shared" si="43"/>
        <v>41364</v>
      </c>
      <c r="O206" s="10">
        <f t="shared" si="46"/>
        <v>60016.029960688793</v>
      </c>
      <c r="P206" s="10">
        <f t="shared" si="44"/>
        <v>59017.437831584364</v>
      </c>
      <c r="Q206" s="10">
        <f t="shared" si="47"/>
        <v>59804.435097216221</v>
      </c>
      <c r="R206" s="10">
        <f t="shared" si="48"/>
        <v>59394.794542451273</v>
      </c>
      <c r="S206" s="10">
        <f t="shared" si="49"/>
        <v>59294.604431199266</v>
      </c>
      <c r="T206" s="10">
        <f t="shared" si="50"/>
        <v>58417.941705192272</v>
      </c>
      <c r="U206" s="13">
        <f t="shared" si="45"/>
        <v>176830.1740792279</v>
      </c>
      <c r="V206" s="6"/>
      <c r="W206" s="10">
        <f t="shared" si="51"/>
        <v>189658.39980869269</v>
      </c>
      <c r="X206">
        <v>1.0402269952800801E-2</v>
      </c>
      <c r="Y206">
        <v>5.1257239685086001E-3</v>
      </c>
      <c r="Z206">
        <v>3.8516547169064351E-2</v>
      </c>
      <c r="AA206">
        <v>0</v>
      </c>
      <c r="AB206">
        <v>0</v>
      </c>
      <c r="AC206">
        <v>5.6659442890008632E-3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-8.1173867472265698E-4</v>
      </c>
      <c r="AQ206">
        <v>0</v>
      </c>
      <c r="AR206">
        <v>0</v>
      </c>
      <c r="AS206">
        <v>0</v>
      </c>
      <c r="AT206">
        <v>0</v>
      </c>
      <c r="AU206">
        <v>0</v>
      </c>
      <c r="AV206">
        <v>0</v>
      </c>
      <c r="AW206">
        <v>0</v>
      </c>
      <c r="AX206">
        <v>1.441754395161432E-3</v>
      </c>
      <c r="AY206">
        <v>0</v>
      </c>
      <c r="AZ206">
        <v>0</v>
      </c>
      <c r="BA206">
        <v>0</v>
      </c>
    </row>
    <row r="207" spans="1:53" x14ac:dyDescent="0.2">
      <c r="A207" s="1">
        <v>206</v>
      </c>
      <c r="B207" s="2">
        <v>39478</v>
      </c>
      <c r="C207" s="2">
        <v>39507</v>
      </c>
      <c r="D207" s="2">
        <v>41305</v>
      </c>
      <c r="E207" s="2">
        <v>41333</v>
      </c>
      <c r="F207">
        <v>1.1119677311207001E-2</v>
      </c>
      <c r="G207">
        <v>-1.976697089993619E-2</v>
      </c>
      <c r="H207">
        <v>-0.12086029526283459</v>
      </c>
      <c r="I207">
        <f t="shared" si="40"/>
        <v>-1.9766970899936189</v>
      </c>
      <c r="J207">
        <f t="shared" si="40"/>
        <v>-12.086029526283459</v>
      </c>
      <c r="K207" t="b">
        <f t="shared" si="41"/>
        <v>1</v>
      </c>
      <c r="L207">
        <f t="shared" si="39"/>
        <v>-1</v>
      </c>
      <c r="M207" s="6" t="b">
        <f t="shared" si="42"/>
        <v>1</v>
      </c>
      <c r="N207" s="2">
        <f t="shared" si="43"/>
        <v>41392</v>
      </c>
      <c r="O207" s="10">
        <f t="shared" si="46"/>
        <v>58943.391359742636</v>
      </c>
      <c r="P207" s="10">
        <f t="shared" si="44"/>
        <v>59017.437831584364</v>
      </c>
      <c r="Q207" s="10">
        <f t="shared" si="47"/>
        <v>59804.435097216221</v>
      </c>
      <c r="R207" s="10">
        <f t="shared" si="48"/>
        <v>62213.762325175085</v>
      </c>
      <c r="S207" s="10">
        <f t="shared" si="49"/>
        <v>59294.604431199266</v>
      </c>
      <c r="T207" s="10">
        <f t="shared" si="50"/>
        <v>58417.941705192272</v>
      </c>
      <c r="U207" s="13">
        <f t="shared" si="45"/>
        <v>179649.14186195171</v>
      </c>
      <c r="V207" s="6"/>
      <c r="W207" s="10">
        <f t="shared" si="51"/>
        <v>174451.46553092558</v>
      </c>
      <c r="X207">
        <v>-8.0180652652907899E-2</v>
      </c>
      <c r="Y207">
        <v>5.1988159418896963E-3</v>
      </c>
      <c r="Z207">
        <v>3.8813776465513768E-2</v>
      </c>
      <c r="AA207">
        <v>0</v>
      </c>
      <c r="AB207">
        <v>0</v>
      </c>
      <c r="AC207">
        <v>6.1269932916538034E-3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-9.6723164825303701E-4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1.3019600141720459E-3</v>
      </c>
      <c r="AY207">
        <v>3.035201900728376E-5</v>
      </c>
      <c r="AZ207">
        <v>0</v>
      </c>
      <c r="BA207">
        <v>0</v>
      </c>
    </row>
    <row r="208" spans="1:53" x14ac:dyDescent="0.2">
      <c r="A208" s="1">
        <v>207</v>
      </c>
      <c r="B208" s="2">
        <v>39507</v>
      </c>
      <c r="C208" s="2">
        <v>39538</v>
      </c>
      <c r="D208" s="2">
        <v>41333</v>
      </c>
      <c r="E208" s="2">
        <v>41364</v>
      </c>
      <c r="F208">
        <v>8.9104533248215226E-3</v>
      </c>
      <c r="G208">
        <v>2.4775824924152E-2</v>
      </c>
      <c r="H208">
        <v>-0.12539085183937829</v>
      </c>
      <c r="I208">
        <f t="shared" si="40"/>
        <v>2.4775824924152001</v>
      </c>
      <c r="J208">
        <f t="shared" si="40"/>
        <v>-12.539085183937829</v>
      </c>
      <c r="K208" t="b">
        <f t="shared" si="41"/>
        <v>0</v>
      </c>
      <c r="L208">
        <f t="shared" si="39"/>
        <v>1</v>
      </c>
      <c r="M208" s="6" t="b">
        <f t="shared" si="42"/>
        <v>0</v>
      </c>
      <c r="N208" s="2">
        <f t="shared" si="43"/>
        <v>41425</v>
      </c>
      <c r="O208" s="10">
        <f t="shared" si="46"/>
        <v>58943.391359742636</v>
      </c>
      <c r="P208" s="10">
        <f t="shared" si="44"/>
        <v>59017.437831584364</v>
      </c>
      <c r="Q208" s="10">
        <f t="shared" si="47"/>
        <v>59883.047287317233</v>
      </c>
      <c r="R208" s="10">
        <f t="shared" si="48"/>
        <v>62213.762325175085</v>
      </c>
      <c r="S208" s="10">
        <f t="shared" si="49"/>
        <v>59294.604431199266</v>
      </c>
      <c r="T208" s="10">
        <f t="shared" si="50"/>
        <v>56816.270778163584</v>
      </c>
      <c r="U208" s="13">
        <f t="shared" si="45"/>
        <v>178047.47093492304</v>
      </c>
      <c r="V208" s="6"/>
      <c r="W208" s="10">
        <f t="shared" si="51"/>
        <v>164749.78878778638</v>
      </c>
      <c r="X208">
        <v>-5.5612469139271023E-2</v>
      </c>
      <c r="Y208">
        <v>5.1332183506955786E-3</v>
      </c>
      <c r="Z208">
        <v>4.0401926002449573E-2</v>
      </c>
      <c r="AA208">
        <v>0</v>
      </c>
      <c r="AB208">
        <v>0</v>
      </c>
      <c r="AC208">
        <v>7.9502761769295639E-3</v>
      </c>
      <c r="AD208">
        <v>0</v>
      </c>
      <c r="AE208">
        <v>0</v>
      </c>
      <c r="AF208">
        <v>0</v>
      </c>
      <c r="AG208">
        <v>-4.201265127260006E-4</v>
      </c>
      <c r="AH208">
        <v>-3.2260838916947551E-4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-1.9766809965866741E-3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-5.8927938258869874E-4</v>
      </c>
      <c r="AW208">
        <v>0</v>
      </c>
      <c r="AX208">
        <v>9.9688411089037476E-4</v>
      </c>
      <c r="AY208">
        <v>0</v>
      </c>
      <c r="AZ208">
        <v>0</v>
      </c>
      <c r="BA208">
        <v>0</v>
      </c>
    </row>
    <row r="209" spans="1:53" x14ac:dyDescent="0.2">
      <c r="A209" s="1">
        <v>208</v>
      </c>
      <c r="B209" s="2">
        <v>39538</v>
      </c>
      <c r="C209" s="2">
        <v>39568</v>
      </c>
      <c r="D209" s="2">
        <v>41364</v>
      </c>
      <c r="E209" s="2">
        <v>41394</v>
      </c>
      <c r="F209">
        <v>7.5466726308438866E-3</v>
      </c>
      <c r="G209">
        <v>-5.2200467543374048E-2</v>
      </c>
      <c r="H209">
        <v>-0.26518161107058619</v>
      </c>
      <c r="I209">
        <f t="shared" si="40"/>
        <v>-5.2200467543374049</v>
      </c>
      <c r="J209">
        <f t="shared" si="40"/>
        <v>-26.518161107058617</v>
      </c>
      <c r="K209" t="b">
        <f t="shared" si="41"/>
        <v>1</v>
      </c>
      <c r="L209">
        <f t="shared" si="39"/>
        <v>-1</v>
      </c>
      <c r="M209" s="6" t="b">
        <f t="shared" si="42"/>
        <v>1</v>
      </c>
      <c r="N209" s="2">
        <f t="shared" si="43"/>
        <v>41455</v>
      </c>
      <c r="O209" s="10">
        <f t="shared" si="46"/>
        <v>58943.391359742636</v>
      </c>
      <c r="P209" s="10">
        <f t="shared" si="44"/>
        <v>64153.625853989513</v>
      </c>
      <c r="Q209" s="10">
        <f t="shared" si="47"/>
        <v>59883.047287317233</v>
      </c>
      <c r="R209" s="10">
        <f t="shared" si="48"/>
        <v>62213.762325175085</v>
      </c>
      <c r="S209" s="10">
        <f t="shared" si="49"/>
        <v>59349.156978307677</v>
      </c>
      <c r="T209" s="10">
        <f t="shared" si="50"/>
        <v>56816.270778163584</v>
      </c>
      <c r="U209" s="13">
        <f t="shared" si="45"/>
        <v>183183.65895732818</v>
      </c>
      <c r="V209" s="6"/>
      <c r="W209" s="10">
        <f t="shared" si="51"/>
        <v>143433.06250759805</v>
      </c>
      <c r="X209">
        <v>-0.12938848927840721</v>
      </c>
      <c r="Y209">
        <v>5.409194991265247E-3</v>
      </c>
      <c r="Z209">
        <v>4.0781909846324522E-2</v>
      </c>
      <c r="AA209">
        <v>0</v>
      </c>
      <c r="AB209">
        <v>0</v>
      </c>
      <c r="AC209">
        <v>9.2289543145685059E-3</v>
      </c>
      <c r="AD209">
        <v>0</v>
      </c>
      <c r="AE209">
        <v>0</v>
      </c>
      <c r="AF209">
        <v>0</v>
      </c>
      <c r="AG209">
        <v>-1.391343297261318E-3</v>
      </c>
      <c r="AH209">
        <v>-1.1505435819830149E-3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-2.2485154806015169E-3</v>
      </c>
      <c r="AQ209">
        <v>0</v>
      </c>
      <c r="AR209">
        <v>0</v>
      </c>
      <c r="AS209">
        <v>0</v>
      </c>
      <c r="AT209">
        <v>0</v>
      </c>
      <c r="AU209">
        <v>0</v>
      </c>
      <c r="AV209">
        <v>-1.3736969789252861E-3</v>
      </c>
      <c r="AW209">
        <v>0</v>
      </c>
      <c r="AX209">
        <v>6.1500987570797816E-4</v>
      </c>
      <c r="AY209">
        <v>0</v>
      </c>
      <c r="AZ209">
        <v>0</v>
      </c>
      <c r="BA209">
        <v>0</v>
      </c>
    </row>
    <row r="210" spans="1:53" x14ac:dyDescent="0.2">
      <c r="A210" s="1">
        <v>209</v>
      </c>
      <c r="B210" s="2">
        <v>39568</v>
      </c>
      <c r="C210" s="2">
        <v>39599</v>
      </c>
      <c r="D210" s="2">
        <v>41394</v>
      </c>
      <c r="E210" s="2">
        <v>41425</v>
      </c>
      <c r="F210">
        <v>8.4304683717889677E-3</v>
      </c>
      <c r="G210">
        <v>-3.8135178849204518E-2</v>
      </c>
      <c r="H210">
        <v>-0.11510404304289749</v>
      </c>
      <c r="I210">
        <f t="shared" si="40"/>
        <v>-3.8135178849204516</v>
      </c>
      <c r="J210">
        <f t="shared" si="40"/>
        <v>-11.51040430428975</v>
      </c>
      <c r="K210" t="b">
        <f t="shared" si="41"/>
        <v>1</v>
      </c>
      <c r="L210">
        <f t="shared" si="39"/>
        <v>-1</v>
      </c>
      <c r="M210" s="6" t="b">
        <f t="shared" si="42"/>
        <v>1</v>
      </c>
      <c r="N210" s="2">
        <f t="shared" si="43"/>
        <v>41486</v>
      </c>
      <c r="O210" s="10">
        <f t="shared" si="46"/>
        <v>61061.219652442727</v>
      </c>
      <c r="P210" s="10">
        <f t="shared" si="44"/>
        <v>64153.625853989513</v>
      </c>
      <c r="Q210" s="10">
        <f t="shared" si="47"/>
        <v>59883.047287317233</v>
      </c>
      <c r="R210" s="10">
        <f t="shared" si="48"/>
        <v>62180.640904816981</v>
      </c>
      <c r="S210" s="10">
        <f t="shared" si="49"/>
        <v>59349.156978307677</v>
      </c>
      <c r="T210" s="10">
        <f t="shared" si="50"/>
        <v>56816.270778163584</v>
      </c>
      <c r="U210" s="13">
        <f t="shared" si="45"/>
        <v>183150.53753697008</v>
      </c>
      <c r="V210" s="6"/>
      <c r="W210" s="10">
        <f t="shared" si="51"/>
        <v>153458.59113963728</v>
      </c>
      <c r="X210">
        <v>6.9896915374780905E-2</v>
      </c>
      <c r="Y210">
        <v>6.1000683617479408E-3</v>
      </c>
      <c r="Z210">
        <v>4.12397447350678E-2</v>
      </c>
      <c r="AA210">
        <v>0</v>
      </c>
      <c r="AB210">
        <v>0</v>
      </c>
      <c r="AC210">
        <v>9.1920383035491628E-3</v>
      </c>
      <c r="AD210">
        <v>0</v>
      </c>
      <c r="AE210">
        <v>0</v>
      </c>
      <c r="AF210">
        <v>0</v>
      </c>
      <c r="AG210">
        <v>-3.252343509467649E-4</v>
      </c>
      <c r="AH210">
        <v>-7.3404203583925343E-5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-2.0167142014584829E-3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-7.2881383247214756E-4</v>
      </c>
      <c r="AW210">
        <v>0</v>
      </c>
      <c r="AX210">
        <v>3.2187892294998011E-4</v>
      </c>
      <c r="AY210">
        <v>0</v>
      </c>
      <c r="AZ210">
        <v>0</v>
      </c>
      <c r="BA210">
        <v>0</v>
      </c>
    </row>
    <row r="211" spans="1:53" x14ac:dyDescent="0.2">
      <c r="A211" s="1">
        <v>210</v>
      </c>
      <c r="B211" s="2">
        <v>39599</v>
      </c>
      <c r="C211" s="2">
        <v>39629</v>
      </c>
      <c r="D211" s="2">
        <v>41425</v>
      </c>
      <c r="E211" s="2">
        <v>41455</v>
      </c>
      <c r="F211">
        <v>8.4304683717889677E-3</v>
      </c>
      <c r="G211">
        <v>-0.105761710573574</v>
      </c>
      <c r="H211">
        <v>2.0370393605415589E-3</v>
      </c>
      <c r="I211">
        <f t="shared" si="40"/>
        <v>-10.576171057357401</v>
      </c>
      <c r="J211">
        <f t="shared" si="40"/>
        <v>0.20370393605415588</v>
      </c>
      <c r="K211" t="b">
        <f t="shared" si="41"/>
        <v>0</v>
      </c>
      <c r="L211">
        <f t="shared" si="39"/>
        <v>-1</v>
      </c>
      <c r="M211" s="6" t="b">
        <f t="shared" si="42"/>
        <v>0</v>
      </c>
      <c r="N211" s="2">
        <f t="shared" si="43"/>
        <v>41516</v>
      </c>
      <c r="O211" s="10">
        <f t="shared" si="46"/>
        <v>61061.219652442727</v>
      </c>
      <c r="P211" s="10">
        <f t="shared" si="44"/>
        <v>64153.625853989513</v>
      </c>
      <c r="Q211" s="10">
        <f t="shared" si="47"/>
        <v>61050.179178990024</v>
      </c>
      <c r="R211" s="10">
        <f t="shared" si="48"/>
        <v>62180.640904816981</v>
      </c>
      <c r="S211" s="10">
        <f t="shared" si="49"/>
        <v>59349.156978307677</v>
      </c>
      <c r="T211" s="10">
        <f t="shared" si="50"/>
        <v>59308.858122047757</v>
      </c>
      <c r="U211" s="13">
        <f t="shared" si="45"/>
        <v>185643.12488085424</v>
      </c>
      <c r="V211" s="6"/>
      <c r="W211" s="10">
        <f t="shared" si="51"/>
        <v>162900.68544593209</v>
      </c>
      <c r="X211">
        <v>6.1528613264168003E-2</v>
      </c>
      <c r="Y211">
        <v>6.1842451576382572E-3</v>
      </c>
      <c r="Z211">
        <v>4.1276454125797883E-2</v>
      </c>
      <c r="AA211">
        <v>0</v>
      </c>
      <c r="AB211">
        <v>0</v>
      </c>
      <c r="AC211">
        <v>9.4325355676279834E-3</v>
      </c>
      <c r="AD211">
        <v>0</v>
      </c>
      <c r="AE211">
        <v>0</v>
      </c>
      <c r="AF211">
        <v>0</v>
      </c>
      <c r="AG211">
        <v>-3.169072470227999E-4</v>
      </c>
      <c r="AH211">
        <v>-4.940997816147856E-4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v>0</v>
      </c>
      <c r="AO211">
        <v>0</v>
      </c>
      <c r="AP211">
        <v>-1.892585987299593E-3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-6.6786108085832747E-4</v>
      </c>
      <c r="AW211">
        <v>0</v>
      </c>
      <c r="AX211">
        <v>1.939355572763269E-4</v>
      </c>
      <c r="AY211">
        <v>0</v>
      </c>
      <c r="AZ211">
        <v>0</v>
      </c>
      <c r="BA211">
        <v>0</v>
      </c>
    </row>
    <row r="212" spans="1:53" x14ac:dyDescent="0.2">
      <c r="A212" s="1">
        <v>211</v>
      </c>
      <c r="B212" s="2">
        <v>39629</v>
      </c>
      <c r="C212" s="2">
        <v>39660</v>
      </c>
      <c r="D212" s="2">
        <v>41455</v>
      </c>
      <c r="E212" s="2">
        <v>41486</v>
      </c>
      <c r="F212">
        <v>4.8458586448165003E-3</v>
      </c>
      <c r="G212">
        <v>4.004419867004691E-2</v>
      </c>
      <c r="H212">
        <v>8.0436909671005197E-2</v>
      </c>
      <c r="I212">
        <f t="shared" si="40"/>
        <v>4.0044198670046907</v>
      </c>
      <c r="J212">
        <f t="shared" si="40"/>
        <v>8.0436909671005203</v>
      </c>
      <c r="K212" t="b">
        <f t="shared" si="41"/>
        <v>1</v>
      </c>
      <c r="L212">
        <f t="shared" si="39"/>
        <v>1</v>
      </c>
      <c r="M212" s="6" t="b">
        <f t="shared" si="42"/>
        <v>1</v>
      </c>
      <c r="N212" s="2">
        <f t="shared" si="43"/>
        <v>41547</v>
      </c>
      <c r="O212" s="10">
        <f t="shared" si="46"/>
        <v>61061.219652442727</v>
      </c>
      <c r="P212" s="10">
        <f t="shared" si="44"/>
        <v>62698.411588971045</v>
      </c>
      <c r="Q212" s="10">
        <f t="shared" si="47"/>
        <v>61050.179178990024</v>
      </c>
      <c r="R212" s="10">
        <f t="shared" si="48"/>
        <v>62180.640904816981</v>
      </c>
      <c r="S212" s="10">
        <f t="shared" si="49"/>
        <v>61881.041626951417</v>
      </c>
      <c r="T212" s="10">
        <f t="shared" si="50"/>
        <v>59308.858122047757</v>
      </c>
      <c r="U212" s="13">
        <f t="shared" si="45"/>
        <v>184187.91061583578</v>
      </c>
      <c r="V212" s="6"/>
      <c r="W212" s="10">
        <f t="shared" si="51"/>
        <v>154594.60446611262</v>
      </c>
      <c r="X212">
        <v>-5.0988618967943579E-2</v>
      </c>
      <c r="Y212">
        <v>5.9775474683336927E-3</v>
      </c>
      <c r="Z212">
        <v>4.2160035245650547E-2</v>
      </c>
      <c r="AA212">
        <v>0</v>
      </c>
      <c r="AB212">
        <v>0</v>
      </c>
      <c r="AC212">
        <v>1.1134261191722099E-2</v>
      </c>
      <c r="AD212">
        <v>0</v>
      </c>
      <c r="AE212">
        <v>0</v>
      </c>
      <c r="AF212">
        <v>0</v>
      </c>
      <c r="AG212">
        <v>-2.783200282581378E-3</v>
      </c>
      <c r="AH212">
        <v>-2.0211717154299791E-3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-3.291919513740089E-3</v>
      </c>
      <c r="AQ212">
        <v>0</v>
      </c>
      <c r="AR212">
        <v>0</v>
      </c>
      <c r="AS212">
        <v>0</v>
      </c>
      <c r="AT212">
        <v>0</v>
      </c>
      <c r="AU212">
        <v>0</v>
      </c>
      <c r="AV212">
        <v>-2.2200362071761398E-3</v>
      </c>
      <c r="AW212">
        <v>-1.434048976544759E-3</v>
      </c>
      <c r="AX212">
        <v>0</v>
      </c>
      <c r="AY212">
        <v>0</v>
      </c>
      <c r="AZ212">
        <v>-7.9320342737855727E-4</v>
      </c>
      <c r="BA212">
        <v>0</v>
      </c>
    </row>
    <row r="213" spans="1:53" x14ac:dyDescent="0.2">
      <c r="A213" s="1">
        <v>212</v>
      </c>
      <c r="B213" s="2">
        <v>39660</v>
      </c>
      <c r="C213" s="2">
        <v>39691</v>
      </c>
      <c r="D213" s="2">
        <v>41486</v>
      </c>
      <c r="E213" s="2">
        <v>41517</v>
      </c>
      <c r="F213">
        <v>4.3378501875589934E-3</v>
      </c>
      <c r="G213">
        <v>3.4201124376511183E-2</v>
      </c>
      <c r="H213">
        <v>8.3510464787171675E-3</v>
      </c>
      <c r="I213">
        <f t="shared" si="40"/>
        <v>3.4201124376511185</v>
      </c>
      <c r="J213">
        <f t="shared" si="40"/>
        <v>0.83510464787171679</v>
      </c>
      <c r="K213" t="b">
        <f t="shared" si="41"/>
        <v>1</v>
      </c>
      <c r="L213">
        <f t="shared" si="39"/>
        <v>1</v>
      </c>
      <c r="M213" s="6" t="b">
        <f t="shared" si="42"/>
        <v>1</v>
      </c>
      <c r="N213" s="2">
        <f t="shared" si="43"/>
        <v>41578</v>
      </c>
      <c r="O213" s="10">
        <f t="shared" si="46"/>
        <v>61395.970205278594</v>
      </c>
      <c r="P213" s="10">
        <f t="shared" si="44"/>
        <v>62698.411588971045</v>
      </c>
      <c r="Q213" s="10">
        <f t="shared" si="47"/>
        <v>61050.179178990024</v>
      </c>
      <c r="R213" s="10">
        <f t="shared" si="48"/>
        <v>61220.123473609274</v>
      </c>
      <c r="S213" s="10">
        <f t="shared" si="49"/>
        <v>61881.041626951417</v>
      </c>
      <c r="T213" s="10">
        <f t="shared" si="50"/>
        <v>59308.858122047757</v>
      </c>
      <c r="U213" s="13">
        <f t="shared" si="45"/>
        <v>183227.39318462808</v>
      </c>
      <c r="V213" s="6"/>
      <c r="W213" s="10">
        <f t="shared" si="51"/>
        <v>154256.20494406816</v>
      </c>
      <c r="X213">
        <v>-2.1889478175071181E-3</v>
      </c>
      <c r="Y213">
        <v>5.8787505165816961E-3</v>
      </c>
      <c r="Z213">
        <v>4.243442572288135E-2</v>
      </c>
      <c r="AA213">
        <v>0</v>
      </c>
      <c r="AB213">
        <v>0</v>
      </c>
      <c r="AC213">
        <v>1.1423318645073821E-2</v>
      </c>
      <c r="AD213">
        <v>0</v>
      </c>
      <c r="AE213">
        <v>0</v>
      </c>
      <c r="AF213">
        <v>0</v>
      </c>
      <c r="AG213">
        <v>-3.0536720839955379E-3</v>
      </c>
      <c r="AH213">
        <v>-2.333927189157428E-3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-3.4161618449032988E-3</v>
      </c>
      <c r="AQ213">
        <v>-1.490402881149104E-3</v>
      </c>
      <c r="AR213">
        <v>0</v>
      </c>
      <c r="AS213">
        <v>0</v>
      </c>
      <c r="AT213">
        <v>0</v>
      </c>
      <c r="AU213">
        <v>0</v>
      </c>
      <c r="AV213">
        <v>-3.5056584469003358E-3</v>
      </c>
      <c r="AW213">
        <v>0</v>
      </c>
      <c r="AX213">
        <v>0</v>
      </c>
      <c r="AY213">
        <v>0</v>
      </c>
      <c r="AZ213">
        <v>-3.5377272209552527E-4</v>
      </c>
      <c r="BA213">
        <v>0</v>
      </c>
    </row>
    <row r="214" spans="1:53" x14ac:dyDescent="0.2">
      <c r="A214" s="1">
        <v>213</v>
      </c>
      <c r="B214" s="2">
        <v>39691</v>
      </c>
      <c r="C214" s="2">
        <v>39721</v>
      </c>
      <c r="D214" s="2">
        <v>41517</v>
      </c>
      <c r="E214" s="2">
        <v>41547</v>
      </c>
      <c r="F214">
        <v>3.883098049059609E-3</v>
      </c>
      <c r="G214">
        <v>-3.1146944867017509E-2</v>
      </c>
      <c r="H214">
        <v>-0.1100608204873003</v>
      </c>
      <c r="I214">
        <f t="shared" si="40"/>
        <v>-3.114694486701751</v>
      </c>
      <c r="J214">
        <f t="shared" si="40"/>
        <v>-11.006082048730031</v>
      </c>
      <c r="K214" t="b">
        <f t="shared" si="41"/>
        <v>1</v>
      </c>
      <c r="L214">
        <f t="shared" si="39"/>
        <v>-1</v>
      </c>
      <c r="M214" s="6" t="b">
        <f t="shared" si="42"/>
        <v>1</v>
      </c>
      <c r="N214" s="2">
        <f t="shared" si="43"/>
        <v>41608</v>
      </c>
      <c r="O214" s="10">
        <f t="shared" si="46"/>
        <v>61395.970205278594</v>
      </c>
      <c r="P214" s="10">
        <f t="shared" si="44"/>
        <v>62698.411588971045</v>
      </c>
      <c r="Q214" s="10">
        <f t="shared" si="47"/>
        <v>61075.797728209356</v>
      </c>
      <c r="R214" s="10">
        <f t="shared" si="48"/>
        <v>61220.123473609274</v>
      </c>
      <c r="S214" s="10">
        <f t="shared" si="49"/>
        <v>61881.041626951417</v>
      </c>
      <c r="T214" s="10">
        <f t="shared" si="50"/>
        <v>64151.267698308438</v>
      </c>
      <c r="U214" s="13">
        <f t="shared" si="45"/>
        <v>188069.80276088876</v>
      </c>
      <c r="V214" s="6"/>
      <c r="W214" s="10">
        <f t="shared" si="51"/>
        <v>145481.61010315025</v>
      </c>
      <c r="X214">
        <v>-5.6883253701849441E-2</v>
      </c>
      <c r="Y214">
        <v>5.4055766781907887E-3</v>
      </c>
      <c r="Z214">
        <v>4.2647223192886101E-2</v>
      </c>
      <c r="AA214">
        <v>0</v>
      </c>
      <c r="AB214">
        <v>0</v>
      </c>
      <c r="AC214">
        <v>1.173664743020309E-2</v>
      </c>
      <c r="AD214">
        <v>0</v>
      </c>
      <c r="AE214">
        <v>0</v>
      </c>
      <c r="AF214">
        <v>0</v>
      </c>
      <c r="AG214">
        <v>-3.3157555317490169E-3</v>
      </c>
      <c r="AH214">
        <v>-2.6139305350932531E-3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-3.5699821063447578E-3</v>
      </c>
      <c r="AQ214">
        <v>-1.974085304435479E-3</v>
      </c>
      <c r="AR214">
        <v>0</v>
      </c>
      <c r="AS214">
        <v>0</v>
      </c>
      <c r="AT214">
        <v>0</v>
      </c>
      <c r="AU214">
        <v>0</v>
      </c>
      <c r="AV214">
        <v>-3.777930381243562E-3</v>
      </c>
      <c r="AW214">
        <v>0</v>
      </c>
      <c r="AX214">
        <v>0</v>
      </c>
      <c r="AY214">
        <v>0</v>
      </c>
      <c r="AZ214">
        <v>-9.4910668805029525E-4</v>
      </c>
      <c r="BA214">
        <v>0</v>
      </c>
    </row>
    <row r="215" spans="1:53" x14ac:dyDescent="0.2">
      <c r="A215" s="1">
        <v>214</v>
      </c>
      <c r="B215" s="2">
        <v>39721</v>
      </c>
      <c r="C215" s="2">
        <v>39752</v>
      </c>
      <c r="D215" s="2">
        <v>41547</v>
      </c>
      <c r="E215" s="2">
        <v>41578</v>
      </c>
      <c r="F215">
        <v>3.2887742858255099E-3</v>
      </c>
      <c r="G215">
        <v>-0.1075561535593897</v>
      </c>
      <c r="H215">
        <v>-9.8531602399073312E-2</v>
      </c>
      <c r="I215">
        <f t="shared" si="40"/>
        <v>-10.75561535593897</v>
      </c>
      <c r="J215">
        <f t="shared" si="40"/>
        <v>-9.8531602399073304</v>
      </c>
      <c r="K215" t="b">
        <f t="shared" si="41"/>
        <v>1</v>
      </c>
      <c r="L215">
        <f t="shared" si="39"/>
        <v>-1</v>
      </c>
      <c r="M215" s="6" t="b">
        <f t="shared" si="42"/>
        <v>1</v>
      </c>
      <c r="N215" s="2">
        <f t="shared" si="43"/>
        <v>41639</v>
      </c>
      <c r="O215" s="10">
        <f t="shared" si="46"/>
        <v>61395.970205278594</v>
      </c>
      <c r="P215" s="10">
        <f t="shared" si="44"/>
        <v>63412.451313669219</v>
      </c>
      <c r="Q215" s="10">
        <f t="shared" si="47"/>
        <v>61075.797728209356</v>
      </c>
      <c r="R215" s="10">
        <f t="shared" si="48"/>
        <v>61220.123473609274</v>
      </c>
      <c r="S215" s="10">
        <f t="shared" si="49"/>
        <v>62689.934253629588</v>
      </c>
      <c r="T215" s="10">
        <f t="shared" si="50"/>
        <v>64151.267698308438</v>
      </c>
      <c r="U215" s="13">
        <f t="shared" si="45"/>
        <v>188783.84248558694</v>
      </c>
      <c r="V215" s="6"/>
      <c r="W215" s="10">
        <f t="shared" si="51"/>
        <v>139740.99292946339</v>
      </c>
      <c r="X215">
        <v>-3.9459400879716611E-2</v>
      </c>
      <c r="Y215">
        <v>5.3926878324908291E-3</v>
      </c>
      <c r="Z215">
        <v>4.2974128122262409E-2</v>
      </c>
      <c r="AA215">
        <v>0</v>
      </c>
      <c r="AB215">
        <v>0</v>
      </c>
      <c r="AC215">
        <v>1.249302830840469E-2</v>
      </c>
      <c r="AD215">
        <v>0</v>
      </c>
      <c r="AE215">
        <v>0</v>
      </c>
      <c r="AF215">
        <v>0</v>
      </c>
      <c r="AG215">
        <v>-3.4641863041803408E-3</v>
      </c>
      <c r="AH215">
        <v>-2.741643084040647E-3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-3.1253814754829862E-4</v>
      </c>
      <c r="AO215">
        <v>0</v>
      </c>
      <c r="AP215">
        <v>-3.6573066172605989E-3</v>
      </c>
      <c r="AQ215">
        <v>-2.58210765151264E-3</v>
      </c>
      <c r="AR215">
        <v>0</v>
      </c>
      <c r="AS215">
        <v>-3.6624665524974393E-4</v>
      </c>
      <c r="AT215">
        <v>0</v>
      </c>
      <c r="AU215">
        <v>0</v>
      </c>
      <c r="AV215">
        <v>-3.8062307891082521E-3</v>
      </c>
      <c r="AW215">
        <v>0</v>
      </c>
      <c r="AX215">
        <v>0</v>
      </c>
      <c r="AY215">
        <v>-9.5502836563940484E-5</v>
      </c>
      <c r="AZ215">
        <v>-9.3455422346027002E-4</v>
      </c>
      <c r="BA215">
        <v>0</v>
      </c>
    </row>
    <row r="216" spans="1:53" x14ac:dyDescent="0.2">
      <c r="A216" s="1">
        <v>215</v>
      </c>
      <c r="B216" s="2">
        <v>39752</v>
      </c>
      <c r="C216" s="2">
        <v>39782</v>
      </c>
      <c r="D216" s="2">
        <v>41578</v>
      </c>
      <c r="E216" s="2">
        <v>41608</v>
      </c>
      <c r="F216">
        <v>6.9451777738237033E-3</v>
      </c>
      <c r="G216">
        <v>-0.1486317448247258</v>
      </c>
      <c r="H216">
        <v>-6.5449917325217363E-2</v>
      </c>
      <c r="I216">
        <f t="shared" si="40"/>
        <v>-14.86317448247258</v>
      </c>
      <c r="J216">
        <f t="shared" si="40"/>
        <v>-6.5449917325217362</v>
      </c>
      <c r="K216" t="b">
        <f t="shared" si="41"/>
        <v>1</v>
      </c>
      <c r="L216">
        <f t="shared" si="39"/>
        <v>-1</v>
      </c>
      <c r="M216" s="6" t="b">
        <f t="shared" si="42"/>
        <v>1</v>
      </c>
      <c r="N216" s="2">
        <f t="shared" si="43"/>
        <v>41669</v>
      </c>
      <c r="O216" s="10">
        <f t="shared" si="46"/>
        <v>62927.947495195644</v>
      </c>
      <c r="P216" s="10">
        <f t="shared" si="44"/>
        <v>63412.451313669219</v>
      </c>
      <c r="Q216" s="10">
        <f t="shared" si="47"/>
        <v>61075.797728209356</v>
      </c>
      <c r="R216" s="10">
        <f t="shared" si="48"/>
        <v>62408.266365503689</v>
      </c>
      <c r="S216" s="10">
        <f t="shared" si="49"/>
        <v>62689.934253629588</v>
      </c>
      <c r="T216" s="10">
        <f t="shared" si="50"/>
        <v>64151.267698308438</v>
      </c>
      <c r="U216" s="13">
        <f t="shared" si="45"/>
        <v>189971.98537748132</v>
      </c>
      <c r="V216" s="6"/>
      <c r="W216" s="10">
        <f t="shared" si="51"/>
        <v>144057.97470797459</v>
      </c>
      <c r="X216">
        <v>3.0892737256348831E-2</v>
      </c>
      <c r="Y216">
        <v>5.2344921840395808E-3</v>
      </c>
      <c r="Z216">
        <v>4.1904637681327329E-2</v>
      </c>
      <c r="AA216">
        <v>0</v>
      </c>
      <c r="AB216">
        <v>0</v>
      </c>
      <c r="AC216">
        <v>9.9730922972627017E-3</v>
      </c>
      <c r="AD216">
        <v>0</v>
      </c>
      <c r="AE216">
        <v>0</v>
      </c>
      <c r="AF216">
        <v>0</v>
      </c>
      <c r="AG216">
        <v>-1.3459983701175451E-3</v>
      </c>
      <c r="AH216">
        <v>-7.2362300904161637E-4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v>0</v>
      </c>
      <c r="AO216">
        <v>0</v>
      </c>
      <c r="AP216">
        <v>-2.0199880779537141E-3</v>
      </c>
      <c r="AQ216">
        <v>0</v>
      </c>
      <c r="AR216">
        <v>0</v>
      </c>
      <c r="AS216">
        <v>0</v>
      </c>
      <c r="AT216">
        <v>0</v>
      </c>
      <c r="AU216">
        <v>0</v>
      </c>
      <c r="AV216">
        <v>-1.6874452994787581E-3</v>
      </c>
      <c r="AW216">
        <v>-3.2934841860674251E-4</v>
      </c>
      <c r="AX216">
        <v>1.935738010707199E-4</v>
      </c>
      <c r="AY216">
        <v>0</v>
      </c>
      <c r="AZ216">
        <v>-7.2183376348315122E-4</v>
      </c>
      <c r="BA216">
        <v>0</v>
      </c>
    </row>
    <row r="217" spans="1:53" x14ac:dyDescent="0.2">
      <c r="A217" s="1">
        <v>216</v>
      </c>
      <c r="B217" s="2">
        <v>39782</v>
      </c>
      <c r="C217" s="2">
        <v>39813</v>
      </c>
      <c r="D217" s="2">
        <v>41608</v>
      </c>
      <c r="E217" s="2">
        <v>41639</v>
      </c>
      <c r="F217">
        <v>6.5710575460362708E-3</v>
      </c>
      <c r="G217">
        <v>-9.1867211293669038E-2</v>
      </c>
      <c r="H217">
        <v>5.5025052931906848E-2</v>
      </c>
      <c r="I217">
        <f t="shared" si="40"/>
        <v>-9.1867211293669033</v>
      </c>
      <c r="J217">
        <f t="shared" si="40"/>
        <v>5.5025052931906853</v>
      </c>
      <c r="K217" t="b">
        <f t="shared" si="41"/>
        <v>0</v>
      </c>
      <c r="L217">
        <f t="shared" si="39"/>
        <v>-1</v>
      </c>
      <c r="M217" s="6" t="b">
        <f t="shared" si="42"/>
        <v>0</v>
      </c>
      <c r="N217" s="2">
        <f t="shared" si="43"/>
        <v>41698</v>
      </c>
      <c r="O217" s="10">
        <f t="shared" si="46"/>
        <v>62927.947495195644</v>
      </c>
      <c r="P217" s="10">
        <f t="shared" si="44"/>
        <v>63412.451313669219</v>
      </c>
      <c r="Q217" s="10">
        <f t="shared" si="47"/>
        <v>63323.99512582711</v>
      </c>
      <c r="R217" s="10">
        <f t="shared" si="48"/>
        <v>62408.266365503689</v>
      </c>
      <c r="S217" s="10">
        <f t="shared" si="49"/>
        <v>62689.934253629588</v>
      </c>
      <c r="T217" s="10">
        <f t="shared" si="50"/>
        <v>61540.095270095007</v>
      </c>
      <c r="U217" s="13">
        <f t="shared" si="45"/>
        <v>187360.81294926791</v>
      </c>
      <c r="V217" s="6"/>
      <c r="W217" s="10">
        <f t="shared" si="51"/>
        <v>153218.86860313106</v>
      </c>
      <c r="X217">
        <v>6.3591716555274763E-2</v>
      </c>
      <c r="Y217">
        <v>4.7379581310831604E-3</v>
      </c>
      <c r="Z217">
        <v>4.2104459062312069E-2</v>
      </c>
      <c r="AA217">
        <v>0</v>
      </c>
      <c r="AB217">
        <v>0</v>
      </c>
      <c r="AC217">
        <v>1.034057731623993E-2</v>
      </c>
      <c r="AD217">
        <v>0</v>
      </c>
      <c r="AE217">
        <v>0</v>
      </c>
      <c r="AF217">
        <v>0</v>
      </c>
      <c r="AG217">
        <v>-1.631957572103299E-3</v>
      </c>
      <c r="AH217">
        <v>-7.2866679969801483E-4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-2.1952450933459149E-3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-1.7930333266473991E-3</v>
      </c>
      <c r="AW217">
        <v>-5.7955485780923784E-4</v>
      </c>
      <c r="AX217">
        <v>5.2416982705849083E-5</v>
      </c>
      <c r="AY217">
        <v>0</v>
      </c>
      <c r="AZ217">
        <v>-3.2293639318461709E-4</v>
      </c>
      <c r="BA217">
        <v>0</v>
      </c>
    </row>
    <row r="218" spans="1:53" x14ac:dyDescent="0.2">
      <c r="A218" s="1">
        <v>217</v>
      </c>
      <c r="B218" s="2">
        <v>39813</v>
      </c>
      <c r="C218" s="2">
        <v>39844</v>
      </c>
      <c r="D218" s="2">
        <v>41639</v>
      </c>
      <c r="E218" s="2">
        <v>41670</v>
      </c>
      <c r="F218">
        <v>6.9451777738237033E-3</v>
      </c>
      <c r="G218">
        <v>1.208944184170134E-2</v>
      </c>
      <c r="H218">
        <v>6.5090571785777263E-2</v>
      </c>
      <c r="I218">
        <f t="shared" si="40"/>
        <v>1.2089441841701341</v>
      </c>
      <c r="J218">
        <f t="shared" si="40"/>
        <v>6.5090571785777263</v>
      </c>
      <c r="K218" t="b">
        <f t="shared" si="41"/>
        <v>1</v>
      </c>
      <c r="L218">
        <f t="shared" si="39"/>
        <v>1</v>
      </c>
      <c r="M218" s="6" t="b">
        <f t="shared" si="42"/>
        <v>1</v>
      </c>
      <c r="N218" s="2">
        <f t="shared" si="43"/>
        <v>41729</v>
      </c>
      <c r="O218" s="10">
        <f t="shared" si="46"/>
        <v>62927.947495195644</v>
      </c>
      <c r="P218" s="10">
        <f t="shared" si="44"/>
        <v>64293.286189784863</v>
      </c>
      <c r="Q218" s="10">
        <f t="shared" si="47"/>
        <v>63323.99512582711</v>
      </c>
      <c r="R218" s="10">
        <f t="shared" si="48"/>
        <v>62408.266365503689</v>
      </c>
      <c r="S218" s="10">
        <f t="shared" si="49"/>
        <v>62453.604316422636</v>
      </c>
      <c r="T218" s="10">
        <f t="shared" si="50"/>
        <v>61540.095270095007</v>
      </c>
      <c r="U218" s="13">
        <f t="shared" si="45"/>
        <v>188241.64782538355</v>
      </c>
      <c r="V218" s="6"/>
      <c r="W218" s="10">
        <f t="shared" si="51"/>
        <v>148715.171255277</v>
      </c>
      <c r="X218">
        <v>-2.9393882025846189E-2</v>
      </c>
      <c r="Y218">
        <v>4.8332156397464694E-3</v>
      </c>
      <c r="Z218">
        <v>4.1892320498766088E-2</v>
      </c>
      <c r="AA218">
        <v>0</v>
      </c>
      <c r="AB218">
        <v>0</v>
      </c>
      <c r="AC218">
        <v>9.9978092738883095E-3</v>
      </c>
      <c r="AD218">
        <v>0</v>
      </c>
      <c r="AE218">
        <v>0</v>
      </c>
      <c r="AF218">
        <v>0</v>
      </c>
      <c r="AG218">
        <v>-1.566003250314357E-3</v>
      </c>
      <c r="AH218">
        <v>-2.245153822852866E-4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-2.0829927674729971E-3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-1.8164360332031E-3</v>
      </c>
      <c r="AW218">
        <v>-3.71934749209472E-4</v>
      </c>
      <c r="AX218">
        <v>5.6764599142119659E-5</v>
      </c>
      <c r="AY218">
        <v>0</v>
      </c>
      <c r="AZ218">
        <v>0</v>
      </c>
      <c r="BA218">
        <v>0</v>
      </c>
    </row>
    <row r="219" spans="1:53" x14ac:dyDescent="0.2">
      <c r="A219" s="1">
        <v>218</v>
      </c>
      <c r="B219" s="2">
        <v>39844</v>
      </c>
      <c r="C219" s="2">
        <v>39872</v>
      </c>
      <c r="D219" s="2">
        <v>41670</v>
      </c>
      <c r="E219" s="2">
        <v>41698</v>
      </c>
      <c r="F219">
        <v>6.9451777738237033E-3</v>
      </c>
      <c r="G219">
        <v>5.2750151641002621E-2</v>
      </c>
      <c r="H219">
        <v>4.3811918548414618E-2</v>
      </c>
      <c r="I219">
        <f t="shared" si="40"/>
        <v>5.2750151641002621</v>
      </c>
      <c r="J219">
        <f t="shared" si="40"/>
        <v>4.3811918548414619</v>
      </c>
      <c r="K219" t="b">
        <f t="shared" si="41"/>
        <v>1</v>
      </c>
      <c r="L219">
        <f t="shared" si="39"/>
        <v>1</v>
      </c>
      <c r="M219" s="6" t="b">
        <f t="shared" si="42"/>
        <v>1</v>
      </c>
      <c r="N219" s="2">
        <f t="shared" si="43"/>
        <v>41757</v>
      </c>
      <c r="O219" s="10">
        <f t="shared" si="46"/>
        <v>62747.215941794515</v>
      </c>
      <c r="P219" s="10">
        <f t="shared" si="44"/>
        <v>64293.286189784863</v>
      </c>
      <c r="Q219" s="10">
        <f t="shared" si="47"/>
        <v>63323.99512582711</v>
      </c>
      <c r="R219" s="10">
        <f t="shared" si="48"/>
        <v>64248.777031364756</v>
      </c>
      <c r="S219" s="10">
        <f t="shared" si="49"/>
        <v>62453.604316422636</v>
      </c>
      <c r="T219" s="10">
        <f t="shared" si="50"/>
        <v>61540.095270095007</v>
      </c>
      <c r="U219" s="13">
        <f t="shared" si="45"/>
        <v>190082.15849124463</v>
      </c>
      <c r="V219" s="6"/>
      <c r="W219" s="10">
        <f t="shared" si="51"/>
        <v>150144.93140662316</v>
      </c>
      <c r="X219">
        <v>9.614084018986193E-3</v>
      </c>
      <c r="Y219">
        <v>4.8638953646067667E-3</v>
      </c>
      <c r="Z219">
        <v>4.2018505250340579E-2</v>
      </c>
      <c r="AA219">
        <v>0</v>
      </c>
      <c r="AB219">
        <v>0</v>
      </c>
      <c r="AC219">
        <v>9.9505648220540362E-3</v>
      </c>
      <c r="AD219">
        <v>0</v>
      </c>
      <c r="AE219">
        <v>0</v>
      </c>
      <c r="AF219">
        <v>0</v>
      </c>
      <c r="AG219">
        <v>-1.3893499488279309E-3</v>
      </c>
      <c r="AH219">
        <v>-3.9305581731965592E-4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-2.0248129807116902E-3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-1.877590424619641E-3</v>
      </c>
      <c r="AW219">
        <v>-3.7916232211395942E-4</v>
      </c>
      <c r="AX219">
        <v>1.8843279401077689E-5</v>
      </c>
      <c r="AY219">
        <v>0</v>
      </c>
      <c r="AZ219">
        <v>9.7006761693729465E-5</v>
      </c>
      <c r="BA219">
        <v>0</v>
      </c>
    </row>
    <row r="220" spans="1:53" x14ac:dyDescent="0.2">
      <c r="A220" s="1">
        <v>219</v>
      </c>
      <c r="B220" s="2">
        <v>39872</v>
      </c>
      <c r="C220" s="2">
        <v>39903</v>
      </c>
      <c r="D220" s="2">
        <v>41698</v>
      </c>
      <c r="E220" s="2">
        <v>41729</v>
      </c>
      <c r="F220">
        <v>7.140151304013403E-3</v>
      </c>
      <c r="G220">
        <v>-2.6613028166457438E-2</v>
      </c>
      <c r="H220">
        <v>-5.9446472641798073E-2</v>
      </c>
      <c r="I220">
        <f t="shared" si="40"/>
        <v>-2.661302816645744</v>
      </c>
      <c r="J220">
        <f t="shared" si="40"/>
        <v>-5.9446472641798076</v>
      </c>
      <c r="K220" t="b">
        <f t="shared" si="41"/>
        <v>1</v>
      </c>
      <c r="L220">
        <f t="shared" si="39"/>
        <v>-1</v>
      </c>
      <c r="M220" s="6" t="b">
        <f t="shared" si="42"/>
        <v>1</v>
      </c>
      <c r="N220" s="2">
        <f t="shared" si="43"/>
        <v>41790</v>
      </c>
      <c r="O220" s="10">
        <f t="shared" si="46"/>
        <v>62747.215941794515</v>
      </c>
      <c r="P220" s="10">
        <f t="shared" si="44"/>
        <v>64293.286189784863</v>
      </c>
      <c r="Q220" s="10">
        <f t="shared" si="47"/>
        <v>63360.71949708154</v>
      </c>
      <c r="R220" s="10">
        <f t="shared" si="48"/>
        <v>64248.777031364756</v>
      </c>
      <c r="S220" s="10">
        <f t="shared" si="49"/>
        <v>62453.604316422636</v>
      </c>
      <c r="T220" s="10">
        <f t="shared" si="50"/>
        <v>63691.15314321527</v>
      </c>
      <c r="U220" s="13">
        <f t="shared" si="45"/>
        <v>192233.2163643649</v>
      </c>
      <c r="V220" s="6"/>
      <c r="W220" s="10">
        <f t="shared" si="51"/>
        <v>144189.18126443157</v>
      </c>
      <c r="X220">
        <v>-3.9666674634937928E-2</v>
      </c>
      <c r="Y220">
        <v>4.832765762772224E-3</v>
      </c>
      <c r="Z220">
        <v>4.1863298108395973E-2</v>
      </c>
      <c r="AA220">
        <v>0</v>
      </c>
      <c r="AB220">
        <v>0</v>
      </c>
      <c r="AC220">
        <v>9.803771791036902E-3</v>
      </c>
      <c r="AD220">
        <v>0</v>
      </c>
      <c r="AE220">
        <v>0</v>
      </c>
      <c r="AF220">
        <v>0</v>
      </c>
      <c r="AG220">
        <v>-1.261292132692219E-3</v>
      </c>
      <c r="AH220">
        <v>-1.7272302291463561E-4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-1.857353331040604E-3</v>
      </c>
      <c r="AQ220">
        <v>0</v>
      </c>
      <c r="AR220">
        <v>0</v>
      </c>
      <c r="AS220">
        <v>0</v>
      </c>
      <c r="AT220">
        <v>0</v>
      </c>
      <c r="AU220">
        <v>0</v>
      </c>
      <c r="AV220">
        <v>-1.8721927439111811E-3</v>
      </c>
      <c r="AW220">
        <v>-2.8813838706352707E-4</v>
      </c>
      <c r="AX220">
        <v>9.3485868964065051E-6</v>
      </c>
      <c r="AY220">
        <v>0</v>
      </c>
      <c r="AZ220">
        <v>8.5439527869224846E-5</v>
      </c>
      <c r="BA220">
        <v>0</v>
      </c>
    </row>
    <row r="221" spans="1:53" x14ac:dyDescent="0.2">
      <c r="A221" s="1">
        <v>220</v>
      </c>
      <c r="B221" s="2">
        <v>39903</v>
      </c>
      <c r="C221" s="2">
        <v>39933</v>
      </c>
      <c r="D221" s="2">
        <v>41729</v>
      </c>
      <c r="E221" s="2">
        <v>41759</v>
      </c>
      <c r="F221">
        <v>7.5466726308438866E-3</v>
      </c>
      <c r="G221">
        <v>4.6325476572999444E-3</v>
      </c>
      <c r="H221">
        <v>2.9398817191047859E-2</v>
      </c>
      <c r="I221">
        <f t="shared" si="40"/>
        <v>0.46325476572999447</v>
      </c>
      <c r="J221">
        <f t="shared" si="40"/>
        <v>2.9398817191047857</v>
      </c>
      <c r="K221" t="b">
        <f t="shared" si="41"/>
        <v>1</v>
      </c>
      <c r="L221">
        <f t="shared" si="39"/>
        <v>0</v>
      </c>
      <c r="M221" s="6" t="str">
        <f t="shared" si="42"/>
        <v>No Action</v>
      </c>
      <c r="N221" s="2">
        <f t="shared" si="43"/>
        <v>41820</v>
      </c>
      <c r="O221" s="10">
        <f t="shared" si="46"/>
        <v>62747.215941794515</v>
      </c>
      <c r="P221" s="10">
        <f t="shared" si="44"/>
        <v>62747.215941794515</v>
      </c>
      <c r="Q221" s="10">
        <f t="shared" si="47"/>
        <v>63360.71949708154</v>
      </c>
      <c r="R221" s="10">
        <f t="shared" si="48"/>
        <v>64248.777031364756</v>
      </c>
      <c r="S221" s="10">
        <f t="shared" si="49"/>
        <v>64077.738788121635</v>
      </c>
      <c r="T221" s="10">
        <f t="shared" si="50"/>
        <v>63691.15314321527</v>
      </c>
      <c r="U221" s="13">
        <f t="shared" si="45"/>
        <v>190687.14611637453</v>
      </c>
      <c r="V221" s="6"/>
      <c r="W221" s="10">
        <f t="shared" si="51"/>
        <v>152761.43108114068</v>
      </c>
      <c r="X221">
        <v>5.9451407806999743E-2</v>
      </c>
      <c r="Y221">
        <v>4.8102627099712606E-3</v>
      </c>
      <c r="Z221">
        <v>4.1659473747724537E-2</v>
      </c>
      <c r="AA221">
        <v>0</v>
      </c>
      <c r="AB221">
        <v>0</v>
      </c>
      <c r="AC221">
        <v>9.5878644617100866E-3</v>
      </c>
      <c r="AD221">
        <v>0</v>
      </c>
      <c r="AE221">
        <v>0</v>
      </c>
      <c r="AF221">
        <v>0</v>
      </c>
      <c r="AG221">
        <v>-9.6936884342191181E-4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v>0</v>
      </c>
      <c r="AO221">
        <v>0</v>
      </c>
      <c r="AP221">
        <v>-1.5694958684396531E-3</v>
      </c>
      <c r="AQ221">
        <v>0</v>
      </c>
      <c r="AR221">
        <v>0</v>
      </c>
      <c r="AS221">
        <v>0</v>
      </c>
      <c r="AT221">
        <v>0</v>
      </c>
      <c r="AU221">
        <v>0</v>
      </c>
      <c r="AV221">
        <v>-1.7854971582368681E-3</v>
      </c>
      <c r="AW221">
        <v>-6.8744551075356644E-5</v>
      </c>
      <c r="AX221">
        <v>1.696059324853352E-7</v>
      </c>
      <c r="AY221">
        <v>0</v>
      </c>
      <c r="AZ221">
        <v>6.3763328754765184E-5</v>
      </c>
      <c r="BA221">
        <v>0</v>
      </c>
    </row>
    <row r="222" spans="1:53" x14ac:dyDescent="0.2">
      <c r="A222" s="1">
        <v>221</v>
      </c>
      <c r="B222" s="2">
        <v>39933</v>
      </c>
      <c r="C222" s="2">
        <v>39964</v>
      </c>
      <c r="D222" s="2">
        <v>41759</v>
      </c>
      <c r="E222" s="2">
        <v>41790</v>
      </c>
      <c r="F222">
        <v>7.9763390679292809E-3</v>
      </c>
      <c r="G222">
        <v>-2.5126248508043951E-2</v>
      </c>
      <c r="H222">
        <v>-1.156624211067054E-2</v>
      </c>
      <c r="I222">
        <f t="shared" si="40"/>
        <v>-2.5126248508043951</v>
      </c>
      <c r="J222">
        <f t="shared" si="40"/>
        <v>-1.1566242110670539</v>
      </c>
      <c r="K222" t="b">
        <f t="shared" si="41"/>
        <v>1</v>
      </c>
      <c r="L222">
        <f t="shared" si="39"/>
        <v>-1</v>
      </c>
      <c r="M222" s="6" t="b">
        <f t="shared" si="42"/>
        <v>1</v>
      </c>
      <c r="N222" s="2">
        <f t="shared" si="43"/>
        <v>41851</v>
      </c>
      <c r="O222" s="10">
        <f t="shared" si="46"/>
        <v>63562.382038791511</v>
      </c>
      <c r="P222" s="10">
        <f t="shared" si="44"/>
        <v>62747.215941794515</v>
      </c>
      <c r="Q222" s="10">
        <f t="shared" si="47"/>
        <v>63360.71949708154</v>
      </c>
      <c r="R222" s="10">
        <f t="shared" si="48"/>
        <v>63605.001304418052</v>
      </c>
      <c r="S222" s="10">
        <f t="shared" si="49"/>
        <v>64077.738788121635</v>
      </c>
      <c r="T222" s="10">
        <f t="shared" si="50"/>
        <v>63691.15314321527</v>
      </c>
      <c r="U222" s="13">
        <f t="shared" si="45"/>
        <v>190043.37038942782</v>
      </c>
      <c r="V222" s="6"/>
      <c r="W222" s="10">
        <f t="shared" si="51"/>
        <v>147972.21123116103</v>
      </c>
      <c r="X222">
        <v>-3.1350975282732209E-2</v>
      </c>
      <c r="Y222">
        <v>4.8174547927015247E-3</v>
      </c>
      <c r="Z222">
        <v>4.1401751946109372E-2</v>
      </c>
      <c r="AA222">
        <v>0</v>
      </c>
      <c r="AB222">
        <v>0</v>
      </c>
      <c r="AC222">
        <v>9.3150602823771998E-3</v>
      </c>
      <c r="AD222">
        <v>0</v>
      </c>
      <c r="AE222">
        <v>0</v>
      </c>
      <c r="AF222">
        <v>0</v>
      </c>
      <c r="AG222">
        <v>-6.6724435145079555E-4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-1.133123374050876E-3</v>
      </c>
      <c r="AQ222">
        <v>0</v>
      </c>
      <c r="AR222">
        <v>0</v>
      </c>
      <c r="AS222">
        <v>0</v>
      </c>
      <c r="AT222">
        <v>0</v>
      </c>
      <c r="AU222">
        <v>0</v>
      </c>
      <c r="AV222">
        <v>-1.684168665537751E-3</v>
      </c>
      <c r="AW222">
        <v>0</v>
      </c>
      <c r="AX222">
        <v>3.5465818861841591E-6</v>
      </c>
      <c r="AY222">
        <v>0</v>
      </c>
      <c r="AZ222">
        <v>8.3767833580945941E-5</v>
      </c>
      <c r="BA222">
        <v>0</v>
      </c>
    </row>
    <row r="223" spans="1:53" x14ac:dyDescent="0.2">
      <c r="A223" s="1">
        <v>222</v>
      </c>
      <c r="B223" s="2">
        <v>39964</v>
      </c>
      <c r="C223" s="2">
        <v>39994</v>
      </c>
      <c r="D223" s="2">
        <v>41790</v>
      </c>
      <c r="E223" s="2">
        <v>41820</v>
      </c>
      <c r="F223">
        <v>7.9763390679292809E-3</v>
      </c>
      <c r="G223">
        <v>5.0122004917448899E-2</v>
      </c>
      <c r="H223">
        <v>3.2070099859085932E-2</v>
      </c>
      <c r="I223">
        <f t="shared" si="40"/>
        <v>5.0122004917448901</v>
      </c>
      <c r="J223">
        <f t="shared" si="40"/>
        <v>3.2070099859085932</v>
      </c>
      <c r="K223" t="b">
        <f t="shared" si="41"/>
        <v>1</v>
      </c>
      <c r="L223">
        <f t="shared" si="39"/>
        <v>1</v>
      </c>
      <c r="M223" s="6" t="b">
        <f t="shared" si="42"/>
        <v>1</v>
      </c>
      <c r="N223" s="2">
        <f t="shared" si="43"/>
        <v>41881</v>
      </c>
      <c r="O223" s="10">
        <f t="shared" si="46"/>
        <v>63562.382038791511</v>
      </c>
      <c r="P223" s="10">
        <f t="shared" si="44"/>
        <v>62747.215941794515</v>
      </c>
      <c r="Q223" s="10">
        <f t="shared" si="47"/>
        <v>63347.790129809269</v>
      </c>
      <c r="R223" s="10">
        <f t="shared" si="48"/>
        <v>63605.001304418052</v>
      </c>
      <c r="S223" s="10">
        <f t="shared" si="49"/>
        <v>64077.738788121635</v>
      </c>
      <c r="T223" s="10">
        <f t="shared" si="50"/>
        <v>64762.731948681459</v>
      </c>
      <c r="U223" s="13">
        <f t="shared" si="45"/>
        <v>191114.94919489403</v>
      </c>
      <c r="V223" s="6"/>
      <c r="W223" s="10">
        <f t="shared" si="51"/>
        <v>148559.61168454625</v>
      </c>
      <c r="X223">
        <v>3.9696673348185354E-3</v>
      </c>
      <c r="Y223">
        <v>4.8219171490192234E-3</v>
      </c>
      <c r="Z223">
        <v>4.1465771544462092E-2</v>
      </c>
      <c r="AA223">
        <v>0</v>
      </c>
      <c r="AB223">
        <v>0</v>
      </c>
      <c r="AC223">
        <v>9.3306548914989778E-3</v>
      </c>
      <c r="AD223">
        <v>0</v>
      </c>
      <c r="AE223">
        <v>0</v>
      </c>
      <c r="AF223">
        <v>0</v>
      </c>
      <c r="AG223">
        <v>-5.9522856335283557E-4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-1.1322750783893389E-3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-1.6847085249218081E-3</v>
      </c>
      <c r="AW223">
        <v>0</v>
      </c>
      <c r="AX223">
        <v>0</v>
      </c>
      <c r="AY223">
        <v>0</v>
      </c>
      <c r="AZ223">
        <v>9.7818167588320233E-5</v>
      </c>
      <c r="BA223">
        <v>0</v>
      </c>
    </row>
    <row r="224" spans="1:53" x14ac:dyDescent="0.2">
      <c r="A224" s="1">
        <v>223</v>
      </c>
      <c r="B224" s="2">
        <v>39994</v>
      </c>
      <c r="C224" s="2">
        <v>40025</v>
      </c>
      <c r="D224" s="2">
        <v>41820</v>
      </c>
      <c r="E224" s="2">
        <v>41851</v>
      </c>
      <c r="F224">
        <v>7.9763390679292809E-3</v>
      </c>
      <c r="G224">
        <v>-2.22145572937891E-2</v>
      </c>
      <c r="H224">
        <v>-8.8347109526900197E-2</v>
      </c>
      <c r="I224">
        <f t="shared" si="40"/>
        <v>-2.2214557293789099</v>
      </c>
      <c r="J224">
        <f t="shared" si="40"/>
        <v>-8.8347109526900205</v>
      </c>
      <c r="K224" t="b">
        <f t="shared" si="41"/>
        <v>1</v>
      </c>
      <c r="L224">
        <f t="shared" si="39"/>
        <v>-1</v>
      </c>
      <c r="M224" s="6" t="b">
        <f t="shared" si="42"/>
        <v>1</v>
      </c>
      <c r="N224" s="2">
        <f t="shared" si="43"/>
        <v>41912</v>
      </c>
      <c r="O224" s="10">
        <f t="shared" si="46"/>
        <v>63562.382038791511</v>
      </c>
      <c r="P224" s="10">
        <f t="shared" si="44"/>
        <v>65434.232948048775</v>
      </c>
      <c r="Q224" s="10">
        <f t="shared" si="47"/>
        <v>63347.790129809269</v>
      </c>
      <c r="R224" s="10">
        <f t="shared" si="48"/>
        <v>63605.001304418052</v>
      </c>
      <c r="S224" s="10">
        <f t="shared" si="49"/>
        <v>63704.983064964676</v>
      </c>
      <c r="T224" s="10">
        <f t="shared" si="50"/>
        <v>64762.731948681459</v>
      </c>
      <c r="U224" s="13">
        <f t="shared" si="45"/>
        <v>193801.96620114829</v>
      </c>
      <c r="V224" s="6"/>
      <c r="W224" s="10">
        <f t="shared" si="51"/>
        <v>139502.55587593495</v>
      </c>
      <c r="X224">
        <v>-6.0965801578986387E-2</v>
      </c>
      <c r="Y224">
        <v>4.8251523251896973E-3</v>
      </c>
      <c r="Z224">
        <v>4.1408075861997393E-2</v>
      </c>
      <c r="AA224">
        <v>0</v>
      </c>
      <c r="AB224">
        <v>0</v>
      </c>
      <c r="AC224">
        <v>9.3313378339664587E-3</v>
      </c>
      <c r="AD224">
        <v>0</v>
      </c>
      <c r="AE224">
        <v>0</v>
      </c>
      <c r="AF224">
        <v>0</v>
      </c>
      <c r="AG224">
        <v>-5.8905197452926745E-4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-1.1320605927461059E-3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-1.640976667682511E-3</v>
      </c>
      <c r="AW224">
        <v>0</v>
      </c>
      <c r="AX224">
        <v>0</v>
      </c>
      <c r="AY224">
        <v>0</v>
      </c>
      <c r="AZ224">
        <v>9.4188673548259674E-5</v>
      </c>
      <c r="BA224">
        <v>0</v>
      </c>
    </row>
    <row r="225" spans="1:53" x14ac:dyDescent="0.2">
      <c r="A225" s="1">
        <v>224</v>
      </c>
      <c r="B225" s="2">
        <v>40025</v>
      </c>
      <c r="C225" s="2">
        <v>40056</v>
      </c>
      <c r="D225" s="2">
        <v>41851</v>
      </c>
      <c r="E225" s="2">
        <v>41882</v>
      </c>
      <c r="F225">
        <v>8.4304683717889677E-3</v>
      </c>
      <c r="G225">
        <v>4.6026386166733062E-4</v>
      </c>
      <c r="H225">
        <v>-8.9737476939902944E-2</v>
      </c>
      <c r="I225">
        <f t="shared" si="40"/>
        <v>4.602638616673306E-2</v>
      </c>
      <c r="J225">
        <f t="shared" si="40"/>
        <v>-8.973747693990294</v>
      </c>
      <c r="K225" t="b">
        <f t="shared" si="41"/>
        <v>0</v>
      </c>
      <c r="L225">
        <f t="shared" si="39"/>
        <v>0</v>
      </c>
      <c r="M225" s="6" t="str">
        <f t="shared" si="42"/>
        <v>No Action</v>
      </c>
      <c r="N225" s="2">
        <f t="shared" si="43"/>
        <v>41943</v>
      </c>
      <c r="O225" s="10">
        <f t="shared" si="46"/>
        <v>64600.655400382762</v>
      </c>
      <c r="P225" s="10">
        <f t="shared" si="44"/>
        <v>65434.232948048775</v>
      </c>
      <c r="Q225" s="10">
        <f t="shared" si="47"/>
        <v>63347.790129809269</v>
      </c>
      <c r="R225" s="10">
        <f t="shared" si="48"/>
        <v>63347.790129809269</v>
      </c>
      <c r="S225" s="10">
        <f t="shared" si="49"/>
        <v>63704.983064964676</v>
      </c>
      <c r="T225" s="10">
        <f t="shared" si="50"/>
        <v>64762.731948681459</v>
      </c>
      <c r="U225" s="13">
        <f t="shared" si="45"/>
        <v>193544.7550265395</v>
      </c>
      <c r="V225" s="6"/>
      <c r="W225" s="10">
        <f t="shared" si="51"/>
        <v>134935.05488707006</v>
      </c>
      <c r="X225">
        <v>-3.2741342695734962E-2</v>
      </c>
      <c r="Y225">
        <v>4.8393669625214448E-3</v>
      </c>
      <c r="Z225">
        <v>4.1178400030770029E-2</v>
      </c>
      <c r="AA225">
        <v>0</v>
      </c>
      <c r="AB225">
        <v>0</v>
      </c>
      <c r="AC225">
        <v>9.1388909445110425E-3</v>
      </c>
      <c r="AD225">
        <v>0</v>
      </c>
      <c r="AE225">
        <v>0</v>
      </c>
      <c r="AF225">
        <v>0</v>
      </c>
      <c r="AG225">
        <v>-3.3691924402813969E-4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-7.0200777284638502E-4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-1.2562148362871681E-3</v>
      </c>
      <c r="AW225">
        <v>0</v>
      </c>
      <c r="AX225">
        <v>0</v>
      </c>
      <c r="AY225">
        <v>0</v>
      </c>
      <c r="AZ225">
        <v>9.0752250927172108E-5</v>
      </c>
      <c r="BA225">
        <v>0</v>
      </c>
    </row>
    <row r="226" spans="1:53" x14ac:dyDescent="0.2">
      <c r="A226" s="1">
        <v>225</v>
      </c>
      <c r="B226" s="2">
        <v>40056</v>
      </c>
      <c r="C226" s="2">
        <v>40086</v>
      </c>
      <c r="D226" s="2">
        <v>41882</v>
      </c>
      <c r="E226" s="2">
        <v>41912</v>
      </c>
      <c r="F226">
        <v>8.9104533248215226E-3</v>
      </c>
      <c r="G226">
        <v>-4.7773553906191209E-2</v>
      </c>
      <c r="H226">
        <v>-9.0717316365248948E-2</v>
      </c>
      <c r="I226">
        <f t="shared" si="40"/>
        <v>-4.7773553906191211</v>
      </c>
      <c r="J226">
        <f t="shared" si="40"/>
        <v>-9.0717316365248948</v>
      </c>
      <c r="K226" t="b">
        <f t="shared" si="41"/>
        <v>1</v>
      </c>
      <c r="L226">
        <f t="shared" si="39"/>
        <v>-1</v>
      </c>
      <c r="M226" s="6" t="b">
        <f t="shared" si="42"/>
        <v>1</v>
      </c>
      <c r="N226" s="2">
        <f t="shared" si="43"/>
        <v>41973</v>
      </c>
      <c r="O226" s="10">
        <f t="shared" si="46"/>
        <v>64600.655400382762</v>
      </c>
      <c r="P226" s="10">
        <f t="shared" si="44"/>
        <v>65434.232948048775</v>
      </c>
      <c r="Q226" s="10">
        <f t="shared" si="47"/>
        <v>64514.91834217983</v>
      </c>
      <c r="R226" s="10">
        <f t="shared" si="48"/>
        <v>63347.790129809269</v>
      </c>
      <c r="S226" s="10">
        <f t="shared" si="49"/>
        <v>63704.983064964676</v>
      </c>
      <c r="T226" s="10">
        <f t="shared" si="50"/>
        <v>65631.364765880426</v>
      </c>
      <c r="U226" s="13">
        <f t="shared" si="45"/>
        <v>194413.38784373848</v>
      </c>
      <c r="V226" s="6"/>
      <c r="W226" s="10">
        <f t="shared" si="51"/>
        <v>135338.48748013761</v>
      </c>
      <c r="X226">
        <v>2.9898279094725212E-3</v>
      </c>
      <c r="Y226">
        <v>4.8740533511238398E-3</v>
      </c>
      <c r="Z226">
        <v>4.0782229080889278E-2</v>
      </c>
      <c r="AA226">
        <v>0</v>
      </c>
      <c r="AB226">
        <v>0</v>
      </c>
      <c r="AC226">
        <v>9.063495674224183E-3</v>
      </c>
      <c r="AD226">
        <v>0</v>
      </c>
      <c r="AE226">
        <v>0</v>
      </c>
      <c r="AF226">
        <v>0</v>
      </c>
      <c r="AG226">
        <v>-1.18122475605892E-4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v>0</v>
      </c>
      <c r="AO226">
        <v>0</v>
      </c>
      <c r="AP226">
        <v>-2.8551217798171018E-4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-7.8812698340220656E-4</v>
      </c>
      <c r="AW226">
        <v>0</v>
      </c>
      <c r="AX226">
        <v>0</v>
      </c>
      <c r="AY226">
        <v>0</v>
      </c>
      <c r="AZ226">
        <v>8.4984610335034789E-5</v>
      </c>
      <c r="BA226">
        <v>0</v>
      </c>
    </row>
    <row r="227" spans="1:53" x14ac:dyDescent="0.2">
      <c r="A227" s="1">
        <v>226</v>
      </c>
      <c r="B227" s="2">
        <v>40086</v>
      </c>
      <c r="C227" s="2">
        <v>40117</v>
      </c>
      <c r="D227" s="2">
        <v>41912</v>
      </c>
      <c r="E227" s="2">
        <v>41943</v>
      </c>
      <c r="F227">
        <v>1.023340212191642E-2</v>
      </c>
      <c r="G227">
        <v>-2.794228801421476E-2</v>
      </c>
      <c r="H227">
        <v>-2.231412632236679E-2</v>
      </c>
      <c r="I227">
        <f t="shared" si="40"/>
        <v>-2.7942288014214762</v>
      </c>
      <c r="J227">
        <f t="shared" si="40"/>
        <v>-2.2314126322366787</v>
      </c>
      <c r="K227" t="b">
        <f t="shared" si="41"/>
        <v>1</v>
      </c>
      <c r="L227">
        <f t="shared" si="39"/>
        <v>-1</v>
      </c>
      <c r="M227" s="6" t="b">
        <f t="shared" si="42"/>
        <v>1</v>
      </c>
      <c r="N227" s="2">
        <f t="shared" si="43"/>
        <v>42004</v>
      </c>
      <c r="O227" s="10">
        <f t="shared" si="46"/>
        <v>64600.655400382762</v>
      </c>
      <c r="P227" s="10">
        <f t="shared" si="44"/>
        <v>65081.15779542004</v>
      </c>
      <c r="Q227" s="10">
        <f t="shared" si="47"/>
        <v>64514.91834217983</v>
      </c>
      <c r="R227" s="10">
        <f t="shared" si="48"/>
        <v>63347.790129809269</v>
      </c>
      <c r="S227" s="10">
        <f t="shared" si="49"/>
        <v>64804.462614579497</v>
      </c>
      <c r="T227" s="10">
        <f t="shared" si="50"/>
        <v>65631.364765880426</v>
      </c>
      <c r="U227" s="13">
        <f t="shared" si="45"/>
        <v>194060.31269110972</v>
      </c>
      <c r="V227" s="6"/>
      <c r="W227" s="10">
        <f t="shared" si="51"/>
        <v>136345.0523856435</v>
      </c>
      <c r="X227">
        <v>7.4373884638957869E-3</v>
      </c>
      <c r="Y227">
        <v>4.4387097941265127E-3</v>
      </c>
      <c r="Z227">
        <v>3.9918803005849088E-2</v>
      </c>
      <c r="AA227">
        <v>0</v>
      </c>
      <c r="AB227">
        <v>0</v>
      </c>
      <c r="AC227">
        <v>8.4382674178081311E-3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0</v>
      </c>
      <c r="AZ227">
        <v>7.521918796489579E-5</v>
      </c>
      <c r="BA227">
        <v>0</v>
      </c>
    </row>
    <row r="228" spans="1:53" x14ac:dyDescent="0.2">
      <c r="A228" s="1">
        <v>227</v>
      </c>
      <c r="B228" s="2">
        <v>40117</v>
      </c>
      <c r="C228" s="2">
        <v>40147</v>
      </c>
      <c r="D228" s="2">
        <v>41943</v>
      </c>
      <c r="E228" s="2">
        <v>41973</v>
      </c>
      <c r="F228">
        <v>1.0816036303107089E-2</v>
      </c>
      <c r="G228">
        <v>-5.2322164795332591E-4</v>
      </c>
      <c r="H228">
        <v>8.7024480596435777E-2</v>
      </c>
      <c r="I228">
        <f t="shared" si="40"/>
        <v>-5.2322164795332589E-2</v>
      </c>
      <c r="J228">
        <f t="shared" si="40"/>
        <v>8.7024480596435776</v>
      </c>
      <c r="K228" t="b">
        <f t="shared" si="41"/>
        <v>0</v>
      </c>
      <c r="L228">
        <f t="shared" si="39"/>
        <v>0</v>
      </c>
      <c r="M228" s="6" t="str">
        <f t="shared" si="42"/>
        <v>No Action</v>
      </c>
      <c r="N228" s="2">
        <f t="shared" si="43"/>
        <v>42034</v>
      </c>
      <c r="O228" s="10">
        <f t="shared" si="46"/>
        <v>64686.770897036571</v>
      </c>
      <c r="P228" s="10">
        <f t="shared" si="44"/>
        <v>65081.15779542004</v>
      </c>
      <c r="Q228" s="10">
        <f t="shared" si="47"/>
        <v>64514.91834217983</v>
      </c>
      <c r="R228" s="10">
        <f t="shared" si="48"/>
        <v>64514.91834217983</v>
      </c>
      <c r="S228" s="10">
        <f t="shared" si="49"/>
        <v>64804.462614579497</v>
      </c>
      <c r="T228" s="10">
        <f t="shared" si="50"/>
        <v>65631.364765880426</v>
      </c>
      <c r="U228" s="13">
        <f t="shared" si="45"/>
        <v>195227.44090348028</v>
      </c>
      <c r="V228" s="6"/>
      <c r="W228" s="10">
        <f t="shared" si="51"/>
        <v>146788.71038873465</v>
      </c>
      <c r="X228">
        <v>7.6597264223067604E-2</v>
      </c>
      <c r="Y228">
        <v>4.3967279205999379E-3</v>
      </c>
      <c r="Z228">
        <v>3.946376834441806E-2</v>
      </c>
      <c r="AA228">
        <v>0</v>
      </c>
      <c r="AB228">
        <v>0</v>
      </c>
      <c r="AC228">
        <v>7.952821473636686E-3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0</v>
      </c>
      <c r="AZ228">
        <v>6.7402280393219944E-5</v>
      </c>
      <c r="BA228">
        <v>0</v>
      </c>
    </row>
    <row r="229" spans="1:53" x14ac:dyDescent="0.2">
      <c r="A229" s="1">
        <v>228</v>
      </c>
      <c r="B229" s="2">
        <v>40147</v>
      </c>
      <c r="C229" s="2">
        <v>40178</v>
      </c>
      <c r="D229" s="2">
        <v>41973</v>
      </c>
      <c r="E229" s="2">
        <v>42004</v>
      </c>
      <c r="F229">
        <v>9.4177660068695181E-3</v>
      </c>
      <c r="G229">
        <v>3.7845759462888291E-3</v>
      </c>
      <c r="H229">
        <v>3.1418904508750831E-2</v>
      </c>
      <c r="I229">
        <f t="shared" si="40"/>
        <v>0.3784575946288829</v>
      </c>
      <c r="J229">
        <f t="shared" si="40"/>
        <v>3.1418904508750831</v>
      </c>
      <c r="K229" t="b">
        <f t="shared" si="41"/>
        <v>1</v>
      </c>
      <c r="L229">
        <f t="shared" si="39"/>
        <v>0</v>
      </c>
      <c r="M229" s="6" t="str">
        <f t="shared" si="42"/>
        <v>No Action</v>
      </c>
      <c r="N229" s="2">
        <f t="shared" si="43"/>
        <v>42063</v>
      </c>
      <c r="O229" s="10">
        <f t="shared" si="46"/>
        <v>64686.770897036571</v>
      </c>
      <c r="P229" s="10">
        <f t="shared" si="44"/>
        <v>65081.15779542004</v>
      </c>
      <c r="Q229" s="10">
        <f t="shared" si="47"/>
        <v>65075.813634493425</v>
      </c>
      <c r="R229" s="10">
        <f t="shared" si="48"/>
        <v>64514.91834217983</v>
      </c>
      <c r="S229" s="10">
        <f t="shared" si="49"/>
        <v>64804.462614579497</v>
      </c>
      <c r="T229" s="10">
        <f t="shared" si="50"/>
        <v>64804.462614579497</v>
      </c>
      <c r="U229" s="13">
        <f t="shared" si="45"/>
        <v>194400.53875217936</v>
      </c>
      <c r="V229" s="6"/>
      <c r="W229" s="10">
        <f t="shared" si="51"/>
        <v>139065.31256751643</v>
      </c>
      <c r="X229">
        <v>-5.2615748178212421E-2</v>
      </c>
      <c r="Y229">
        <v>4.4480039602353728E-3</v>
      </c>
      <c r="Z229">
        <v>4.0654382221944958E-2</v>
      </c>
      <c r="AA229">
        <v>0</v>
      </c>
      <c r="AB229">
        <v>0</v>
      </c>
      <c r="AC229">
        <v>8.6783843202553352E-3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-6.3316655823262354E-4</v>
      </c>
      <c r="AW229">
        <v>0</v>
      </c>
      <c r="AX229">
        <v>0</v>
      </c>
      <c r="AY229">
        <v>0</v>
      </c>
      <c r="AZ229">
        <v>9.3686984654210649E-5</v>
      </c>
      <c r="BA229">
        <v>0</v>
      </c>
    </row>
    <row r="230" spans="1:53" x14ac:dyDescent="0.2">
      <c r="A230" s="1">
        <v>229</v>
      </c>
      <c r="B230" s="2">
        <v>40178</v>
      </c>
      <c r="C230" s="2">
        <v>40209</v>
      </c>
      <c r="D230" s="2">
        <v>42004</v>
      </c>
      <c r="E230" s="2">
        <v>42035</v>
      </c>
      <c r="F230">
        <v>8.9104533248215226E-3</v>
      </c>
      <c r="G230">
        <v>5.6105669260591642E-2</v>
      </c>
      <c r="H230">
        <v>-1.155224203585679E-3</v>
      </c>
      <c r="I230">
        <f t="shared" si="40"/>
        <v>5.610566926059164</v>
      </c>
      <c r="J230">
        <f t="shared" si="40"/>
        <v>-0.1155224203585679</v>
      </c>
      <c r="K230" t="b">
        <f t="shared" si="41"/>
        <v>0</v>
      </c>
      <c r="L230">
        <f t="shared" si="39"/>
        <v>1</v>
      </c>
      <c r="M230" s="6" t="b">
        <f t="shared" si="42"/>
        <v>0</v>
      </c>
      <c r="N230" s="2">
        <f t="shared" si="43"/>
        <v>42094</v>
      </c>
      <c r="O230" s="10">
        <f t="shared" si="46"/>
        <v>64686.770897036571</v>
      </c>
      <c r="P230" s="10">
        <f t="shared" si="44"/>
        <v>64661.861655905886</v>
      </c>
      <c r="Q230" s="10">
        <f t="shared" si="47"/>
        <v>65075.813634493425</v>
      </c>
      <c r="R230" s="10">
        <f t="shared" si="48"/>
        <v>64514.91834217983</v>
      </c>
      <c r="S230" s="10">
        <f t="shared" si="49"/>
        <v>64800.179584059784</v>
      </c>
      <c r="T230" s="10">
        <f t="shared" si="50"/>
        <v>64804.462614579497</v>
      </c>
      <c r="U230" s="13">
        <f t="shared" si="45"/>
        <v>193981.24261266523</v>
      </c>
      <c r="V230" s="6"/>
      <c r="W230" s="10">
        <f t="shared" si="51"/>
        <v>135569.66392793856</v>
      </c>
      <c r="X230">
        <v>-2.5136740248440731E-2</v>
      </c>
      <c r="Y230">
        <v>4.4470550858152864E-3</v>
      </c>
      <c r="Z230">
        <v>4.1055092037468023E-2</v>
      </c>
      <c r="AA230">
        <v>0</v>
      </c>
      <c r="AB230">
        <v>0</v>
      </c>
      <c r="AC230">
        <v>8.8937515976414243E-3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  <c r="AU230">
        <v>0</v>
      </c>
      <c r="AV230">
        <v>-9.3835479742804782E-4</v>
      </c>
      <c r="AW230">
        <v>0</v>
      </c>
      <c r="AX230">
        <v>0</v>
      </c>
      <c r="AY230">
        <v>0</v>
      </c>
      <c r="AZ230">
        <v>9.5260058329411253E-5</v>
      </c>
      <c r="BA230">
        <v>0</v>
      </c>
    </row>
    <row r="231" spans="1:53" x14ac:dyDescent="0.2">
      <c r="A231" s="1">
        <v>230</v>
      </c>
      <c r="B231" s="2">
        <v>40209</v>
      </c>
      <c r="C231" s="2">
        <v>40237</v>
      </c>
      <c r="D231" s="2">
        <v>42035</v>
      </c>
      <c r="E231" s="2">
        <v>42063</v>
      </c>
      <c r="F231">
        <v>8.4304683717889677E-3</v>
      </c>
      <c r="G231">
        <v>-4.2671252957727522E-2</v>
      </c>
      <c r="H231">
        <v>-7.8451568347443337E-2</v>
      </c>
      <c r="I231">
        <f t="shared" si="40"/>
        <v>-4.2671252957727521</v>
      </c>
      <c r="J231">
        <f t="shared" si="40"/>
        <v>-7.8451568347443335</v>
      </c>
      <c r="K231" t="b">
        <f t="shared" si="41"/>
        <v>1</v>
      </c>
      <c r="L231">
        <f t="shared" si="39"/>
        <v>-1</v>
      </c>
      <c r="M231" s="6" t="b">
        <f t="shared" si="42"/>
        <v>1</v>
      </c>
      <c r="N231" s="2">
        <f t="shared" si="43"/>
        <v>42122</v>
      </c>
      <c r="O231" s="10">
        <f t="shared" si="46"/>
        <v>64660.414204221743</v>
      </c>
      <c r="P231" s="10">
        <f t="shared" si="44"/>
        <v>64661.861655905886</v>
      </c>
      <c r="Q231" s="10">
        <f t="shared" si="47"/>
        <v>65075.813634493425</v>
      </c>
      <c r="R231" s="10">
        <f t="shared" si="48"/>
        <v>66777.58018153075</v>
      </c>
      <c r="S231" s="10">
        <f t="shared" si="49"/>
        <v>64800.179584059784</v>
      </c>
      <c r="T231" s="10">
        <f t="shared" si="50"/>
        <v>64804.462614579497</v>
      </c>
      <c r="U231" s="13">
        <f t="shared" si="45"/>
        <v>196243.90445201614</v>
      </c>
      <c r="V231" s="6"/>
      <c r="W231" s="10">
        <f t="shared" si="51"/>
        <v>135474.88989801827</v>
      </c>
      <c r="X231">
        <v>-6.9907992079005783E-4</v>
      </c>
      <c r="Y231">
        <v>4.5052526941921174E-3</v>
      </c>
      <c r="Z231">
        <v>4.0907635186585287E-2</v>
      </c>
      <c r="AA231">
        <v>0</v>
      </c>
      <c r="AB231">
        <v>0</v>
      </c>
      <c r="AC231">
        <v>9.1998133030010074E-3</v>
      </c>
      <c r="AD231">
        <v>0</v>
      </c>
      <c r="AE231">
        <v>0</v>
      </c>
      <c r="AF231">
        <v>0</v>
      </c>
      <c r="AG231">
        <v>-6.8142212341807025E-4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v>0</v>
      </c>
      <c r="AO231">
        <v>0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0</v>
      </c>
      <c r="AV231">
        <v>-1.1533665885846819E-3</v>
      </c>
      <c r="AW231">
        <v>0</v>
      </c>
      <c r="AX231">
        <v>0</v>
      </c>
      <c r="AY231">
        <v>0</v>
      </c>
      <c r="AZ231">
        <v>9.7970519543558307E-5</v>
      </c>
      <c r="BA231">
        <v>0</v>
      </c>
    </row>
    <row r="232" spans="1:53" x14ac:dyDescent="0.2">
      <c r="A232" s="1">
        <v>231</v>
      </c>
      <c r="B232" s="2">
        <v>40237</v>
      </c>
      <c r="C232" s="2">
        <v>40268</v>
      </c>
      <c r="D232" s="2">
        <v>42063</v>
      </c>
      <c r="E232" s="2">
        <v>42094</v>
      </c>
      <c r="F232">
        <v>9.9539623099842434E-3</v>
      </c>
      <c r="G232">
        <v>-2.2064579479439399E-2</v>
      </c>
      <c r="H232">
        <v>-2.0040392648633411E-2</v>
      </c>
      <c r="I232">
        <f t="shared" si="40"/>
        <v>-2.2064579479439397</v>
      </c>
      <c r="J232">
        <f t="shared" si="40"/>
        <v>-2.0040392648633412</v>
      </c>
      <c r="K232" t="b">
        <f t="shared" si="41"/>
        <v>1</v>
      </c>
      <c r="L232">
        <f t="shared" si="39"/>
        <v>-1</v>
      </c>
      <c r="M232" s="6" t="b">
        <f t="shared" si="42"/>
        <v>1</v>
      </c>
      <c r="N232" s="2">
        <f t="shared" si="43"/>
        <v>42155</v>
      </c>
      <c r="O232" s="10">
        <f t="shared" si="46"/>
        <v>64660.414204221743</v>
      </c>
      <c r="P232" s="10">
        <f t="shared" si="44"/>
        <v>64661.861655905886</v>
      </c>
      <c r="Q232" s="10">
        <f t="shared" si="47"/>
        <v>65414.634817338716</v>
      </c>
      <c r="R232" s="10">
        <f t="shared" si="48"/>
        <v>66777.58018153075</v>
      </c>
      <c r="S232" s="10">
        <f t="shared" si="49"/>
        <v>64800.179584059784</v>
      </c>
      <c r="T232" s="10">
        <f t="shared" si="50"/>
        <v>65233.053264915296</v>
      </c>
      <c r="U232" s="13">
        <f t="shared" si="45"/>
        <v>196672.49510235194</v>
      </c>
      <c r="V232" s="6"/>
      <c r="W232" s="10">
        <f t="shared" si="51"/>
        <v>136260.02480328319</v>
      </c>
      <c r="X232">
        <v>5.7954275205975179E-3</v>
      </c>
      <c r="Y232">
        <v>4.4766446982764671E-3</v>
      </c>
      <c r="Z232">
        <v>4.0078337635023928E-2</v>
      </c>
      <c r="AA232">
        <v>0</v>
      </c>
      <c r="AB232">
        <v>0</v>
      </c>
      <c r="AC232">
        <v>8.4965770027441E-3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-1.6967914084100669E-4</v>
      </c>
      <c r="AW232">
        <v>0</v>
      </c>
      <c r="AX232">
        <v>0</v>
      </c>
      <c r="AY232">
        <v>0</v>
      </c>
      <c r="AZ232">
        <v>9.1685053166280623E-5</v>
      </c>
      <c r="BA232">
        <v>0</v>
      </c>
    </row>
    <row r="233" spans="1:53" x14ac:dyDescent="0.2">
      <c r="A233" s="1">
        <v>232</v>
      </c>
      <c r="B233" s="2">
        <v>40268</v>
      </c>
      <c r="C233" s="2">
        <v>40298</v>
      </c>
      <c r="D233" s="2">
        <v>42094</v>
      </c>
      <c r="E233" s="2">
        <v>42124</v>
      </c>
      <c r="F233">
        <v>1.0520686710236231E-2</v>
      </c>
      <c r="G233">
        <v>-5.0946089737977981E-3</v>
      </c>
      <c r="H233">
        <v>-9.920009773558296E-3</v>
      </c>
      <c r="I233">
        <f t="shared" si="40"/>
        <v>-0.50946089737977984</v>
      </c>
      <c r="J233">
        <f t="shared" si="40"/>
        <v>-0.99200097735582959</v>
      </c>
      <c r="K233" t="b">
        <f t="shared" si="41"/>
        <v>1</v>
      </c>
      <c r="L233">
        <f t="shared" si="39"/>
        <v>0</v>
      </c>
      <c r="M233" s="6" t="str">
        <f t="shared" si="42"/>
        <v>No Action</v>
      </c>
      <c r="N233" s="2">
        <f t="shared" si="43"/>
        <v>42185</v>
      </c>
      <c r="O233" s="10">
        <f t="shared" si="46"/>
        <v>64660.414204221743</v>
      </c>
      <c r="P233" s="10">
        <f t="shared" si="44"/>
        <v>64660.414204221743</v>
      </c>
      <c r="Q233" s="10">
        <f t="shared" si="47"/>
        <v>65414.634817338716</v>
      </c>
      <c r="R233" s="10">
        <f t="shared" si="48"/>
        <v>66777.58018153075</v>
      </c>
      <c r="S233" s="10">
        <f t="shared" si="49"/>
        <v>65557.498367450651</v>
      </c>
      <c r="T233" s="10">
        <f t="shared" si="50"/>
        <v>65233.053264915296</v>
      </c>
      <c r="U233" s="13">
        <f t="shared" si="45"/>
        <v>196671.04765066778</v>
      </c>
      <c r="V233" s="6"/>
      <c r="W233" s="10">
        <f t="shared" si="51"/>
        <v>134213.89557513341</v>
      </c>
      <c r="X233">
        <v>-1.501635737336561E-2</v>
      </c>
      <c r="Y233">
        <v>4.3809752127253214E-3</v>
      </c>
      <c r="Z233">
        <v>3.960915071065791E-2</v>
      </c>
      <c r="AA233">
        <v>0</v>
      </c>
      <c r="AB233">
        <v>0</v>
      </c>
      <c r="AC233">
        <v>8.119247878674898E-3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0</v>
      </c>
      <c r="AZ233">
        <v>8.6071711723691033E-5</v>
      </c>
      <c r="BA233">
        <v>0</v>
      </c>
    </row>
    <row r="234" spans="1:53" x14ac:dyDescent="0.2">
      <c r="A234" s="1">
        <v>233</v>
      </c>
      <c r="B234" s="2">
        <v>40298</v>
      </c>
      <c r="C234" s="2">
        <v>40329</v>
      </c>
      <c r="D234" s="2">
        <v>42124</v>
      </c>
      <c r="E234" s="2">
        <v>42155</v>
      </c>
      <c r="F234">
        <v>1.0520686710236231E-2</v>
      </c>
      <c r="G234">
        <v>8.4935934084437925E-4</v>
      </c>
      <c r="H234">
        <v>-7.7213885219528294E-2</v>
      </c>
      <c r="I234">
        <f t="shared" si="40"/>
        <v>8.493593408443792E-2</v>
      </c>
      <c r="J234">
        <f t="shared" si="40"/>
        <v>-7.7213885219528295</v>
      </c>
      <c r="K234" t="b">
        <f t="shared" si="41"/>
        <v>0</v>
      </c>
      <c r="L234">
        <f t="shared" si="39"/>
        <v>0</v>
      </c>
      <c r="M234" s="6" t="str">
        <f t="shared" si="42"/>
        <v>No Action</v>
      </c>
      <c r="N234" s="2">
        <f t="shared" si="43"/>
        <v>42216</v>
      </c>
      <c r="O234" s="10">
        <f t="shared" si="46"/>
        <v>65557.015883555927</v>
      </c>
      <c r="P234" s="10">
        <f t="shared" si="44"/>
        <v>64660.414204221743</v>
      </c>
      <c r="Q234" s="10">
        <f t="shared" si="47"/>
        <v>65414.634817338716</v>
      </c>
      <c r="R234" s="10">
        <f t="shared" si="48"/>
        <v>65414.634817338716</v>
      </c>
      <c r="S234" s="10">
        <f t="shared" si="49"/>
        <v>65557.498367450651</v>
      </c>
      <c r="T234" s="10">
        <f t="shared" si="50"/>
        <v>65233.053264915296</v>
      </c>
      <c r="U234" s="13">
        <f t="shared" si="45"/>
        <v>195308.10228647577</v>
      </c>
      <c r="V234" s="6"/>
      <c r="W234" s="10">
        <f t="shared" si="51"/>
        <v>125088.29616369437</v>
      </c>
      <c r="X234">
        <v>-6.7992955366760061E-2</v>
      </c>
      <c r="Y234">
        <v>4.3218241226767101E-3</v>
      </c>
      <c r="Z234">
        <v>3.9599226062874443E-2</v>
      </c>
      <c r="AA234">
        <v>0</v>
      </c>
      <c r="AB234">
        <v>0</v>
      </c>
      <c r="AC234">
        <v>8.1030741103760347E-3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0</v>
      </c>
      <c r="AZ234">
        <v>8.5494567580173431E-5</v>
      </c>
      <c r="BA234">
        <v>0</v>
      </c>
    </row>
    <row r="235" spans="1:53" x14ac:dyDescent="0.2">
      <c r="A235" s="1">
        <v>234</v>
      </c>
      <c r="B235" s="2">
        <v>40329</v>
      </c>
      <c r="C235" s="2">
        <v>40359</v>
      </c>
      <c r="D235" s="2">
        <v>42155</v>
      </c>
      <c r="E235" s="2">
        <v>42185</v>
      </c>
      <c r="F235">
        <v>9.6821530599670753E-3</v>
      </c>
      <c r="G235">
        <v>-1.7411281304800331E-2</v>
      </c>
      <c r="H235">
        <v>-4.9800565707692833E-2</v>
      </c>
      <c r="I235">
        <f t="shared" si="40"/>
        <v>-1.7411281304800332</v>
      </c>
      <c r="J235">
        <f t="shared" si="40"/>
        <v>-4.9800565707692837</v>
      </c>
      <c r="K235" t="b">
        <f t="shared" si="41"/>
        <v>1</v>
      </c>
      <c r="L235">
        <f t="shared" si="39"/>
        <v>-1</v>
      </c>
      <c r="M235" s="6" t="b">
        <f t="shared" si="42"/>
        <v>1</v>
      </c>
      <c r="N235" s="2">
        <f t="shared" si="43"/>
        <v>42246</v>
      </c>
      <c r="O235" s="10">
        <f t="shared" si="46"/>
        <v>65557.015883555927</v>
      </c>
      <c r="P235" s="10">
        <f t="shared" si="44"/>
        <v>64660.414204221743</v>
      </c>
      <c r="Q235" s="10">
        <f t="shared" si="47"/>
        <v>65102.700762158587</v>
      </c>
      <c r="R235" s="10">
        <f t="shared" si="48"/>
        <v>65414.634817338716</v>
      </c>
      <c r="S235" s="10">
        <f t="shared" si="49"/>
        <v>65557.498367450651</v>
      </c>
      <c r="T235" s="10">
        <f t="shared" si="50"/>
        <v>66645.765202477371</v>
      </c>
      <c r="U235" s="13">
        <f t="shared" si="45"/>
        <v>196720.81422403784</v>
      </c>
      <c r="V235" s="6"/>
      <c r="W235" s="10">
        <f t="shared" si="51"/>
        <v>129242.32174771254</v>
      </c>
      <c r="X235">
        <v>3.3208747032432977E-2</v>
      </c>
      <c r="Y235">
        <v>4.4125698403316089E-3</v>
      </c>
      <c r="Z235">
        <v>4.0140625449542847E-2</v>
      </c>
      <c r="AA235">
        <v>0</v>
      </c>
      <c r="AB235">
        <v>0</v>
      </c>
      <c r="AC235">
        <v>8.725394082282201E-3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  <c r="AU235">
        <v>0</v>
      </c>
      <c r="AV235">
        <v>-1.2494616238683189E-4</v>
      </c>
      <c r="AW235">
        <v>0</v>
      </c>
      <c r="AX235">
        <v>0</v>
      </c>
      <c r="AY235">
        <v>0</v>
      </c>
      <c r="AZ235">
        <v>9.5474132257714831E-5</v>
      </c>
      <c r="BA235">
        <v>0</v>
      </c>
    </row>
    <row r="236" spans="1:53" x14ac:dyDescent="0.2">
      <c r="A236" s="1">
        <v>235</v>
      </c>
      <c r="B236" s="2">
        <v>40359</v>
      </c>
      <c r="C236" s="2">
        <v>40390</v>
      </c>
      <c r="D236" s="2">
        <v>42185</v>
      </c>
      <c r="E236" s="2">
        <v>42216</v>
      </c>
      <c r="F236">
        <v>9.6821530599670753E-3</v>
      </c>
      <c r="G236">
        <v>-5.6645486889694292E-2</v>
      </c>
      <c r="H236">
        <v>-4.9584694299723682E-2</v>
      </c>
      <c r="I236">
        <f t="shared" si="40"/>
        <v>-5.664548688969429</v>
      </c>
      <c r="J236">
        <f t="shared" si="40"/>
        <v>-4.9584694299723679</v>
      </c>
      <c r="K236" t="b">
        <f t="shared" si="41"/>
        <v>1</v>
      </c>
      <c r="L236">
        <f t="shared" si="39"/>
        <v>-1</v>
      </c>
      <c r="M236" s="6" t="b">
        <f t="shared" si="42"/>
        <v>1</v>
      </c>
      <c r="N236" s="2">
        <f t="shared" si="43"/>
        <v>42277</v>
      </c>
      <c r="O236" s="10">
        <f t="shared" si="46"/>
        <v>65557.015883555927</v>
      </c>
      <c r="P236" s="10">
        <f t="shared" si="44"/>
        <v>66640.557414152019</v>
      </c>
      <c r="Q236" s="10">
        <f t="shared" si="47"/>
        <v>65102.700762158587</v>
      </c>
      <c r="R236" s="10">
        <f t="shared" si="48"/>
        <v>65414.634817338716</v>
      </c>
      <c r="S236" s="10">
        <f t="shared" si="49"/>
        <v>65573.604741345946</v>
      </c>
      <c r="T236" s="10">
        <f t="shared" si="50"/>
        <v>66645.765202477371</v>
      </c>
      <c r="U236" s="13">
        <f t="shared" si="45"/>
        <v>198700.95743396811</v>
      </c>
      <c r="V236" s="6"/>
      <c r="W236" s="10">
        <f t="shared" si="51"/>
        <v>127329.47257855027</v>
      </c>
      <c r="X236">
        <v>-1.4800485965396459E-2</v>
      </c>
      <c r="Y236">
        <v>4.4331017626166556E-3</v>
      </c>
      <c r="Z236">
        <v>4.0107669051638678E-2</v>
      </c>
      <c r="AA236">
        <v>0</v>
      </c>
      <c r="AB236">
        <v>0</v>
      </c>
      <c r="AC236">
        <v>8.7815529519988215E-3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  <c r="AU236">
        <v>0</v>
      </c>
      <c r="AV236">
        <v>-4.7421262615189183E-5</v>
      </c>
      <c r="AW236">
        <v>0</v>
      </c>
      <c r="AX236">
        <v>0</v>
      </c>
      <c r="AY236">
        <v>0</v>
      </c>
      <c r="AZ236">
        <v>9.7918933143074468E-5</v>
      </c>
      <c r="BA236">
        <v>0</v>
      </c>
    </row>
    <row r="237" spans="1:53" x14ac:dyDescent="0.2">
      <c r="A237" s="1">
        <v>236</v>
      </c>
      <c r="B237" s="2">
        <v>40390</v>
      </c>
      <c r="C237" s="2">
        <v>40421</v>
      </c>
      <c r="D237" s="2">
        <v>42216</v>
      </c>
      <c r="E237" s="2">
        <v>42247</v>
      </c>
      <c r="F237">
        <v>1.023340212191642E-2</v>
      </c>
      <c r="G237">
        <v>1.698809949784693E-2</v>
      </c>
      <c r="H237">
        <v>4.1243885249011153E-2</v>
      </c>
      <c r="I237">
        <f t="shared" si="40"/>
        <v>1.6988099497846929</v>
      </c>
      <c r="J237">
        <f t="shared" si="40"/>
        <v>4.1243885249011152</v>
      </c>
      <c r="K237" t="b">
        <f t="shared" si="41"/>
        <v>1</v>
      </c>
      <c r="L237">
        <f t="shared" si="39"/>
        <v>1</v>
      </c>
      <c r="M237" s="6" t="b">
        <f t="shared" si="42"/>
        <v>1</v>
      </c>
      <c r="N237" s="2">
        <f t="shared" si="43"/>
        <v>42308</v>
      </c>
      <c r="O237" s="10">
        <f t="shared" si="46"/>
        <v>66233.652477989366</v>
      </c>
      <c r="P237" s="10">
        <f t="shared" si="44"/>
        <v>66640.557414152019</v>
      </c>
      <c r="Q237" s="10">
        <f t="shared" si="47"/>
        <v>65102.700762158587</v>
      </c>
      <c r="R237" s="10">
        <f t="shared" si="48"/>
        <v>65997.730202036968</v>
      </c>
      <c r="S237" s="10">
        <f t="shared" si="49"/>
        <v>65573.604741345946</v>
      </c>
      <c r="T237" s="10">
        <f t="shared" si="50"/>
        <v>66645.765202477371</v>
      </c>
      <c r="U237" s="13">
        <f t="shared" si="45"/>
        <v>199284.05281866636</v>
      </c>
      <c r="V237" s="6"/>
      <c r="W237" s="10">
        <f t="shared" si="51"/>
        <v>130237.1205616431</v>
      </c>
      <c r="X237">
        <v>2.283562418197476E-2</v>
      </c>
      <c r="Y237">
        <v>4.3303517767179448E-3</v>
      </c>
      <c r="Z237">
        <v>3.9668588246516548E-2</v>
      </c>
      <c r="AA237">
        <v>0</v>
      </c>
      <c r="AB237">
        <v>0</v>
      </c>
      <c r="AC237">
        <v>8.3459856472676962E-3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9.0079985885867521E-5</v>
      </c>
      <c r="BA237">
        <v>0</v>
      </c>
    </row>
    <row r="238" spans="1:53" x14ac:dyDescent="0.2">
      <c r="A238" s="1">
        <v>237</v>
      </c>
      <c r="B238" s="2">
        <v>40421</v>
      </c>
      <c r="C238" s="2">
        <v>40451</v>
      </c>
      <c r="D238" s="2">
        <v>42247</v>
      </c>
      <c r="E238" s="2">
        <v>42277</v>
      </c>
      <c r="F238">
        <v>1.1431842501291501E-2</v>
      </c>
      <c r="G238">
        <v>-1.5088744047146741E-2</v>
      </c>
      <c r="H238">
        <v>-6.0590510296159701E-2</v>
      </c>
      <c r="I238">
        <f t="shared" si="40"/>
        <v>-1.508874404714674</v>
      </c>
      <c r="J238">
        <f t="shared" si="40"/>
        <v>-6.0590510296159703</v>
      </c>
      <c r="K238" t="b">
        <f t="shared" si="41"/>
        <v>1</v>
      </c>
      <c r="L238">
        <f t="shared" si="39"/>
        <v>-1</v>
      </c>
      <c r="M238" s="6" t="b">
        <f t="shared" si="42"/>
        <v>1</v>
      </c>
      <c r="N238" s="2">
        <f t="shared" si="43"/>
        <v>42338</v>
      </c>
      <c r="O238" s="10">
        <f t="shared" si="46"/>
        <v>66233.652477989366</v>
      </c>
      <c r="P238" s="10">
        <f t="shared" si="44"/>
        <v>66640.557414152019</v>
      </c>
      <c r="Q238" s="10">
        <f t="shared" si="47"/>
        <v>66428.017606222114</v>
      </c>
      <c r="R238" s="10">
        <f t="shared" si="48"/>
        <v>65997.730202036968</v>
      </c>
      <c r="S238" s="10">
        <f t="shared" si="49"/>
        <v>65573.604741345946</v>
      </c>
      <c r="T238" s="10">
        <f t="shared" si="50"/>
        <v>66897.984132424899</v>
      </c>
      <c r="U238" s="13">
        <f t="shared" si="45"/>
        <v>199536.27174861389</v>
      </c>
      <c r="V238" s="6"/>
      <c r="W238" s="10">
        <f t="shared" si="51"/>
        <v>121299.51370266872</v>
      </c>
      <c r="X238">
        <v>-6.8625648512737863E-2</v>
      </c>
      <c r="Y238">
        <v>4.2075394001721391E-3</v>
      </c>
      <c r="Z238">
        <v>3.8828667687390427E-2</v>
      </c>
      <c r="AA238">
        <v>0</v>
      </c>
      <c r="AB238">
        <v>0</v>
      </c>
      <c r="AC238">
        <v>7.3183000498045301E-3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  <c r="AU238">
        <v>0</v>
      </c>
      <c r="AV238">
        <v>0</v>
      </c>
      <c r="AW238">
        <v>0</v>
      </c>
      <c r="AX238">
        <v>0</v>
      </c>
      <c r="AY238">
        <v>0</v>
      </c>
      <c r="AZ238">
        <v>7.185235701078693E-5</v>
      </c>
      <c r="BA238">
        <v>0</v>
      </c>
    </row>
    <row r="239" spans="1:53" x14ac:dyDescent="0.2">
      <c r="A239" s="1">
        <v>238</v>
      </c>
      <c r="B239" s="2">
        <v>40451</v>
      </c>
      <c r="C239" s="2">
        <v>40482</v>
      </c>
      <c r="D239" s="2">
        <v>42277</v>
      </c>
      <c r="E239" s="2">
        <v>42308</v>
      </c>
      <c r="F239">
        <v>1.277063301308645E-2</v>
      </c>
      <c r="G239">
        <v>1.266002322563313E-2</v>
      </c>
      <c r="H239">
        <v>-5.1267432081355972E-2</v>
      </c>
      <c r="I239">
        <f t="shared" si="40"/>
        <v>1.266002322563313</v>
      </c>
      <c r="J239">
        <f t="shared" si="40"/>
        <v>-5.126743208135597</v>
      </c>
      <c r="K239" t="b">
        <f t="shared" si="41"/>
        <v>0</v>
      </c>
      <c r="L239">
        <f t="shared" si="39"/>
        <v>1</v>
      </c>
      <c r="M239" s="6" t="b">
        <f t="shared" si="42"/>
        <v>0</v>
      </c>
      <c r="N239" s="2">
        <f t="shared" si="43"/>
        <v>42369</v>
      </c>
      <c r="O239" s="10">
        <f t="shared" si="46"/>
        <v>66233.652477989366</v>
      </c>
      <c r="P239" s="10">
        <f t="shared" si="44"/>
        <v>65101.776051350877</v>
      </c>
      <c r="Q239" s="10">
        <f t="shared" si="47"/>
        <v>66428.017606222114</v>
      </c>
      <c r="R239" s="10">
        <f t="shared" si="48"/>
        <v>65997.730202036968</v>
      </c>
      <c r="S239" s="10">
        <f t="shared" si="49"/>
        <v>66512.0905828713</v>
      </c>
      <c r="T239" s="10">
        <f t="shared" si="50"/>
        <v>66897.984132424899</v>
      </c>
      <c r="U239" s="13">
        <f t="shared" si="45"/>
        <v>197997.49038581274</v>
      </c>
      <c r="V239" s="6"/>
      <c r="W239" s="10">
        <f t="shared" si="51"/>
        <v>120635.10680617059</v>
      </c>
      <c r="X239">
        <v>-5.47740775059274E-3</v>
      </c>
      <c r="Y239">
        <v>4.1803270255461079E-3</v>
      </c>
      <c r="Z239">
        <v>3.78385461088755E-2</v>
      </c>
      <c r="AA239">
        <v>0</v>
      </c>
      <c r="AB239">
        <v>0</v>
      </c>
      <c r="AC239">
        <v>6.2520722800814502E-3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5.467403686178962E-5</v>
      </c>
      <c r="BA239">
        <v>0</v>
      </c>
    </row>
    <row r="240" spans="1:53" x14ac:dyDescent="0.2">
      <c r="A240" s="1">
        <v>239</v>
      </c>
      <c r="B240" s="2">
        <v>40482</v>
      </c>
      <c r="C240" s="2">
        <v>40512</v>
      </c>
      <c r="D240" s="2">
        <v>42308</v>
      </c>
      <c r="E240" s="2">
        <v>42338</v>
      </c>
      <c r="F240">
        <v>1.3497723302339421E-2</v>
      </c>
      <c r="G240">
        <v>-4.9868503582306961E-2</v>
      </c>
      <c r="H240">
        <v>-2.266052968856979E-2</v>
      </c>
      <c r="I240">
        <f t="shared" si="40"/>
        <v>-4.9868503582306962</v>
      </c>
      <c r="J240">
        <f t="shared" si="40"/>
        <v>-2.2660529688569788</v>
      </c>
      <c r="K240" t="b">
        <f t="shared" si="41"/>
        <v>1</v>
      </c>
      <c r="L240">
        <f t="shared" si="39"/>
        <v>-1</v>
      </c>
      <c r="M240" s="6" t="b">
        <f t="shared" si="42"/>
        <v>1</v>
      </c>
      <c r="N240" s="2">
        <f t="shared" si="43"/>
        <v>42399</v>
      </c>
      <c r="O240" s="10">
        <f t="shared" si="46"/>
        <v>65999.163461937584</v>
      </c>
      <c r="P240" s="10">
        <f t="shared" si="44"/>
        <v>65101.776051350877</v>
      </c>
      <c r="Q240" s="10">
        <f t="shared" si="47"/>
        <v>66428.017606222114</v>
      </c>
      <c r="R240" s="10">
        <f t="shared" si="48"/>
        <v>66929.782294594988</v>
      </c>
      <c r="S240" s="10">
        <f t="shared" si="49"/>
        <v>66512.0905828713</v>
      </c>
      <c r="T240" s="10">
        <f t="shared" si="50"/>
        <v>66897.984132424899</v>
      </c>
      <c r="U240" s="13">
        <f t="shared" si="45"/>
        <v>198929.54247837077</v>
      </c>
      <c r="V240" s="6"/>
      <c r="W240" s="10">
        <f t="shared" si="51"/>
        <v>126840.88149389614</v>
      </c>
      <c r="X240">
        <v>5.1442526574760963E-2</v>
      </c>
      <c r="Y240">
        <v>4.2114523012779063E-3</v>
      </c>
      <c r="Z240">
        <v>3.720720882062066E-2</v>
      </c>
      <c r="AA240">
        <v>0</v>
      </c>
      <c r="AB240">
        <v>0</v>
      </c>
      <c r="AC240">
        <v>5.6759433248000681E-3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v>0</v>
      </c>
      <c r="AO240">
        <v>0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0</v>
      </c>
      <c r="AV240">
        <v>0</v>
      </c>
      <c r="AW240">
        <v>0</v>
      </c>
      <c r="AX240">
        <v>0</v>
      </c>
      <c r="AY240">
        <v>0</v>
      </c>
      <c r="AZ240">
        <v>4.4685452656727588E-5</v>
      </c>
      <c r="BA240">
        <v>0</v>
      </c>
    </row>
    <row r="241" spans="1:53" x14ac:dyDescent="0.2">
      <c r="A241" s="1">
        <v>240</v>
      </c>
      <c r="B241" s="2">
        <v>40512</v>
      </c>
      <c r="C241" s="2">
        <v>40543</v>
      </c>
      <c r="D241" s="2">
        <v>42338</v>
      </c>
      <c r="E241" s="2">
        <v>42369</v>
      </c>
      <c r="F241">
        <v>1.312914585212465E-2</v>
      </c>
      <c r="G241">
        <v>-8.496280795014563E-3</v>
      </c>
      <c r="H241">
        <v>0.14613976889558869</v>
      </c>
      <c r="I241">
        <f t="shared" si="40"/>
        <v>-0.84962807950145636</v>
      </c>
      <c r="J241">
        <f t="shared" si="40"/>
        <v>14.613976889558868</v>
      </c>
      <c r="K241" t="b">
        <f t="shared" si="41"/>
        <v>0</v>
      </c>
      <c r="L241">
        <f t="shared" si="39"/>
        <v>0</v>
      </c>
      <c r="M241" s="6" t="str">
        <f t="shared" si="42"/>
        <v>No Action</v>
      </c>
      <c r="N241" s="2">
        <f t="shared" si="43"/>
        <v>42429</v>
      </c>
      <c r="O241" s="10">
        <f t="shared" si="46"/>
        <v>65999.163461937584</v>
      </c>
      <c r="P241" s="10">
        <f t="shared" si="44"/>
        <v>65101.776051350877</v>
      </c>
      <c r="Q241" s="10">
        <f t="shared" si="47"/>
        <v>66309.847492790257</v>
      </c>
      <c r="R241" s="10">
        <f t="shared" si="48"/>
        <v>66929.782294594988</v>
      </c>
      <c r="S241" s="10">
        <f t="shared" si="49"/>
        <v>66512.0905828713</v>
      </c>
      <c r="T241" s="10">
        <f t="shared" si="50"/>
        <v>66512.0905828713</v>
      </c>
      <c r="U241" s="13">
        <f t="shared" si="45"/>
        <v>198543.64892881719</v>
      </c>
      <c r="V241" s="6"/>
      <c r="W241" s="10">
        <f t="shared" si="51"/>
        <v>139547.12241229773</v>
      </c>
      <c r="X241">
        <v>0.1001746500714206</v>
      </c>
      <c r="Y241">
        <v>4.2017396244851011E-3</v>
      </c>
      <c r="Z241">
        <v>3.7361554122973407E-2</v>
      </c>
      <c r="AA241">
        <v>0</v>
      </c>
      <c r="AB241">
        <v>0</v>
      </c>
      <c r="AC241">
        <v>5.9554581423075922E-3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0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5.0933616084561122E-5</v>
      </c>
      <c r="BA241">
        <v>0</v>
      </c>
    </row>
    <row r="242" spans="1:53" x14ac:dyDescent="0.2">
      <c r="A242" s="1">
        <v>241</v>
      </c>
      <c r="B242" s="2">
        <v>40543</v>
      </c>
      <c r="C242" s="2">
        <v>40574</v>
      </c>
      <c r="D242" s="2">
        <v>42369</v>
      </c>
      <c r="E242" s="2">
        <v>42400</v>
      </c>
      <c r="F242">
        <v>1.312914585212465E-2</v>
      </c>
      <c r="G242">
        <v>2.9024354620473609E-2</v>
      </c>
      <c r="H242">
        <v>0.15113669374873631</v>
      </c>
      <c r="I242">
        <f t="shared" si="40"/>
        <v>2.9024354620473609</v>
      </c>
      <c r="J242">
        <f t="shared" si="40"/>
        <v>15.113669374873631</v>
      </c>
      <c r="K242" t="b">
        <f t="shared" si="41"/>
        <v>1</v>
      </c>
      <c r="L242">
        <f t="shared" si="39"/>
        <v>1</v>
      </c>
      <c r="M242" s="6" t="b">
        <f t="shared" si="42"/>
        <v>1</v>
      </c>
      <c r="N242" s="2">
        <f t="shared" si="43"/>
        <v>42460</v>
      </c>
      <c r="O242" s="10">
        <f t="shared" si="46"/>
        <v>65999.163461937584</v>
      </c>
      <c r="P242" s="10">
        <f t="shared" si="44"/>
        <v>69324.128580544129</v>
      </c>
      <c r="Q242" s="10">
        <f t="shared" si="47"/>
        <v>66309.847492790257</v>
      </c>
      <c r="R242" s="10">
        <f t="shared" si="48"/>
        <v>66929.782294594988</v>
      </c>
      <c r="S242" s="10">
        <f t="shared" si="49"/>
        <v>66181.216309605734</v>
      </c>
      <c r="T242" s="10">
        <f t="shared" si="50"/>
        <v>66512.0905828713</v>
      </c>
      <c r="U242" s="13">
        <f t="shared" si="45"/>
        <v>202766.0014580104</v>
      </c>
      <c r="V242" s="6"/>
      <c r="W242" s="10">
        <f t="shared" si="51"/>
        <v>139480.07240659095</v>
      </c>
      <c r="X242">
        <v>-4.8048289744516008E-4</v>
      </c>
      <c r="Y242">
        <v>4.5956603093235517E-3</v>
      </c>
      <c r="Z242">
        <v>3.7358569118672171E-2</v>
      </c>
      <c r="AA242">
        <v>0</v>
      </c>
      <c r="AB242">
        <v>0</v>
      </c>
      <c r="AC242">
        <v>5.759265610446567E-3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0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0</v>
      </c>
      <c r="AZ242">
        <v>5.2437097985901612E-5</v>
      </c>
      <c r="BA242">
        <v>0</v>
      </c>
    </row>
    <row r="243" spans="1:53" x14ac:dyDescent="0.2">
      <c r="A243" s="1">
        <v>242</v>
      </c>
      <c r="B243" s="2">
        <v>40574</v>
      </c>
      <c r="C243" s="2">
        <v>40602</v>
      </c>
      <c r="D243" s="2">
        <v>42400</v>
      </c>
      <c r="E243" s="2">
        <v>42429</v>
      </c>
      <c r="F243">
        <v>1.208270935044776E-2</v>
      </c>
      <c r="G243">
        <v>6.6308963141914798E-2</v>
      </c>
      <c r="H243">
        <v>0.143982571556524</v>
      </c>
      <c r="I243">
        <f t="shared" si="40"/>
        <v>6.6308963141914798</v>
      </c>
      <c r="J243">
        <f t="shared" si="40"/>
        <v>14.3982571556524</v>
      </c>
      <c r="K243" t="b">
        <f t="shared" si="41"/>
        <v>1</v>
      </c>
      <c r="L243">
        <f t="shared" si="39"/>
        <v>1</v>
      </c>
      <c r="M243" s="6" t="b">
        <f t="shared" si="42"/>
        <v>1</v>
      </c>
      <c r="N243" s="2">
        <f t="shared" si="43"/>
        <v>42489</v>
      </c>
      <c r="O243" s="10">
        <f t="shared" si="46"/>
        <v>67588.667152670139</v>
      </c>
      <c r="P243" s="10">
        <f t="shared" si="44"/>
        <v>69324.128580544129</v>
      </c>
      <c r="Q243" s="10">
        <f t="shared" si="47"/>
        <v>66309.847492790257</v>
      </c>
      <c r="R243" s="10">
        <f t="shared" si="48"/>
        <v>69492.334946634539</v>
      </c>
      <c r="S243" s="10">
        <f t="shared" si="49"/>
        <v>66181.216309605734</v>
      </c>
      <c r="T243" s="10">
        <f t="shared" si="50"/>
        <v>66512.0905828713</v>
      </c>
      <c r="U243" s="13">
        <f t="shared" si="45"/>
        <v>205328.55411004997</v>
      </c>
      <c r="V243" s="6"/>
      <c r="W243" s="10">
        <f t="shared" si="51"/>
        <v>145657.42225664121</v>
      </c>
      <c r="X243">
        <v>4.4288404382548677E-2</v>
      </c>
      <c r="Y243">
        <v>4.7925004344750374E-3</v>
      </c>
      <c r="Z243">
        <v>3.8441362362929402E-2</v>
      </c>
      <c r="AA243">
        <v>0</v>
      </c>
      <c r="AB243">
        <v>0</v>
      </c>
      <c r="AC243">
        <v>6.3074157203952654E-3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0</v>
      </c>
      <c r="AX243">
        <v>0</v>
      </c>
      <c r="AY243">
        <v>0</v>
      </c>
      <c r="AZ243">
        <v>6.3326168674937268E-5</v>
      </c>
      <c r="BA243">
        <v>0</v>
      </c>
    </row>
    <row r="244" spans="1:53" x14ac:dyDescent="0.2">
      <c r="A244" s="1">
        <v>243</v>
      </c>
      <c r="B244" s="2">
        <v>40602</v>
      </c>
      <c r="C244" s="2">
        <v>40633</v>
      </c>
      <c r="D244" s="2">
        <v>42429</v>
      </c>
      <c r="E244" s="2">
        <v>42460</v>
      </c>
      <c r="F244">
        <v>1.312914585212465E-2</v>
      </c>
      <c r="G244">
        <v>-1.0410269126912459E-3</v>
      </c>
      <c r="H244">
        <v>-1.695113425480289E-2</v>
      </c>
      <c r="I244">
        <f t="shared" si="40"/>
        <v>-0.10410269126912459</v>
      </c>
      <c r="J244">
        <f t="shared" si="40"/>
        <v>-1.6951134254802891</v>
      </c>
      <c r="K244" t="b">
        <f t="shared" si="41"/>
        <v>1</v>
      </c>
      <c r="L244">
        <f t="shared" si="39"/>
        <v>0</v>
      </c>
      <c r="M244" s="6" t="str">
        <f t="shared" si="42"/>
        <v>No Action</v>
      </c>
      <c r="N244" s="2">
        <f t="shared" si="43"/>
        <v>42521</v>
      </c>
      <c r="O244" s="10">
        <f t="shared" si="46"/>
        <v>67588.667152670139</v>
      </c>
      <c r="P244" s="10">
        <f t="shared" si="44"/>
        <v>69324.128580544129</v>
      </c>
      <c r="Q244" s="10">
        <f t="shared" si="47"/>
        <v>68442.851370016651</v>
      </c>
      <c r="R244" s="10">
        <f t="shared" si="48"/>
        <v>69492.334946634539</v>
      </c>
      <c r="S244" s="10">
        <f t="shared" si="49"/>
        <v>66181.216309605734</v>
      </c>
      <c r="T244" s="10">
        <f t="shared" si="50"/>
        <v>66181.216309605734</v>
      </c>
      <c r="U244" s="13">
        <f t="shared" si="45"/>
        <v>204997.67983678443</v>
      </c>
      <c r="V244" s="6"/>
      <c r="W244" s="10">
        <f t="shared" si="51"/>
        <v>136807.41481881888</v>
      </c>
      <c r="X244">
        <v>-6.0759055739906268E-2</v>
      </c>
      <c r="Y244">
        <v>4.6912761682616167E-3</v>
      </c>
      <c r="Z244">
        <v>3.7995401942177418E-2</v>
      </c>
      <c r="AA244">
        <v>0</v>
      </c>
      <c r="AB244">
        <v>0</v>
      </c>
      <c r="AC244">
        <v>5.283494819700146E-3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v>0</v>
      </c>
      <c r="AO244">
        <v>0</v>
      </c>
      <c r="AP244">
        <v>0</v>
      </c>
      <c r="AQ244">
        <v>0</v>
      </c>
      <c r="AR244">
        <v>0</v>
      </c>
      <c r="AS244">
        <v>0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0</v>
      </c>
      <c r="AZ244">
        <v>2.610119650768467E-5</v>
      </c>
      <c r="BA244">
        <v>0</v>
      </c>
    </row>
    <row r="245" spans="1:53" x14ac:dyDescent="0.2">
      <c r="A245" s="1">
        <v>244</v>
      </c>
      <c r="B245" s="2">
        <v>40633</v>
      </c>
      <c r="C245" s="2">
        <v>40663</v>
      </c>
      <c r="D245" s="2">
        <v>42460</v>
      </c>
      <c r="E245" s="2">
        <v>42490</v>
      </c>
      <c r="F245">
        <v>1.38766479098131E-2</v>
      </c>
      <c r="G245">
        <v>3.0033061238376652E-2</v>
      </c>
      <c r="H245">
        <v>6.6707281452164396E-2</v>
      </c>
      <c r="I245">
        <f t="shared" si="40"/>
        <v>3.0033061238376653</v>
      </c>
      <c r="J245">
        <f t="shared" si="40"/>
        <v>6.6707281452164393</v>
      </c>
      <c r="K245" t="b">
        <f t="shared" si="41"/>
        <v>1</v>
      </c>
      <c r="L245">
        <f t="shared" si="39"/>
        <v>1</v>
      </c>
      <c r="M245" s="6" t="b">
        <f t="shared" si="42"/>
        <v>1</v>
      </c>
      <c r="N245" s="2">
        <f t="shared" si="43"/>
        <v>42551</v>
      </c>
      <c r="O245" s="10">
        <f t="shared" si="46"/>
        <v>67588.667152670139</v>
      </c>
      <c r="P245" s="10">
        <f t="shared" si="44"/>
        <v>69091.552566913422</v>
      </c>
      <c r="Q245" s="10">
        <f t="shared" si="47"/>
        <v>68442.851370016651</v>
      </c>
      <c r="R245" s="10">
        <f t="shared" si="48"/>
        <v>69492.334946634539</v>
      </c>
      <c r="S245" s="10">
        <f t="shared" si="49"/>
        <v>68332.55994559481</v>
      </c>
      <c r="T245" s="10">
        <f t="shared" si="50"/>
        <v>66181.216309605734</v>
      </c>
      <c r="U245" s="13">
        <f t="shared" si="45"/>
        <v>204765.10382315371</v>
      </c>
      <c r="V245" s="6"/>
      <c r="W245" s="10">
        <f t="shared" si="51"/>
        <v>148186.77277646301</v>
      </c>
      <c r="X245">
        <v>8.3177932809522126E-2</v>
      </c>
      <c r="Y245">
        <v>4.6297597099271282E-3</v>
      </c>
      <c r="Z245">
        <v>3.7416648243269249E-2</v>
      </c>
      <c r="AA245">
        <v>0</v>
      </c>
      <c r="AB245">
        <v>0</v>
      </c>
      <c r="AC245">
        <v>4.6357667078480358E-3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  <c r="AU245">
        <v>0</v>
      </c>
      <c r="AV245">
        <v>0</v>
      </c>
      <c r="AW245">
        <v>0</v>
      </c>
      <c r="AX245">
        <v>0</v>
      </c>
      <c r="AY245">
        <v>0</v>
      </c>
      <c r="AZ245">
        <v>1.6845902299006699E-5</v>
      </c>
      <c r="BA245">
        <v>0</v>
      </c>
    </row>
    <row r="246" spans="1:53" x14ac:dyDescent="0.2">
      <c r="A246" s="1">
        <v>245</v>
      </c>
      <c r="B246" s="2">
        <v>40663</v>
      </c>
      <c r="C246" s="2">
        <v>40694</v>
      </c>
      <c r="D246" s="2">
        <v>42490</v>
      </c>
      <c r="E246" s="2">
        <v>42521</v>
      </c>
      <c r="F246">
        <v>1.3497723302339421E-2</v>
      </c>
      <c r="G246">
        <v>-4.1940925643788332E-2</v>
      </c>
      <c r="H246">
        <v>4.3367560420517537E-2</v>
      </c>
      <c r="I246">
        <f t="shared" si="40"/>
        <v>-4.1940925643788329</v>
      </c>
      <c r="J246">
        <f t="shared" si="40"/>
        <v>4.3367560420517535</v>
      </c>
      <c r="K246" t="b">
        <f t="shared" si="41"/>
        <v>0</v>
      </c>
      <c r="L246">
        <f t="shared" si="39"/>
        <v>-1</v>
      </c>
      <c r="M246" s="6" t="b">
        <f t="shared" si="42"/>
        <v>0</v>
      </c>
      <c r="N246" s="2">
        <f t="shared" si="43"/>
        <v>42582</v>
      </c>
      <c r="O246" s="10">
        <f t="shared" si="46"/>
        <v>68255.034607717898</v>
      </c>
      <c r="P246" s="10">
        <f t="shared" si="44"/>
        <v>69091.552566913422</v>
      </c>
      <c r="Q246" s="10">
        <f t="shared" si="47"/>
        <v>68442.851370016651</v>
      </c>
      <c r="R246" s="10">
        <f t="shared" si="48"/>
        <v>67453.451539302754</v>
      </c>
      <c r="S246" s="10">
        <f t="shared" si="49"/>
        <v>68332.55994559481</v>
      </c>
      <c r="T246" s="10">
        <f t="shared" si="50"/>
        <v>66181.216309605734</v>
      </c>
      <c r="U246" s="13">
        <f t="shared" si="45"/>
        <v>202726.22041582194</v>
      </c>
      <c r="V246" s="6"/>
      <c r="W246" s="10">
        <f t="shared" si="51"/>
        <v>151291.09055614917</v>
      </c>
      <c r="X246">
        <v>2.0948683350901831E-2</v>
      </c>
      <c r="Y246">
        <v>4.6434065682728447E-3</v>
      </c>
      <c r="Z246">
        <v>3.7754102099106457E-2</v>
      </c>
      <c r="AA246">
        <v>0</v>
      </c>
      <c r="AB246">
        <v>0</v>
      </c>
      <c r="AC246">
        <v>4.9344237029808526E-3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  <c r="AU246">
        <v>0</v>
      </c>
      <c r="AV246">
        <v>0</v>
      </c>
      <c r="AW246">
        <v>0</v>
      </c>
      <c r="AX246">
        <v>0</v>
      </c>
      <c r="AY246">
        <v>0</v>
      </c>
      <c r="AZ246">
        <v>2.181013277050717E-5</v>
      </c>
      <c r="BA246">
        <v>0</v>
      </c>
    </row>
    <row r="247" spans="1:53" x14ac:dyDescent="0.2">
      <c r="A247" s="1">
        <v>246</v>
      </c>
      <c r="B247" s="2">
        <v>40694</v>
      </c>
      <c r="C247" s="2">
        <v>40724</v>
      </c>
      <c r="D247" s="2">
        <v>42521</v>
      </c>
      <c r="E247" s="2">
        <v>42551</v>
      </c>
      <c r="F247">
        <v>1.38766479098131E-2</v>
      </c>
      <c r="G247">
        <v>5.6489541765752153E-2</v>
      </c>
      <c r="H247">
        <v>7.2837198443642226E-2</v>
      </c>
      <c r="I247">
        <f t="shared" si="40"/>
        <v>5.6489541765752156</v>
      </c>
      <c r="J247">
        <f t="shared" si="40"/>
        <v>7.2837198443642226</v>
      </c>
      <c r="K247" t="b">
        <f t="shared" si="41"/>
        <v>1</v>
      </c>
      <c r="L247">
        <f t="shared" si="39"/>
        <v>1</v>
      </c>
      <c r="M247" s="6" t="b">
        <f t="shared" si="42"/>
        <v>1</v>
      </c>
      <c r="N247" s="2">
        <f t="shared" si="43"/>
        <v>42612</v>
      </c>
      <c r="O247" s="10">
        <f t="shared" si="46"/>
        <v>68255.034607717898</v>
      </c>
      <c r="P247" s="10">
        <f t="shared" si="44"/>
        <v>69091.552566913422</v>
      </c>
      <c r="Q247" s="10">
        <f t="shared" si="47"/>
        <v>67575.406805273975</v>
      </c>
      <c r="R247" s="10">
        <f t="shared" si="48"/>
        <v>67453.451539302754</v>
      </c>
      <c r="S247" s="10">
        <f t="shared" si="49"/>
        <v>68332.55994559481</v>
      </c>
      <c r="T247" s="10">
        <f t="shared" si="50"/>
        <v>69991.610688567933</v>
      </c>
      <c r="U247" s="13">
        <f t="shared" si="45"/>
        <v>206536.61479478411</v>
      </c>
      <c r="V247" s="6"/>
      <c r="W247" s="10">
        <f t="shared" si="51"/>
        <v>146557.28042691038</v>
      </c>
      <c r="X247">
        <v>-3.1289417716781592E-2</v>
      </c>
      <c r="Y247">
        <v>4.727520102476946E-3</v>
      </c>
      <c r="Z247">
        <v>3.7218820159433577E-2</v>
      </c>
      <c r="AA247">
        <v>0</v>
      </c>
      <c r="AB247">
        <v>0</v>
      </c>
      <c r="AC247">
        <v>4.6758438684868439E-3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  <c r="AU247">
        <v>0</v>
      </c>
      <c r="AV247">
        <v>0</v>
      </c>
      <c r="AW247">
        <v>0</v>
      </c>
      <c r="AX247">
        <v>0</v>
      </c>
      <c r="AY247">
        <v>0</v>
      </c>
      <c r="AZ247">
        <v>7.2977240818625616E-6</v>
      </c>
      <c r="BA247">
        <v>0</v>
      </c>
    </row>
    <row r="248" spans="1:53" x14ac:dyDescent="0.2">
      <c r="A248" s="1">
        <v>247</v>
      </c>
      <c r="B248" s="2">
        <v>40724</v>
      </c>
      <c r="C248" s="2">
        <v>40755</v>
      </c>
      <c r="D248" s="2">
        <v>42551</v>
      </c>
      <c r="E248" s="2">
        <v>42582</v>
      </c>
      <c r="F248">
        <v>1.5078450458610511E-2</v>
      </c>
      <c r="G248">
        <v>1.5944209300435941E-2</v>
      </c>
      <c r="H248">
        <v>-6.5649011597899449E-3</v>
      </c>
      <c r="I248">
        <f t="shared" si="40"/>
        <v>1.5944209300435941</v>
      </c>
      <c r="J248">
        <f t="shared" si="40"/>
        <v>-0.65649011597899454</v>
      </c>
      <c r="K248" t="b">
        <f t="shared" si="41"/>
        <v>0</v>
      </c>
      <c r="L248">
        <f t="shared" si="39"/>
        <v>1</v>
      </c>
      <c r="M248" s="6" t="b">
        <f t="shared" si="42"/>
        <v>0</v>
      </c>
      <c r="N248" s="2">
        <f t="shared" si="43"/>
        <v>42643</v>
      </c>
      <c r="O248" s="10">
        <f t="shared" si="46"/>
        <v>68255.034607717898</v>
      </c>
      <c r="P248" s="10">
        <f t="shared" si="44"/>
        <v>68105.672089098662</v>
      </c>
      <c r="Q248" s="10">
        <f t="shared" si="47"/>
        <v>67575.406805273975</v>
      </c>
      <c r="R248" s="10">
        <f t="shared" si="48"/>
        <v>67453.451539302754</v>
      </c>
      <c r="S248" s="10">
        <f t="shared" si="49"/>
        <v>68845.538264928036</v>
      </c>
      <c r="T248" s="10">
        <f t="shared" si="50"/>
        <v>69991.610688567933</v>
      </c>
      <c r="U248" s="13">
        <f t="shared" si="45"/>
        <v>205550.73431696935</v>
      </c>
      <c r="V248" s="6"/>
      <c r="W248" s="10">
        <f t="shared" si="51"/>
        <v>147110.65627294054</v>
      </c>
      <c r="X248">
        <v>3.7758332060899482E-3</v>
      </c>
      <c r="Y248">
        <v>4.1814651174027348E-3</v>
      </c>
      <c r="Z248">
        <v>3.6355901281397193E-2</v>
      </c>
      <c r="AA248">
        <v>0</v>
      </c>
      <c r="AB248">
        <v>0</v>
      </c>
      <c r="AC248">
        <v>3.6833272355696282E-3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v>0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0</v>
      </c>
      <c r="AZ248">
        <v>0</v>
      </c>
      <c r="BA248">
        <v>0</v>
      </c>
    </row>
    <row r="249" spans="1:53" x14ac:dyDescent="0.2">
      <c r="A249" s="1">
        <v>248</v>
      </c>
      <c r="B249" s="2">
        <v>40755</v>
      </c>
      <c r="C249" s="2">
        <v>40786</v>
      </c>
      <c r="D249" s="2">
        <v>42582</v>
      </c>
      <c r="E249" s="2">
        <v>42613</v>
      </c>
      <c r="F249">
        <v>1.5078450458610511E-2</v>
      </c>
      <c r="G249">
        <v>-1.9154322129918341E-2</v>
      </c>
      <c r="H249">
        <v>-5.8925575483184597E-2</v>
      </c>
      <c r="I249">
        <f t="shared" si="40"/>
        <v>-1.9154322129918342</v>
      </c>
      <c r="J249">
        <f t="shared" si="40"/>
        <v>-5.89255754831846</v>
      </c>
      <c r="K249" t="b">
        <f t="shared" si="41"/>
        <v>1</v>
      </c>
      <c r="L249">
        <f t="shared" si="39"/>
        <v>-1</v>
      </c>
      <c r="M249" s="6" t="b">
        <f t="shared" si="42"/>
        <v>1</v>
      </c>
      <c r="N249" s="2">
        <f t="shared" si="43"/>
        <v>42674</v>
      </c>
      <c r="O249" s="10">
        <f t="shared" si="46"/>
        <v>68516.911438989788</v>
      </c>
      <c r="P249" s="10">
        <f t="shared" si="44"/>
        <v>68105.672089098662</v>
      </c>
      <c r="Q249" s="10">
        <f t="shared" si="47"/>
        <v>67575.406805273975</v>
      </c>
      <c r="R249" s="10">
        <f t="shared" si="48"/>
        <v>68902.713383444338</v>
      </c>
      <c r="S249" s="10">
        <f t="shared" si="49"/>
        <v>68845.538264928036</v>
      </c>
      <c r="T249" s="10">
        <f t="shared" si="50"/>
        <v>69991.610688567933</v>
      </c>
      <c r="U249" s="13">
        <f t="shared" si="45"/>
        <v>206999.99616111093</v>
      </c>
      <c r="V249" s="6"/>
      <c r="W249" s="10">
        <f t="shared" si="51"/>
        <v>142489.61766613743</v>
      </c>
      <c r="X249">
        <v>-3.1411990972492823E-2</v>
      </c>
      <c r="Y249">
        <v>4.1893608098247416E-3</v>
      </c>
      <c r="Z249">
        <v>3.6363346094069361E-2</v>
      </c>
      <c r="AA249">
        <v>0</v>
      </c>
      <c r="AB249">
        <v>0</v>
      </c>
      <c r="AC249">
        <v>3.6039208857003551E-3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</row>
    <row r="250" spans="1:53" x14ac:dyDescent="0.2">
      <c r="A250" s="1">
        <v>249</v>
      </c>
      <c r="B250" s="2">
        <v>40786</v>
      </c>
      <c r="C250" s="2">
        <v>40816</v>
      </c>
      <c r="D250" s="2">
        <v>42613</v>
      </c>
      <c r="E250" s="2">
        <v>42643</v>
      </c>
      <c r="F250">
        <v>1.5078450458610511E-2</v>
      </c>
      <c r="G250">
        <v>3.7236748696821858E-3</v>
      </c>
      <c r="H250">
        <v>-0.11175732942757351</v>
      </c>
      <c r="I250">
        <f t="shared" si="40"/>
        <v>0.37236748696821859</v>
      </c>
      <c r="J250">
        <f t="shared" si="40"/>
        <v>-11.175732942757351</v>
      </c>
      <c r="K250" t="b">
        <f t="shared" si="41"/>
        <v>0</v>
      </c>
      <c r="L250">
        <f t="shared" si="39"/>
        <v>0</v>
      </c>
      <c r="M250" s="6" t="str">
        <f t="shared" si="42"/>
        <v>No Action</v>
      </c>
      <c r="N250" s="2">
        <f t="shared" si="43"/>
        <v>42704</v>
      </c>
      <c r="O250" s="10">
        <f t="shared" si="46"/>
        <v>68516.911438989788</v>
      </c>
      <c r="P250" s="10">
        <f t="shared" si="44"/>
        <v>68105.672089098662</v>
      </c>
      <c r="Q250" s="10">
        <f t="shared" si="47"/>
        <v>68999.998720370306</v>
      </c>
      <c r="R250" s="10">
        <f t="shared" si="48"/>
        <v>68902.713383444338</v>
      </c>
      <c r="S250" s="10">
        <f t="shared" si="49"/>
        <v>68845.538264928036</v>
      </c>
      <c r="T250" s="10">
        <f t="shared" si="50"/>
        <v>68845.538264928036</v>
      </c>
      <c r="U250" s="13">
        <f t="shared" si="45"/>
        <v>205853.92373747105</v>
      </c>
      <c r="V250" s="6"/>
      <c r="W250" s="10">
        <f t="shared" si="51"/>
        <v>130503.22407850974</v>
      </c>
      <c r="X250">
        <v>-8.4121171661170474E-2</v>
      </c>
      <c r="Y250">
        <v>4.2045583870694604E-3</v>
      </c>
      <c r="Z250">
        <v>3.6499137259778318E-2</v>
      </c>
      <c r="AA250">
        <v>0</v>
      </c>
      <c r="AB250">
        <v>0</v>
      </c>
      <c r="AC250">
        <v>3.4936179148254191E-3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2.3414146578284222E-6</v>
      </c>
      <c r="BA250">
        <v>0</v>
      </c>
    </row>
    <row r="251" spans="1:53" x14ac:dyDescent="0.2">
      <c r="A251" s="1">
        <v>250</v>
      </c>
      <c r="B251" s="2">
        <v>40816</v>
      </c>
      <c r="C251" s="2">
        <v>40847</v>
      </c>
      <c r="D251" s="2">
        <v>42643</v>
      </c>
      <c r="E251" s="2">
        <v>42674</v>
      </c>
      <c r="F251">
        <v>1.5078450458610511E-2</v>
      </c>
      <c r="G251">
        <v>-2.0220817593642561E-2</v>
      </c>
      <c r="H251">
        <v>-0.13233504828870721</v>
      </c>
      <c r="I251">
        <f t="shared" si="40"/>
        <v>-2.0220817593642559</v>
      </c>
      <c r="J251">
        <f t="shared" si="40"/>
        <v>-13.233504828870721</v>
      </c>
      <c r="K251" t="b">
        <f t="shared" si="41"/>
        <v>1</v>
      </c>
      <c r="L251">
        <f t="shared" si="39"/>
        <v>-1</v>
      </c>
      <c r="M251" s="6" t="b">
        <f t="shared" si="42"/>
        <v>1</v>
      </c>
      <c r="N251" s="2">
        <f t="shared" si="43"/>
        <v>42735</v>
      </c>
      <c r="O251" s="10">
        <f t="shared" si="46"/>
        <v>68516.911438989788</v>
      </c>
      <c r="P251" s="10">
        <f t="shared" si="44"/>
        <v>71539.307700280391</v>
      </c>
      <c r="Q251" s="10">
        <f t="shared" si="47"/>
        <v>68999.998720370306</v>
      </c>
      <c r="R251" s="10">
        <f t="shared" si="48"/>
        <v>68902.713383444338</v>
      </c>
      <c r="S251" s="10">
        <f t="shared" si="49"/>
        <v>68617.974579157017</v>
      </c>
      <c r="T251" s="10">
        <f t="shared" si="50"/>
        <v>68845.538264928036</v>
      </c>
      <c r="U251" s="13">
        <f t="shared" si="45"/>
        <v>209287.55934865278</v>
      </c>
      <c r="V251" s="6"/>
      <c r="W251" s="10">
        <f t="shared" si="51"/>
        <v>128310.52382992806</v>
      </c>
      <c r="X251">
        <v>-1.6801885655043779E-2</v>
      </c>
      <c r="Y251">
        <v>4.4327394547766441E-3</v>
      </c>
      <c r="Z251">
        <v>3.6603182924542593E-2</v>
      </c>
      <c r="AA251">
        <v>0</v>
      </c>
      <c r="AB251">
        <v>0</v>
      </c>
      <c r="AC251">
        <v>3.318743082443597E-3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0</v>
      </c>
      <c r="AZ251">
        <v>1.21373735759188E-5</v>
      </c>
      <c r="BA251">
        <v>0</v>
      </c>
    </row>
    <row r="252" spans="1:53" x14ac:dyDescent="0.2">
      <c r="A252" s="1">
        <v>251</v>
      </c>
      <c r="B252" s="2">
        <v>40847</v>
      </c>
      <c r="C252" s="2">
        <v>40877</v>
      </c>
      <c r="D252" s="2">
        <v>42674</v>
      </c>
      <c r="E252" s="2">
        <v>42704</v>
      </c>
      <c r="F252">
        <v>1.426621015260738E-2</v>
      </c>
      <c r="G252">
        <v>-5.5674161647757632E-2</v>
      </c>
      <c r="H252">
        <v>-5.3247750390970613E-2</v>
      </c>
      <c r="I252">
        <f t="shared" si="40"/>
        <v>-5.5674161647757634</v>
      </c>
      <c r="J252">
        <f t="shared" si="40"/>
        <v>-5.3247750390970614</v>
      </c>
      <c r="K252" t="b">
        <f t="shared" si="41"/>
        <v>1</v>
      </c>
      <c r="L252">
        <f t="shared" si="39"/>
        <v>-1</v>
      </c>
      <c r="M252" s="6" t="b">
        <f t="shared" si="42"/>
        <v>1</v>
      </c>
      <c r="N252" s="2">
        <f t="shared" si="43"/>
        <v>42765</v>
      </c>
      <c r="O252" s="10">
        <f t="shared" si="46"/>
        <v>69762.519782884265</v>
      </c>
      <c r="P252" s="10">
        <f t="shared" si="44"/>
        <v>71539.307700280391</v>
      </c>
      <c r="Q252" s="10">
        <f t="shared" si="47"/>
        <v>68999.998720370306</v>
      </c>
      <c r="R252" s="10">
        <f t="shared" si="48"/>
        <v>70224.696956650165</v>
      </c>
      <c r="S252" s="10">
        <f t="shared" si="49"/>
        <v>68617.974579157017</v>
      </c>
      <c r="T252" s="10">
        <f t="shared" si="50"/>
        <v>68845.538264928036</v>
      </c>
      <c r="U252" s="13">
        <f t="shared" si="45"/>
        <v>210609.54292185861</v>
      </c>
      <c r="V252" s="6"/>
      <c r="W252" s="10">
        <f t="shared" si="51"/>
        <v>134427.76743525869</v>
      </c>
      <c r="X252">
        <v>4.7675306925243792E-2</v>
      </c>
      <c r="Y252">
        <v>4.5346240046421236E-3</v>
      </c>
      <c r="Z252">
        <v>3.7383535680275588E-2</v>
      </c>
      <c r="AA252">
        <v>0</v>
      </c>
      <c r="AB252">
        <v>0</v>
      </c>
      <c r="AC252">
        <v>3.7743710507344278E-3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0</v>
      </c>
      <c r="AZ252">
        <v>2.112980786324107E-5</v>
      </c>
      <c r="BA252">
        <v>0</v>
      </c>
    </row>
    <row r="253" spans="1:53" x14ac:dyDescent="0.2">
      <c r="A253" s="1">
        <v>252</v>
      </c>
      <c r="B253" s="2">
        <v>40877</v>
      </c>
      <c r="C253" s="2">
        <v>40908</v>
      </c>
      <c r="D253" s="2">
        <v>42704</v>
      </c>
      <c r="E253" s="2">
        <v>42735</v>
      </c>
      <c r="F253">
        <v>1.426621015260738E-2</v>
      </c>
      <c r="G253">
        <v>-1.136875300809654E-2</v>
      </c>
      <c r="H253">
        <v>6.7120454254650186E-2</v>
      </c>
      <c r="I253">
        <f t="shared" si="40"/>
        <v>-1.1368753008096539</v>
      </c>
      <c r="J253">
        <f t="shared" si="40"/>
        <v>6.7120454254650186</v>
      </c>
      <c r="K253" t="b">
        <f t="shared" si="41"/>
        <v>0</v>
      </c>
      <c r="L253">
        <f t="shared" si="39"/>
        <v>-1</v>
      </c>
      <c r="M253" s="6" t="b">
        <f t="shared" si="42"/>
        <v>0</v>
      </c>
      <c r="N253" s="2">
        <f t="shared" si="43"/>
        <v>42794</v>
      </c>
      <c r="O253" s="10">
        <f t="shared" si="46"/>
        <v>69762.519782884265</v>
      </c>
      <c r="P253" s="10">
        <f t="shared" si="44"/>
        <v>71539.307700280391</v>
      </c>
      <c r="Q253" s="10">
        <f t="shared" si="47"/>
        <v>70203.180973952869</v>
      </c>
      <c r="R253" s="10">
        <f t="shared" si="48"/>
        <v>70224.696956650165</v>
      </c>
      <c r="S253" s="10">
        <f t="shared" si="49"/>
        <v>68617.974579157017</v>
      </c>
      <c r="T253" s="10">
        <f t="shared" si="50"/>
        <v>67082.751371227991</v>
      </c>
      <c r="U253" s="13">
        <f t="shared" si="45"/>
        <v>208846.75602815856</v>
      </c>
      <c r="V253" s="6"/>
      <c r="W253" s="10">
        <f t="shared" si="51"/>
        <v>139300.37515551056</v>
      </c>
      <c r="X253">
        <v>3.6247032984450332E-2</v>
      </c>
      <c r="Y253">
        <v>4.532416832563637E-3</v>
      </c>
      <c r="Z253">
        <v>3.7331208159668013E-2</v>
      </c>
      <c r="AA253">
        <v>0</v>
      </c>
      <c r="AB253">
        <v>0</v>
      </c>
      <c r="AC253">
        <v>3.7491019075928281E-3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v>0</v>
      </c>
      <c r="AO253">
        <v>0</v>
      </c>
      <c r="AP253">
        <v>0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0</v>
      </c>
      <c r="AZ253">
        <v>2.0850933761339431E-5</v>
      </c>
      <c r="BA253">
        <v>0</v>
      </c>
    </row>
    <row r="254" spans="1:53" x14ac:dyDescent="0.2">
      <c r="A254" s="1">
        <v>253</v>
      </c>
      <c r="B254" s="2">
        <v>40908</v>
      </c>
      <c r="C254" s="2">
        <v>40939</v>
      </c>
      <c r="D254" s="2">
        <v>42735</v>
      </c>
      <c r="E254" s="2">
        <v>42766</v>
      </c>
      <c r="F254">
        <v>1.426621015260738E-2</v>
      </c>
      <c r="G254">
        <v>3.1311589173930288E-2</v>
      </c>
      <c r="H254">
        <v>7.7951788237419981E-2</v>
      </c>
      <c r="I254">
        <f t="shared" si="40"/>
        <v>3.1311589173930288</v>
      </c>
      <c r="J254">
        <f t="shared" si="40"/>
        <v>7.7951788237419981</v>
      </c>
      <c r="K254" t="b">
        <f t="shared" si="41"/>
        <v>1</v>
      </c>
      <c r="L254">
        <f t="shared" si="39"/>
        <v>1</v>
      </c>
      <c r="M254" s="6" t="b">
        <f t="shared" si="42"/>
        <v>1</v>
      </c>
      <c r="N254" s="2">
        <f t="shared" si="43"/>
        <v>42825</v>
      </c>
      <c r="O254" s="10">
        <f t="shared" si="46"/>
        <v>69762.519782884265</v>
      </c>
      <c r="P254" s="10">
        <f t="shared" si="44"/>
        <v>71575.224172558999</v>
      </c>
      <c r="Q254" s="10">
        <f t="shared" si="47"/>
        <v>70203.180973952869</v>
      </c>
      <c r="R254" s="10">
        <f t="shared" si="48"/>
        <v>70224.696956650165</v>
      </c>
      <c r="S254" s="10">
        <f t="shared" si="49"/>
        <v>69615.585342719525</v>
      </c>
      <c r="T254" s="10">
        <f t="shared" si="50"/>
        <v>67082.751371227991</v>
      </c>
      <c r="U254" s="13">
        <f t="shared" si="45"/>
        <v>208882.67250043715</v>
      </c>
      <c r="V254" s="6"/>
      <c r="W254" s="10">
        <f t="shared" si="51"/>
        <v>138468.67506767742</v>
      </c>
      <c r="X254">
        <v>-5.9705516722739884E-3</v>
      </c>
      <c r="Y254">
        <v>4.6029626779064874E-3</v>
      </c>
      <c r="Z254">
        <v>3.7286751862785572E-2</v>
      </c>
      <c r="AA254">
        <v>0</v>
      </c>
      <c r="AB254">
        <v>0</v>
      </c>
      <c r="AC254">
        <v>3.8568834357100368E-3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0</v>
      </c>
      <c r="AZ254">
        <v>2.4325152307644908E-5</v>
      </c>
      <c r="BA254">
        <v>0</v>
      </c>
    </row>
    <row r="255" spans="1:53" x14ac:dyDescent="0.2">
      <c r="A255" s="1">
        <v>254</v>
      </c>
      <c r="B255" s="2">
        <v>40939</v>
      </c>
      <c r="C255" s="2">
        <v>40968</v>
      </c>
      <c r="D255" s="2">
        <v>42766</v>
      </c>
      <c r="E255" s="2">
        <v>42794</v>
      </c>
      <c r="F255">
        <v>1.38766479098131E-2</v>
      </c>
      <c r="G255">
        <v>2.3107872089554539E-2</v>
      </c>
      <c r="H255">
        <v>4.6279593851415557E-2</v>
      </c>
      <c r="I255">
        <f t="shared" si="40"/>
        <v>2.3107872089554538</v>
      </c>
      <c r="J255">
        <f t="shared" si="40"/>
        <v>4.6279593851415557</v>
      </c>
      <c r="K255" t="b">
        <f t="shared" si="41"/>
        <v>1</v>
      </c>
      <c r="L255">
        <f t="shared" si="39"/>
        <v>1</v>
      </c>
      <c r="M255" s="6" t="b">
        <f t="shared" si="42"/>
        <v>1</v>
      </c>
      <c r="N255" s="2">
        <f t="shared" si="43"/>
        <v>42853</v>
      </c>
      <c r="O255" s="10">
        <f t="shared" si="46"/>
        <v>69627.557500145718</v>
      </c>
      <c r="P255" s="10">
        <f t="shared" si="44"/>
        <v>71575.224172558999</v>
      </c>
      <c r="Q255" s="10">
        <f t="shared" si="47"/>
        <v>70203.180973952869</v>
      </c>
      <c r="R255" s="10">
        <f t="shared" si="48"/>
        <v>71286.17254147018</v>
      </c>
      <c r="S255" s="10">
        <f t="shared" si="49"/>
        <v>69615.585342719525</v>
      </c>
      <c r="T255" s="10">
        <f t="shared" si="50"/>
        <v>67082.751371227991</v>
      </c>
      <c r="U255" s="13">
        <f t="shared" si="45"/>
        <v>209944.14808525718</v>
      </c>
      <c r="V255" s="6"/>
      <c r="W255" s="10">
        <f t="shared" si="51"/>
        <v>140684.60485794485</v>
      </c>
      <c r="X255">
        <v>1.6003112539239379E-2</v>
      </c>
      <c r="Y255">
        <v>4.6339903183150576E-3</v>
      </c>
      <c r="Z255">
        <v>3.7665590685629829E-2</v>
      </c>
      <c r="AA255">
        <v>0</v>
      </c>
      <c r="AB255">
        <v>0</v>
      </c>
      <c r="AC255">
        <v>4.3526466234422882E-3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0</v>
      </c>
      <c r="AS255">
        <v>0</v>
      </c>
      <c r="AT255">
        <v>0</v>
      </c>
      <c r="AU255">
        <v>0</v>
      </c>
      <c r="AV255">
        <v>0</v>
      </c>
      <c r="AW255">
        <v>0</v>
      </c>
      <c r="AX255">
        <v>0</v>
      </c>
      <c r="AY255">
        <v>0</v>
      </c>
      <c r="AZ255">
        <v>3.2229614390051939E-6</v>
      </c>
      <c r="BA255">
        <v>0</v>
      </c>
    </row>
    <row r="256" spans="1:53" x14ac:dyDescent="0.2">
      <c r="A256" s="1">
        <v>255</v>
      </c>
      <c r="B256" s="2">
        <v>40968</v>
      </c>
      <c r="C256" s="2">
        <v>40999</v>
      </c>
      <c r="D256" s="2">
        <v>42794</v>
      </c>
      <c r="E256" s="2">
        <v>42825</v>
      </c>
      <c r="F256">
        <v>1.208270935044776E-2</v>
      </c>
      <c r="G256">
        <v>-4.9894882934478713E-3</v>
      </c>
      <c r="H256">
        <v>1.2146729361810981E-2</v>
      </c>
      <c r="I256">
        <f t="shared" si="40"/>
        <v>-0.49894882934478713</v>
      </c>
      <c r="J256">
        <f t="shared" si="40"/>
        <v>1.2146729361810982</v>
      </c>
      <c r="K256" t="b">
        <f t="shared" si="41"/>
        <v>0</v>
      </c>
      <c r="L256">
        <f t="shared" si="39"/>
        <v>0</v>
      </c>
      <c r="M256" s="6" t="str">
        <f t="shared" si="42"/>
        <v>No Action</v>
      </c>
      <c r="N256" s="2">
        <f t="shared" si="43"/>
        <v>42886</v>
      </c>
      <c r="O256" s="10">
        <f t="shared" si="46"/>
        <v>69627.557500145718</v>
      </c>
      <c r="P256" s="10">
        <f t="shared" si="44"/>
        <v>71575.224172558999</v>
      </c>
      <c r="Q256" s="10">
        <f t="shared" si="47"/>
        <v>69981.382695085733</v>
      </c>
      <c r="R256" s="10">
        <f t="shared" si="48"/>
        <v>71286.17254147018</v>
      </c>
      <c r="S256" s="10">
        <f t="shared" si="49"/>
        <v>69615.585342719525</v>
      </c>
      <c r="T256" s="10">
        <f t="shared" si="50"/>
        <v>69615.585342719525</v>
      </c>
      <c r="U256" s="13">
        <f t="shared" si="45"/>
        <v>212476.9820567487</v>
      </c>
      <c r="V256" s="6"/>
      <c r="W256" s="10">
        <f t="shared" si="51"/>
        <v>140982.03581724534</v>
      </c>
      <c r="X256">
        <v>2.114168494845743E-3</v>
      </c>
      <c r="Y256">
        <v>4.6061647853247196E-3</v>
      </c>
      <c r="Z256">
        <v>3.9009438309525628E-2</v>
      </c>
      <c r="AA256">
        <v>0</v>
      </c>
      <c r="AB256">
        <v>0</v>
      </c>
      <c r="AC256">
        <v>5.7696670779469527E-3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0</v>
      </c>
      <c r="AZ256">
        <v>3.0410612126522209E-5</v>
      </c>
      <c r="BA256">
        <v>0</v>
      </c>
    </row>
    <row r="257" spans="1:53" x14ac:dyDescent="0.2">
      <c r="A257" s="1">
        <v>256</v>
      </c>
      <c r="B257" s="2">
        <v>40999</v>
      </c>
      <c r="C257" s="2">
        <v>41029</v>
      </c>
      <c r="D257" s="2">
        <v>42825</v>
      </c>
      <c r="E257" s="2">
        <v>42855</v>
      </c>
      <c r="F257">
        <v>1.023340212191642E-2</v>
      </c>
      <c r="G257">
        <v>9.8475115854447914E-3</v>
      </c>
      <c r="H257">
        <v>-6.4185876169978867E-3</v>
      </c>
      <c r="I257">
        <f t="shared" si="40"/>
        <v>0.98475115854447914</v>
      </c>
      <c r="J257">
        <f t="shared" si="40"/>
        <v>-0.64185876169978862</v>
      </c>
      <c r="K257" t="b">
        <f t="shared" si="41"/>
        <v>0</v>
      </c>
      <c r="L257">
        <f t="shared" si="39"/>
        <v>0</v>
      </c>
      <c r="M257" s="6" t="str">
        <f t="shared" si="42"/>
        <v>No Action</v>
      </c>
      <c r="N257" s="2">
        <f t="shared" si="43"/>
        <v>42916</v>
      </c>
      <c r="O257" s="10">
        <f t="shared" si="46"/>
        <v>69627.557500145718</v>
      </c>
      <c r="P257" s="10">
        <f t="shared" si="44"/>
        <v>69627.557500145718</v>
      </c>
      <c r="Q257" s="10">
        <f t="shared" si="47"/>
        <v>69981.382695085733</v>
      </c>
      <c r="R257" s="10">
        <f t="shared" si="48"/>
        <v>71286.17254147018</v>
      </c>
      <c r="S257" s="10">
        <f t="shared" si="49"/>
        <v>70825.660685582901</v>
      </c>
      <c r="T257" s="10">
        <f t="shared" si="50"/>
        <v>69615.585342719525</v>
      </c>
      <c r="U257" s="13">
        <f t="shared" si="45"/>
        <v>210529.31538433541</v>
      </c>
      <c r="V257" s="6"/>
      <c r="W257" s="10">
        <f t="shared" si="51"/>
        <v>137522.91910427116</v>
      </c>
      <c r="X257">
        <v>-2.453586865108286E-2</v>
      </c>
      <c r="Y257">
        <v>4.4850546794829938E-3</v>
      </c>
      <c r="Z257">
        <v>4.0359954446010662E-2</v>
      </c>
      <c r="AA257">
        <v>0</v>
      </c>
      <c r="AB257">
        <v>0</v>
      </c>
      <c r="AC257">
        <v>7.2381957448656746E-3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  <c r="AU257">
        <v>0</v>
      </c>
      <c r="AV257">
        <v>0</v>
      </c>
      <c r="AW257">
        <v>0</v>
      </c>
      <c r="AX257">
        <v>0</v>
      </c>
      <c r="AY257">
        <v>0</v>
      </c>
      <c r="AZ257">
        <v>7.7504685635535348E-5</v>
      </c>
      <c r="BA257">
        <v>0</v>
      </c>
    </row>
    <row r="258" spans="1:53" x14ac:dyDescent="0.2">
      <c r="A258" s="1">
        <v>257</v>
      </c>
      <c r="B258" s="2">
        <v>41029</v>
      </c>
      <c r="C258" s="2">
        <v>41060</v>
      </c>
      <c r="D258" s="2">
        <v>42855</v>
      </c>
      <c r="E258" s="2">
        <v>42886</v>
      </c>
      <c r="F258">
        <v>9.9539623099842434E-3</v>
      </c>
      <c r="G258">
        <v>1.990555137066607E-3</v>
      </c>
      <c r="H258">
        <v>-3.9799781495234764E-3</v>
      </c>
      <c r="I258">
        <f t="shared" si="40"/>
        <v>0.19905551370666069</v>
      </c>
      <c r="J258">
        <f t="shared" si="40"/>
        <v>-0.39799781495234765</v>
      </c>
      <c r="K258" t="b">
        <f t="shared" si="41"/>
        <v>0</v>
      </c>
      <c r="L258">
        <f t="shared" ref="L258:L321" si="52">IF(ABS(I258)&gt;$L$1,IF(I258&gt;0,1,-1),0)</f>
        <v>0</v>
      </c>
      <c r="M258" s="6" t="str">
        <f t="shared" si="42"/>
        <v>No Action</v>
      </c>
      <c r="N258" s="2">
        <f t="shared" si="43"/>
        <v>42947</v>
      </c>
      <c r="O258" s="10">
        <f t="shared" si="46"/>
        <v>70176.438461445141</v>
      </c>
      <c r="P258" s="10">
        <f t="shared" si="44"/>
        <v>69627.557500145718</v>
      </c>
      <c r="Q258" s="10">
        <f t="shared" si="47"/>
        <v>69981.382695085733</v>
      </c>
      <c r="R258" s="10">
        <f t="shared" si="48"/>
        <v>69981.382695085733</v>
      </c>
      <c r="S258" s="10">
        <f t="shared" si="49"/>
        <v>70825.660685582901</v>
      </c>
      <c r="T258" s="10">
        <f t="shared" si="50"/>
        <v>69615.585342719525</v>
      </c>
      <c r="U258" s="13">
        <f t="shared" si="45"/>
        <v>209224.52553795098</v>
      </c>
      <c r="V258" s="6"/>
      <c r="W258" s="10">
        <f t="shared" si="51"/>
        <v>140059.07854794391</v>
      </c>
      <c r="X258">
        <v>1.844172200671379E-2</v>
      </c>
      <c r="Y258">
        <v>4.4548587566905036E-3</v>
      </c>
      <c r="Z258">
        <v>4.0507876835170133E-2</v>
      </c>
      <c r="AA258">
        <v>0</v>
      </c>
      <c r="AB258">
        <v>0</v>
      </c>
      <c r="AC258">
        <v>7.46148963720658E-3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0</v>
      </c>
      <c r="AS258">
        <v>0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7.9984231919264323E-5</v>
      </c>
      <c r="BA258">
        <v>0</v>
      </c>
    </row>
    <row r="259" spans="1:53" x14ac:dyDescent="0.2">
      <c r="A259" s="1">
        <v>258</v>
      </c>
      <c r="B259" s="2">
        <v>41060</v>
      </c>
      <c r="C259" s="2">
        <v>41090</v>
      </c>
      <c r="D259" s="2">
        <v>42886</v>
      </c>
      <c r="E259" s="2">
        <v>42916</v>
      </c>
      <c r="F259">
        <v>9.9539623099842434E-3</v>
      </c>
      <c r="G259">
        <v>-2.081379894526536E-2</v>
      </c>
      <c r="H259">
        <v>3.3045702636717647E-2</v>
      </c>
      <c r="I259">
        <f t="shared" ref="I259:J322" si="53">G259*100</f>
        <v>-2.081379894526536</v>
      </c>
      <c r="J259">
        <f t="shared" si="53"/>
        <v>3.3045702636717649</v>
      </c>
      <c r="K259" t="b">
        <f t="shared" ref="K259:K322" si="54">SIGN(I259)=SIGN(J259)</f>
        <v>0</v>
      </c>
      <c r="L259">
        <f t="shared" si="52"/>
        <v>-1</v>
      </c>
      <c r="M259" s="6" t="b">
        <f t="shared" ref="M259:M322" si="55">IF(L259=0,"No Action",SIGN(L259)=SIGN(J259))</f>
        <v>0</v>
      </c>
      <c r="N259" s="2">
        <f t="shared" ref="N259:N322" si="56">EDATE(E259,2)</f>
        <v>42977</v>
      </c>
      <c r="O259" s="10">
        <f t="shared" si="46"/>
        <v>70176.438461445141</v>
      </c>
      <c r="P259" s="10">
        <f t="shared" ref="P259:P322" si="57">IF(MOD($A259,3)=1,O259*IF($L259&lt;&gt;0,IF($L259=1,1+$J259/3/100,ABS(-1+$J259/3/100)),1),P258)</f>
        <v>69627.557500145718</v>
      </c>
      <c r="Q259" s="10">
        <f t="shared" si="47"/>
        <v>69741.508512650325</v>
      </c>
      <c r="R259" s="10">
        <f t="shared" si="48"/>
        <v>69981.382695085733</v>
      </c>
      <c r="S259" s="10">
        <f t="shared" si="49"/>
        <v>70825.660685582901</v>
      </c>
      <c r="T259" s="10">
        <f t="shared" si="50"/>
        <v>70045.499444894624</v>
      </c>
      <c r="U259" s="13">
        <f t="shared" ref="U259:U322" si="58">SUM(P259,R259,T259)</f>
        <v>209654.43964012607</v>
      </c>
      <c r="V259" s="6"/>
      <c r="W259" s="10">
        <f t="shared" si="51"/>
        <v>145540.96977275834</v>
      </c>
      <c r="X259">
        <v>3.9139849281086873E-2</v>
      </c>
      <c r="Y259">
        <v>4.4561577098697087E-3</v>
      </c>
      <c r="Z259">
        <v>4.0495677962097097E-2</v>
      </c>
      <c r="AA259">
        <v>0</v>
      </c>
      <c r="AB259">
        <v>0</v>
      </c>
      <c r="AC259">
        <v>7.4487158784099158E-3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0</v>
      </c>
      <c r="AZ259">
        <v>8.0192113794113788E-5</v>
      </c>
      <c r="BA259">
        <v>0</v>
      </c>
    </row>
    <row r="260" spans="1:53" x14ac:dyDescent="0.2">
      <c r="A260" s="1">
        <v>259</v>
      </c>
      <c r="B260" s="2">
        <v>41090</v>
      </c>
      <c r="C260" s="2">
        <v>41121</v>
      </c>
      <c r="D260" s="2">
        <v>42916</v>
      </c>
      <c r="E260" s="2">
        <v>42947</v>
      </c>
      <c r="F260">
        <v>1.0520686710236231E-2</v>
      </c>
      <c r="G260">
        <v>9.7306734023461291E-3</v>
      </c>
      <c r="H260">
        <v>2.8099359920294151E-2</v>
      </c>
      <c r="I260">
        <f t="shared" si="53"/>
        <v>0.97306734023461294</v>
      </c>
      <c r="J260">
        <f t="shared" si="53"/>
        <v>2.8099359920294149</v>
      </c>
      <c r="K260" t="b">
        <f t="shared" si="54"/>
        <v>1</v>
      </c>
      <c r="L260">
        <f t="shared" si="52"/>
        <v>0</v>
      </c>
      <c r="M260" s="6" t="str">
        <f t="shared" si="55"/>
        <v>No Action</v>
      </c>
      <c r="N260" s="2">
        <f t="shared" si="56"/>
        <v>43008</v>
      </c>
      <c r="O260" s="10">
        <f t="shared" ref="O260:O323" si="59">IF(MOD($A260,3)=2,$U259/3,O259)</f>
        <v>70176.438461445141</v>
      </c>
      <c r="P260" s="10">
        <f t="shared" si="57"/>
        <v>70176.438461445141</v>
      </c>
      <c r="Q260" s="10">
        <f t="shared" ref="Q260:Q323" si="60">IF(MOD($A260,3)=0,$U259/3,Q259)</f>
        <v>69741.508512650325</v>
      </c>
      <c r="R260" s="10">
        <f t="shared" ref="R260:R323" si="61">IF(MOD($A260,3)=2,Q260*IF($L260&lt;&gt;0,IF($L260=1,1+$J260/3/100,ABS(-1+$J260/3/100)),1),R259)</f>
        <v>69981.382695085733</v>
      </c>
      <c r="S260" s="10">
        <f t="shared" ref="S260:S323" si="62">IF(MOD($A260,3)=1,$U259/3,S259)</f>
        <v>69884.813213375353</v>
      </c>
      <c r="T260" s="10">
        <f t="shared" ref="T260:T323" si="63">IF(MOD($A260,3)=0,S260*IF($L260&lt;&gt;0,IF($L260=1,1+$J260/3/100,ABS(-1+$J260/3/100)),1),T259)</f>
        <v>70045.499444894624</v>
      </c>
      <c r="U260" s="13">
        <f t="shared" si="58"/>
        <v>210203.32060142548</v>
      </c>
      <c r="V260" s="6"/>
      <c r="W260" s="10">
        <f t="shared" ref="W260:W323" si="64">W259*(1+X260)</f>
        <v>141250.10013928602</v>
      </c>
      <c r="X260">
        <v>-2.9482211367506349E-2</v>
      </c>
      <c r="Y260">
        <v>4.4581024521487518E-3</v>
      </c>
      <c r="Z260">
        <v>3.9985261157528158E-2</v>
      </c>
      <c r="AA260">
        <v>0</v>
      </c>
      <c r="AB260">
        <v>0</v>
      </c>
      <c r="AC260">
        <v>6.9377318687915178E-3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0</v>
      </c>
      <c r="AZ260">
        <v>7.7287677889516514E-5</v>
      </c>
      <c r="BA260">
        <v>0</v>
      </c>
    </row>
    <row r="261" spans="1:53" x14ac:dyDescent="0.2">
      <c r="A261" s="1">
        <v>260</v>
      </c>
      <c r="B261" s="2">
        <v>41121</v>
      </c>
      <c r="C261" s="2">
        <v>41152</v>
      </c>
      <c r="D261" s="2">
        <v>42947</v>
      </c>
      <c r="E261" s="2">
        <v>42978</v>
      </c>
      <c r="F261">
        <v>1.208270935044776E-2</v>
      </c>
      <c r="G261">
        <v>2.5351091566866109E-2</v>
      </c>
      <c r="H261">
        <v>6.2586948202499049E-5</v>
      </c>
      <c r="I261">
        <f t="shared" si="53"/>
        <v>2.5351091566866111</v>
      </c>
      <c r="J261">
        <f t="shared" si="53"/>
        <v>6.2586948202499049E-3</v>
      </c>
      <c r="K261" t="b">
        <f t="shared" si="54"/>
        <v>1</v>
      </c>
      <c r="L261">
        <f t="shared" si="52"/>
        <v>1</v>
      </c>
      <c r="M261" s="6" t="b">
        <f t="shared" si="55"/>
        <v>1</v>
      </c>
      <c r="N261" s="2">
        <f t="shared" si="56"/>
        <v>43039</v>
      </c>
      <c r="O261" s="10">
        <f t="shared" si="59"/>
        <v>70067.773533808489</v>
      </c>
      <c r="P261" s="10">
        <f t="shared" si="57"/>
        <v>70176.438461445141</v>
      </c>
      <c r="Q261" s="10">
        <f t="shared" si="60"/>
        <v>69741.508512650325</v>
      </c>
      <c r="R261" s="10">
        <f t="shared" si="61"/>
        <v>69742.963482043939</v>
      </c>
      <c r="S261" s="10">
        <f t="shared" si="62"/>
        <v>69884.813213375353</v>
      </c>
      <c r="T261" s="10">
        <f t="shared" si="63"/>
        <v>70045.499444894624</v>
      </c>
      <c r="U261" s="13">
        <f t="shared" si="58"/>
        <v>209964.9013883837</v>
      </c>
      <c r="V261" s="6"/>
      <c r="W261" s="10">
        <f t="shared" si="64"/>
        <v>139894.79822958485</v>
      </c>
      <c r="X261">
        <v>-9.5950509653778618E-3</v>
      </c>
      <c r="Y261">
        <v>4.3207542249564671E-3</v>
      </c>
      <c r="Z261">
        <v>3.8778593027251618E-2</v>
      </c>
      <c r="AA261">
        <v>0</v>
      </c>
      <c r="AB261">
        <v>0</v>
      </c>
      <c r="AC261">
        <v>5.5943364022601723E-3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  <c r="AU261">
        <v>0</v>
      </c>
      <c r="AV261">
        <v>0</v>
      </c>
      <c r="AW261">
        <v>0</v>
      </c>
      <c r="AX261">
        <v>0</v>
      </c>
      <c r="AY261">
        <v>0</v>
      </c>
      <c r="AZ261">
        <v>5.8633620414315407E-5</v>
      </c>
      <c r="BA261">
        <v>0</v>
      </c>
    </row>
    <row r="262" spans="1:53" x14ac:dyDescent="0.2">
      <c r="A262" s="1">
        <v>261</v>
      </c>
      <c r="B262" s="2">
        <v>41152</v>
      </c>
      <c r="C262" s="2">
        <v>41182</v>
      </c>
      <c r="D262" s="2">
        <v>42978</v>
      </c>
      <c r="E262" s="2">
        <v>43008</v>
      </c>
      <c r="F262">
        <v>1.38766479098131E-2</v>
      </c>
      <c r="G262">
        <v>-2.1501524824540041E-2</v>
      </c>
      <c r="H262">
        <v>-3.796971142060461E-2</v>
      </c>
      <c r="I262">
        <f t="shared" si="53"/>
        <v>-2.1501524824540041</v>
      </c>
      <c r="J262">
        <f t="shared" si="53"/>
        <v>-3.7969711420604608</v>
      </c>
      <c r="K262" t="b">
        <f t="shared" si="54"/>
        <v>1</v>
      </c>
      <c r="L262">
        <f t="shared" si="52"/>
        <v>-1</v>
      </c>
      <c r="M262" s="6" t="b">
        <f t="shared" si="55"/>
        <v>1</v>
      </c>
      <c r="N262" s="2">
        <f t="shared" si="56"/>
        <v>43069</v>
      </c>
      <c r="O262" s="10">
        <f t="shared" si="59"/>
        <v>70067.773533808489</v>
      </c>
      <c r="P262" s="10">
        <f t="shared" si="57"/>
        <v>70176.438461445141</v>
      </c>
      <c r="Q262" s="10">
        <f t="shared" si="60"/>
        <v>69988.300462794563</v>
      </c>
      <c r="R262" s="10">
        <f t="shared" si="61"/>
        <v>69742.963482043939</v>
      </c>
      <c r="S262" s="10">
        <f t="shared" si="62"/>
        <v>69884.813213375353</v>
      </c>
      <c r="T262" s="10">
        <f t="shared" si="63"/>
        <v>70769.315276840265</v>
      </c>
      <c r="U262" s="13">
        <f t="shared" si="58"/>
        <v>210688.71722032936</v>
      </c>
      <c r="V262" s="6"/>
      <c r="W262" s="10">
        <f t="shared" si="64"/>
        <v>140049.73884098721</v>
      </c>
      <c r="X262">
        <v>1.1075509122797579E-3</v>
      </c>
      <c r="Y262">
        <v>4.3125259462615841E-3</v>
      </c>
      <c r="Z262">
        <v>3.7355597314175877E-2</v>
      </c>
      <c r="AA262">
        <v>0</v>
      </c>
      <c r="AB262">
        <v>0</v>
      </c>
      <c r="AC262">
        <v>4.0943159521822387E-3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3.8447384899174503E-5</v>
      </c>
      <c r="BA262">
        <v>0</v>
      </c>
    </row>
    <row r="263" spans="1:53" x14ac:dyDescent="0.2">
      <c r="A263" s="1">
        <v>262</v>
      </c>
      <c r="B263" s="2">
        <v>41182</v>
      </c>
      <c r="C263" s="2">
        <v>41213</v>
      </c>
      <c r="D263" s="2">
        <v>43008</v>
      </c>
      <c r="E263" s="2">
        <v>43039</v>
      </c>
      <c r="F263">
        <v>1.312914585212465E-2</v>
      </c>
      <c r="G263">
        <v>-7.7190323832538408E-3</v>
      </c>
      <c r="H263">
        <v>1.8456499433221609E-2</v>
      </c>
      <c r="I263">
        <f t="shared" si="53"/>
        <v>-0.7719032383253841</v>
      </c>
      <c r="J263">
        <f t="shared" si="53"/>
        <v>1.8456499433221609</v>
      </c>
      <c r="K263" t="b">
        <f t="shared" si="54"/>
        <v>0</v>
      </c>
      <c r="L263">
        <f t="shared" si="52"/>
        <v>0</v>
      </c>
      <c r="M263" s="6" t="str">
        <f t="shared" si="55"/>
        <v>No Action</v>
      </c>
      <c r="N263" s="2">
        <f t="shared" si="56"/>
        <v>43100</v>
      </c>
      <c r="O263" s="10">
        <f t="shared" si="59"/>
        <v>70067.773533808489</v>
      </c>
      <c r="P263" s="10">
        <f t="shared" si="57"/>
        <v>70067.773533808489</v>
      </c>
      <c r="Q263" s="10">
        <f t="shared" si="60"/>
        <v>69988.300462794563</v>
      </c>
      <c r="R263" s="10">
        <f t="shared" si="61"/>
        <v>69742.963482043939</v>
      </c>
      <c r="S263" s="10">
        <f t="shared" si="62"/>
        <v>70229.572406776453</v>
      </c>
      <c r="T263" s="10">
        <f t="shared" si="63"/>
        <v>70769.315276840265</v>
      </c>
      <c r="U263" s="13">
        <f t="shared" si="58"/>
        <v>210580.05229269268</v>
      </c>
      <c r="V263" s="6"/>
      <c r="W263" s="10">
        <f t="shared" si="64"/>
        <v>143823.23893237801</v>
      </c>
      <c r="X263">
        <v>2.6943999486319859E-2</v>
      </c>
      <c r="Y263">
        <v>4.3086754547732942E-3</v>
      </c>
      <c r="Z263">
        <v>3.7904303726947433E-2</v>
      </c>
      <c r="AA263">
        <v>0</v>
      </c>
      <c r="AB263">
        <v>0</v>
      </c>
      <c r="AC263">
        <v>4.7080816374024887E-3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0</v>
      </c>
      <c r="AZ263">
        <v>4.745941826153357E-5</v>
      </c>
      <c r="BA263">
        <v>0</v>
      </c>
    </row>
    <row r="264" spans="1:53" x14ac:dyDescent="0.2">
      <c r="A264" s="1">
        <v>263</v>
      </c>
      <c r="B264" s="2">
        <v>41213</v>
      </c>
      <c r="C264" s="2">
        <v>41243</v>
      </c>
      <c r="D264" s="2">
        <v>43039</v>
      </c>
      <c r="E264" s="2">
        <v>43069</v>
      </c>
      <c r="F264">
        <v>1.208270935044776E-2</v>
      </c>
      <c r="G264">
        <v>1.3825976344115981E-3</v>
      </c>
      <c r="H264">
        <v>4.9237142540645262E-2</v>
      </c>
      <c r="I264">
        <f t="shared" si="53"/>
        <v>0.13825976344115981</v>
      </c>
      <c r="J264">
        <f t="shared" si="53"/>
        <v>4.9237142540645262</v>
      </c>
      <c r="K264" t="b">
        <f t="shared" si="54"/>
        <v>1</v>
      </c>
      <c r="L264">
        <f t="shared" si="52"/>
        <v>0</v>
      </c>
      <c r="M264" s="6" t="str">
        <f t="shared" si="55"/>
        <v>No Action</v>
      </c>
      <c r="N264" s="2">
        <f t="shared" si="56"/>
        <v>43130</v>
      </c>
      <c r="O264" s="10">
        <f t="shared" si="59"/>
        <v>70193.350764230898</v>
      </c>
      <c r="P264" s="10">
        <f t="shared" si="57"/>
        <v>70067.773533808489</v>
      </c>
      <c r="Q264" s="10">
        <f t="shared" si="60"/>
        <v>69988.300462794563</v>
      </c>
      <c r="R264" s="10">
        <f t="shared" si="61"/>
        <v>69988.300462794563</v>
      </c>
      <c r="S264" s="10">
        <f t="shared" si="62"/>
        <v>70229.572406776453</v>
      </c>
      <c r="T264" s="10">
        <f t="shared" si="63"/>
        <v>70769.315276840265</v>
      </c>
      <c r="U264" s="13">
        <f t="shared" si="58"/>
        <v>210825.38927344332</v>
      </c>
      <c r="V264" s="6"/>
      <c r="W264" s="10">
        <f t="shared" si="64"/>
        <v>146870.21941294736</v>
      </c>
      <c r="X264">
        <v>2.1185592142045791E-2</v>
      </c>
      <c r="Y264">
        <v>4.2910299940617591E-3</v>
      </c>
      <c r="Z264">
        <v>3.8641460313791232E-2</v>
      </c>
      <c r="AA264">
        <v>0</v>
      </c>
      <c r="AB264">
        <v>0</v>
      </c>
      <c r="AC264">
        <v>5.5695620768003188E-3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0</v>
      </c>
      <c r="AZ264">
        <v>6.1481188664466174E-5</v>
      </c>
      <c r="BA264">
        <v>0</v>
      </c>
    </row>
    <row r="265" spans="1:53" x14ac:dyDescent="0.2">
      <c r="A265" s="1">
        <v>264</v>
      </c>
      <c r="B265" s="2">
        <v>41243</v>
      </c>
      <c r="C265" s="2">
        <v>41274</v>
      </c>
      <c r="D265" s="2">
        <v>43069</v>
      </c>
      <c r="E265" s="2">
        <v>43100</v>
      </c>
      <c r="F265">
        <v>1.0520686710236231E-2</v>
      </c>
      <c r="G265">
        <v>2.180697238596432E-2</v>
      </c>
      <c r="H265">
        <v>3.1000543662799619E-2</v>
      </c>
      <c r="I265">
        <f t="shared" si="53"/>
        <v>2.1806972385964318</v>
      </c>
      <c r="J265">
        <f t="shared" si="53"/>
        <v>3.100054366279962</v>
      </c>
      <c r="K265" t="b">
        <f t="shared" si="54"/>
        <v>1</v>
      </c>
      <c r="L265">
        <f t="shared" si="52"/>
        <v>1</v>
      </c>
      <c r="M265" s="6" t="b">
        <f t="shared" si="55"/>
        <v>1</v>
      </c>
      <c r="N265" s="2">
        <f t="shared" si="56"/>
        <v>43159</v>
      </c>
      <c r="O265" s="10">
        <f t="shared" si="59"/>
        <v>70193.350764230898</v>
      </c>
      <c r="P265" s="10">
        <f t="shared" si="57"/>
        <v>70067.773533808489</v>
      </c>
      <c r="Q265" s="10">
        <f t="shared" si="60"/>
        <v>70275.129757814444</v>
      </c>
      <c r="R265" s="10">
        <f t="shared" si="61"/>
        <v>69988.300462794563</v>
      </c>
      <c r="S265" s="10">
        <f t="shared" si="62"/>
        <v>70229.572406776453</v>
      </c>
      <c r="T265" s="10">
        <f t="shared" si="63"/>
        <v>70955.290715381794</v>
      </c>
      <c r="U265" s="13">
        <f t="shared" si="58"/>
        <v>211011.36471198485</v>
      </c>
      <c r="V265" s="6"/>
      <c r="W265" s="10">
        <f t="shared" si="64"/>
        <v>144354.4723799098</v>
      </c>
      <c r="X265">
        <v>-1.7129047965565879E-2</v>
      </c>
      <c r="Y265">
        <v>4.3034278923980854E-3</v>
      </c>
      <c r="Z265">
        <v>3.975842944589289E-2</v>
      </c>
      <c r="AA265">
        <v>0</v>
      </c>
      <c r="AB265">
        <v>0</v>
      </c>
      <c r="AC265">
        <v>6.8974319017040863E-3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0</v>
      </c>
      <c r="AZ265">
        <v>8.3446111164003702E-5</v>
      </c>
      <c r="BA265">
        <v>0</v>
      </c>
    </row>
    <row r="266" spans="1:53" x14ac:dyDescent="0.2">
      <c r="A266" s="1">
        <v>265</v>
      </c>
      <c r="B266" s="2">
        <v>41274</v>
      </c>
      <c r="C266" s="2">
        <v>41305</v>
      </c>
      <c r="D266" s="2">
        <v>43100</v>
      </c>
      <c r="E266" s="2">
        <v>43131</v>
      </c>
      <c r="F266">
        <v>9.6821530599670753E-3</v>
      </c>
      <c r="G266">
        <v>1.7251161236319659E-2</v>
      </c>
      <c r="H266">
        <v>6.5221443310941821E-3</v>
      </c>
      <c r="I266">
        <f t="shared" si="53"/>
        <v>1.7251161236319659</v>
      </c>
      <c r="J266">
        <f t="shared" si="53"/>
        <v>0.65221443310941818</v>
      </c>
      <c r="K266" t="b">
        <f t="shared" si="54"/>
        <v>1</v>
      </c>
      <c r="L266">
        <f t="shared" si="52"/>
        <v>1</v>
      </c>
      <c r="M266" s="6" t="b">
        <f t="shared" si="55"/>
        <v>1</v>
      </c>
      <c r="N266" s="2">
        <f t="shared" si="56"/>
        <v>43190</v>
      </c>
      <c r="O266" s="10">
        <f t="shared" si="59"/>
        <v>70193.350764230898</v>
      </c>
      <c r="P266" s="10">
        <f t="shared" si="57"/>
        <v>70345.954485820039</v>
      </c>
      <c r="Q266" s="10">
        <f t="shared" si="60"/>
        <v>70275.129757814444</v>
      </c>
      <c r="R266" s="10">
        <f t="shared" si="61"/>
        <v>69988.300462794563</v>
      </c>
      <c r="S266" s="10">
        <f t="shared" si="62"/>
        <v>70337.12157066162</v>
      </c>
      <c r="T266" s="10">
        <f t="shared" si="63"/>
        <v>70955.290715381794</v>
      </c>
      <c r="U266" s="13">
        <f t="shared" si="58"/>
        <v>211289.5456639964</v>
      </c>
      <c r="V266" s="6"/>
      <c r="W266" s="10">
        <f t="shared" si="64"/>
        <v>144710.39278932899</v>
      </c>
      <c r="X266">
        <v>2.4656001546144259E-3</v>
      </c>
      <c r="Y266">
        <v>4.2130754135872193E-3</v>
      </c>
      <c r="Z266">
        <v>4.0353049436905673E-2</v>
      </c>
      <c r="AA266">
        <v>0</v>
      </c>
      <c r="AB266">
        <v>0</v>
      </c>
      <c r="AC266">
        <v>7.4898586182817854E-3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0</v>
      </c>
      <c r="AQ266">
        <v>0</v>
      </c>
      <c r="AR266">
        <v>0</v>
      </c>
      <c r="AS266">
        <v>0</v>
      </c>
      <c r="AT266">
        <v>0</v>
      </c>
      <c r="AU266">
        <v>0</v>
      </c>
      <c r="AV266">
        <v>-1.9933020637078421E-4</v>
      </c>
      <c r="AW266">
        <v>0</v>
      </c>
      <c r="AX266">
        <v>0</v>
      </c>
      <c r="AY266">
        <v>0</v>
      </c>
      <c r="AZ266">
        <v>9.3674838121359354E-5</v>
      </c>
      <c r="BA266">
        <v>0</v>
      </c>
    </row>
    <row r="267" spans="1:53" x14ac:dyDescent="0.2">
      <c r="A267" s="1">
        <v>266</v>
      </c>
      <c r="B267" s="2">
        <v>41305</v>
      </c>
      <c r="C267" s="2">
        <v>41333</v>
      </c>
      <c r="D267" s="2">
        <v>43131</v>
      </c>
      <c r="E267" s="2">
        <v>43159</v>
      </c>
      <c r="F267">
        <v>9.6821530599670753E-3</v>
      </c>
      <c r="G267">
        <v>-1.1829011355432391E-2</v>
      </c>
      <c r="H267">
        <v>-1.8750373537458179E-2</v>
      </c>
      <c r="I267">
        <f t="shared" si="53"/>
        <v>-1.1829011355432391</v>
      </c>
      <c r="J267">
        <f t="shared" si="53"/>
        <v>-1.875037353745818</v>
      </c>
      <c r="K267" t="b">
        <f t="shared" si="54"/>
        <v>1</v>
      </c>
      <c r="L267">
        <f t="shared" si="52"/>
        <v>-1</v>
      </c>
      <c r="M267" s="6" t="b">
        <f t="shared" si="55"/>
        <v>1</v>
      </c>
      <c r="N267" s="2">
        <f t="shared" si="56"/>
        <v>43218</v>
      </c>
      <c r="O267" s="10">
        <f t="shared" si="59"/>
        <v>70429.84855466547</v>
      </c>
      <c r="P267" s="10">
        <f t="shared" si="57"/>
        <v>70345.954485820039</v>
      </c>
      <c r="Q267" s="10">
        <f t="shared" si="60"/>
        <v>70275.129757814444</v>
      </c>
      <c r="R267" s="10">
        <f t="shared" si="61"/>
        <v>70714.358068931891</v>
      </c>
      <c r="S267" s="10">
        <f t="shared" si="62"/>
        <v>70337.12157066162</v>
      </c>
      <c r="T267" s="10">
        <f t="shared" si="63"/>
        <v>70955.290715381794</v>
      </c>
      <c r="U267" s="13">
        <f t="shared" si="58"/>
        <v>212015.60327013372</v>
      </c>
      <c r="V267" s="6"/>
      <c r="W267" s="10">
        <f t="shared" si="64"/>
        <v>144118.97216214542</v>
      </c>
      <c r="X267">
        <v>-4.0869257265065701E-3</v>
      </c>
      <c r="Y267">
        <v>4.1807629980990229E-3</v>
      </c>
      <c r="Z267">
        <v>4.0297899907083698E-2</v>
      </c>
      <c r="AA267">
        <v>0</v>
      </c>
      <c r="AB267">
        <v>0</v>
      </c>
      <c r="AC267">
        <v>7.4860938064804034E-3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  <c r="AU267">
        <v>0</v>
      </c>
      <c r="AV267">
        <v>-1.6166968333685089E-4</v>
      </c>
      <c r="AW267">
        <v>0</v>
      </c>
      <c r="AX267">
        <v>0</v>
      </c>
      <c r="AY267">
        <v>0</v>
      </c>
      <c r="AZ267">
        <v>9.4109675565980384E-5</v>
      </c>
      <c r="BA267">
        <v>0</v>
      </c>
    </row>
    <row r="268" spans="1:53" x14ac:dyDescent="0.2">
      <c r="A268" s="1">
        <v>267</v>
      </c>
      <c r="B268" s="2">
        <v>41333</v>
      </c>
      <c r="C268" s="2">
        <v>41364</v>
      </c>
      <c r="D268" s="2">
        <v>43159</v>
      </c>
      <c r="E268" s="2">
        <v>43190</v>
      </c>
      <c r="F268">
        <v>9.1605984754437094E-3</v>
      </c>
      <c r="G268">
        <v>2.5036433053441561E-3</v>
      </c>
      <c r="H268">
        <v>-1.770365007067505E-2</v>
      </c>
      <c r="I268">
        <f t="shared" si="53"/>
        <v>0.25036433053441559</v>
      </c>
      <c r="J268">
        <f t="shared" si="53"/>
        <v>-1.770365007067505</v>
      </c>
      <c r="K268" t="b">
        <f t="shared" si="54"/>
        <v>0</v>
      </c>
      <c r="L268">
        <f t="shared" si="52"/>
        <v>0</v>
      </c>
      <c r="M268" s="6" t="str">
        <f t="shared" si="55"/>
        <v>No Action</v>
      </c>
      <c r="N268" s="2">
        <f t="shared" si="56"/>
        <v>43251</v>
      </c>
      <c r="O268" s="10">
        <f t="shared" si="59"/>
        <v>70429.84855466547</v>
      </c>
      <c r="P268" s="10">
        <f t="shared" si="57"/>
        <v>70345.954485820039</v>
      </c>
      <c r="Q268" s="10">
        <f t="shared" si="60"/>
        <v>70671.867756711246</v>
      </c>
      <c r="R268" s="10">
        <f t="shared" si="61"/>
        <v>70714.358068931891</v>
      </c>
      <c r="S268" s="10">
        <f t="shared" si="62"/>
        <v>70337.12157066162</v>
      </c>
      <c r="T268" s="10">
        <f t="shared" si="63"/>
        <v>70337.12157066162</v>
      </c>
      <c r="U268" s="13">
        <f t="shared" si="58"/>
        <v>211397.43412541354</v>
      </c>
      <c r="V268" s="6"/>
      <c r="W268" s="10">
        <f t="shared" si="64"/>
        <v>141801.20408540277</v>
      </c>
      <c r="X268">
        <v>-1.608232449878275E-2</v>
      </c>
      <c r="Y268">
        <v>4.059755871595354E-3</v>
      </c>
      <c r="Z268">
        <v>4.0676320607864622E-2</v>
      </c>
      <c r="AA268">
        <v>0</v>
      </c>
      <c r="AB268">
        <v>0</v>
      </c>
      <c r="AC268">
        <v>7.7457253288621322E-3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v>0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0</v>
      </c>
      <c r="AV268">
        <v>-4.7657576846055498E-4</v>
      </c>
      <c r="AW268">
        <v>0</v>
      </c>
      <c r="AX268">
        <v>0</v>
      </c>
      <c r="AY268">
        <v>0</v>
      </c>
      <c r="AZ268">
        <v>9.779987531651666E-5</v>
      </c>
      <c r="BA268">
        <v>0</v>
      </c>
    </row>
    <row r="269" spans="1:53" x14ac:dyDescent="0.2">
      <c r="A269" s="1">
        <v>268</v>
      </c>
      <c r="B269" s="2">
        <v>41364</v>
      </c>
      <c r="C269" s="2">
        <v>41394</v>
      </c>
      <c r="D269" s="2">
        <v>43190</v>
      </c>
      <c r="E269" s="2">
        <v>43220</v>
      </c>
      <c r="F269">
        <v>8.6671387973892428E-3</v>
      </c>
      <c r="G269">
        <v>-2.6091144560004388E-3</v>
      </c>
      <c r="H269">
        <v>-5.7371365031939042E-2</v>
      </c>
      <c r="I269">
        <f t="shared" si="53"/>
        <v>-0.26091144560004387</v>
      </c>
      <c r="J269">
        <f t="shared" si="53"/>
        <v>-5.7371365031939039</v>
      </c>
      <c r="K269" t="b">
        <f t="shared" si="54"/>
        <v>1</v>
      </c>
      <c r="L269">
        <f t="shared" si="52"/>
        <v>0</v>
      </c>
      <c r="M269" s="6" t="str">
        <f t="shared" si="55"/>
        <v>No Action</v>
      </c>
      <c r="N269" s="2">
        <f t="shared" si="56"/>
        <v>43281</v>
      </c>
      <c r="O269" s="10">
        <f t="shared" si="59"/>
        <v>70429.84855466547</v>
      </c>
      <c r="P269" s="10">
        <f t="shared" si="57"/>
        <v>70429.84855466547</v>
      </c>
      <c r="Q269" s="10">
        <f t="shared" si="60"/>
        <v>70671.867756711246</v>
      </c>
      <c r="R269" s="10">
        <f t="shared" si="61"/>
        <v>70714.358068931891</v>
      </c>
      <c r="S269" s="10">
        <f t="shared" si="62"/>
        <v>70465.811375137841</v>
      </c>
      <c r="T269" s="10">
        <f t="shared" si="63"/>
        <v>70337.12157066162</v>
      </c>
      <c r="U269" s="13">
        <f t="shared" si="58"/>
        <v>211481.32819425897</v>
      </c>
      <c r="V269" s="6"/>
      <c r="W269" s="10">
        <f t="shared" si="64"/>
        <v>136525.89941129647</v>
      </c>
      <c r="X269">
        <v>-3.7202114806649568E-2</v>
      </c>
      <c r="Y269">
        <v>3.7709093747399489E-3</v>
      </c>
      <c r="Z269">
        <v>4.0977908048814807E-2</v>
      </c>
      <c r="AA269">
        <v>0</v>
      </c>
      <c r="AB269">
        <v>0</v>
      </c>
      <c r="AC269">
        <v>7.9936859293867173E-3</v>
      </c>
      <c r="AD269">
        <v>0</v>
      </c>
      <c r="AE269">
        <v>0</v>
      </c>
      <c r="AF269">
        <v>0</v>
      </c>
      <c r="AG269">
        <v>-6.3188905174498282E-5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v>0</v>
      </c>
      <c r="AO269">
        <v>0</v>
      </c>
      <c r="AP269">
        <v>0</v>
      </c>
      <c r="AQ269">
        <v>0</v>
      </c>
      <c r="AR269">
        <v>0</v>
      </c>
      <c r="AS269">
        <v>0</v>
      </c>
      <c r="AT269">
        <v>0</v>
      </c>
      <c r="AU269">
        <v>0</v>
      </c>
      <c r="AV269">
        <v>-7.5863408011262487E-4</v>
      </c>
      <c r="AW269">
        <v>0</v>
      </c>
      <c r="AX269">
        <v>0</v>
      </c>
      <c r="AY269">
        <v>0</v>
      </c>
      <c r="AZ269">
        <v>1.015070850487996E-4</v>
      </c>
      <c r="BA269">
        <v>0</v>
      </c>
    </row>
    <row r="270" spans="1:53" x14ac:dyDescent="0.2">
      <c r="A270" s="1">
        <v>269</v>
      </c>
      <c r="B270" s="2">
        <v>41394</v>
      </c>
      <c r="C270" s="2">
        <v>41425</v>
      </c>
      <c r="D270" s="2">
        <v>43220</v>
      </c>
      <c r="E270" s="2">
        <v>43251</v>
      </c>
      <c r="F270">
        <v>1.550175117335769E-2</v>
      </c>
      <c r="G270">
        <v>-1.1505587047751901E-2</v>
      </c>
      <c r="H270">
        <v>-7.9752412942917711E-2</v>
      </c>
      <c r="I270">
        <f t="shared" si="53"/>
        <v>-1.1505587047751902</v>
      </c>
      <c r="J270">
        <f t="shared" si="53"/>
        <v>-7.975241294291771</v>
      </c>
      <c r="K270" t="b">
        <f t="shared" si="54"/>
        <v>1</v>
      </c>
      <c r="L270">
        <f t="shared" si="52"/>
        <v>-1</v>
      </c>
      <c r="M270" s="6" t="b">
        <f t="shared" si="55"/>
        <v>1</v>
      </c>
      <c r="N270" s="2">
        <f t="shared" si="56"/>
        <v>43312</v>
      </c>
      <c r="O270" s="10">
        <f t="shared" si="59"/>
        <v>70493.776064752994</v>
      </c>
      <c r="P270" s="10">
        <f t="shared" si="57"/>
        <v>70429.84855466547</v>
      </c>
      <c r="Q270" s="10">
        <f t="shared" si="60"/>
        <v>70671.867756711246</v>
      </c>
      <c r="R270" s="10">
        <f t="shared" si="61"/>
        <v>72550.618416971411</v>
      </c>
      <c r="S270" s="10">
        <f t="shared" si="62"/>
        <v>70465.811375137841</v>
      </c>
      <c r="T270" s="10">
        <f t="shared" si="63"/>
        <v>70337.12157066162</v>
      </c>
      <c r="U270" s="13">
        <f t="shared" si="58"/>
        <v>213317.58854229847</v>
      </c>
      <c r="V270" s="6"/>
      <c r="W270" s="10">
        <f t="shared" si="64"/>
        <v>132912.33550484432</v>
      </c>
      <c r="X270">
        <v>-2.646797363748523E-2</v>
      </c>
      <c r="Y270">
        <v>3.1286910392879759E-3</v>
      </c>
      <c r="Z270">
        <v>3.5854477291574399E-2</v>
      </c>
      <c r="AA270">
        <v>0</v>
      </c>
      <c r="AB270">
        <v>0</v>
      </c>
      <c r="AC270">
        <v>2.6111425279875811E-3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v>0</v>
      </c>
      <c r="AO270">
        <v>0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0</v>
      </c>
      <c r="AV270">
        <v>0</v>
      </c>
      <c r="AW270">
        <v>0</v>
      </c>
      <c r="AX270">
        <v>0</v>
      </c>
      <c r="AY270">
        <v>0</v>
      </c>
      <c r="AZ270">
        <v>6.5398840401747026E-6</v>
      </c>
      <c r="BA270">
        <v>0</v>
      </c>
    </row>
    <row r="271" spans="1:53" x14ac:dyDescent="0.2">
      <c r="A271" s="1">
        <v>270</v>
      </c>
      <c r="B271" s="2">
        <v>41425</v>
      </c>
      <c r="C271" s="2">
        <v>41455</v>
      </c>
      <c r="D271" s="2">
        <v>43251</v>
      </c>
      <c r="E271" s="2">
        <v>43281</v>
      </c>
      <c r="F271">
        <v>1.7317171337233529E-2</v>
      </c>
      <c r="G271">
        <v>-2.435222766772864E-2</v>
      </c>
      <c r="H271">
        <v>-8.3582416786176006E-2</v>
      </c>
      <c r="I271">
        <f t="shared" si="53"/>
        <v>-2.4352227667728639</v>
      </c>
      <c r="J271">
        <f t="shared" si="53"/>
        <v>-8.3582416786176008</v>
      </c>
      <c r="K271" t="b">
        <f t="shared" si="54"/>
        <v>1</v>
      </c>
      <c r="L271">
        <f t="shared" si="52"/>
        <v>-1</v>
      </c>
      <c r="M271" s="6" t="b">
        <f t="shared" si="55"/>
        <v>1</v>
      </c>
      <c r="N271" s="2">
        <f t="shared" si="56"/>
        <v>43342</v>
      </c>
      <c r="O271" s="10">
        <f t="shared" si="59"/>
        <v>70493.776064752994</v>
      </c>
      <c r="P271" s="10">
        <f t="shared" si="57"/>
        <v>70429.84855466547</v>
      </c>
      <c r="Q271" s="10">
        <f t="shared" si="60"/>
        <v>71105.862847432829</v>
      </c>
      <c r="R271" s="10">
        <f t="shared" si="61"/>
        <v>72550.618416971411</v>
      </c>
      <c r="S271" s="10">
        <f t="shared" si="62"/>
        <v>70465.811375137841</v>
      </c>
      <c r="T271" s="10">
        <f t="shared" si="63"/>
        <v>72429.045646982107</v>
      </c>
      <c r="U271" s="13">
        <f t="shared" si="58"/>
        <v>215409.51261861896</v>
      </c>
      <c r="V271" s="6"/>
      <c r="W271" s="10">
        <f t="shared" si="64"/>
        <v>130265.74143956434</v>
      </c>
      <c r="X271">
        <v>-1.9912328342041041E-2</v>
      </c>
      <c r="Y271">
        <v>3.1089364589085571E-3</v>
      </c>
      <c r="Z271">
        <v>3.4486195160160271E-2</v>
      </c>
      <c r="AA271">
        <v>0</v>
      </c>
      <c r="AB271">
        <v>0</v>
      </c>
      <c r="AC271">
        <v>1.106407851105988E-3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  <c r="AU271">
        <v>0</v>
      </c>
      <c r="AV271">
        <v>0</v>
      </c>
      <c r="AW271">
        <v>0</v>
      </c>
      <c r="AX271">
        <v>0</v>
      </c>
      <c r="AY271">
        <v>0</v>
      </c>
      <c r="AZ271">
        <v>0</v>
      </c>
      <c r="BA271">
        <v>0</v>
      </c>
    </row>
    <row r="272" spans="1:53" x14ac:dyDescent="0.2">
      <c r="A272" s="1">
        <v>271</v>
      </c>
      <c r="B272" s="2">
        <v>41455</v>
      </c>
      <c r="C272" s="2">
        <v>41486</v>
      </c>
      <c r="D272" s="2">
        <v>43281</v>
      </c>
      <c r="E272" s="2">
        <v>43312</v>
      </c>
      <c r="F272">
        <v>8.4304683717889677E-3</v>
      </c>
      <c r="G272">
        <v>-2.2018866212788531E-2</v>
      </c>
      <c r="H272">
        <v>-5.6508560906644981E-2</v>
      </c>
      <c r="I272">
        <f t="shared" si="53"/>
        <v>-2.2018866212788533</v>
      </c>
      <c r="J272">
        <f t="shared" si="53"/>
        <v>-5.6508560906644982</v>
      </c>
      <c r="K272" t="b">
        <f t="shared" si="54"/>
        <v>1</v>
      </c>
      <c r="L272">
        <f t="shared" si="52"/>
        <v>-1</v>
      </c>
      <c r="M272" s="6" t="b">
        <f t="shared" si="55"/>
        <v>1</v>
      </c>
      <c r="N272" s="2">
        <f t="shared" si="56"/>
        <v>43373</v>
      </c>
      <c r="O272" s="10">
        <f t="shared" si="59"/>
        <v>70493.776064752994</v>
      </c>
      <c r="P272" s="10">
        <f t="shared" si="57"/>
        <v>71821.610010851145</v>
      </c>
      <c r="Q272" s="10">
        <f t="shared" si="60"/>
        <v>71105.862847432829</v>
      </c>
      <c r="R272" s="10">
        <f t="shared" si="61"/>
        <v>72550.618416971411</v>
      </c>
      <c r="S272" s="10">
        <f t="shared" si="62"/>
        <v>71803.170872872986</v>
      </c>
      <c r="T272" s="10">
        <f t="shared" si="63"/>
        <v>72429.045646982107</v>
      </c>
      <c r="U272" s="13">
        <f t="shared" si="58"/>
        <v>216801.27407480468</v>
      </c>
      <c r="V272" s="6"/>
      <c r="W272" s="10">
        <f t="shared" si="64"/>
        <v>128946.37628093136</v>
      </c>
      <c r="X272">
        <v>-1.012825892711855E-2</v>
      </c>
      <c r="Y272">
        <v>2.9964384496263879E-3</v>
      </c>
      <c r="Z272">
        <v>4.1274409499446392E-2</v>
      </c>
      <c r="AA272">
        <v>0</v>
      </c>
      <c r="AB272">
        <v>0</v>
      </c>
      <c r="AC272">
        <v>8.1912711644742536E-3</v>
      </c>
      <c r="AD272">
        <v>0</v>
      </c>
      <c r="AE272">
        <v>0</v>
      </c>
      <c r="AF272">
        <v>0</v>
      </c>
      <c r="AG272">
        <v>-4.6847954802300588E-4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  <c r="AU272">
        <v>0</v>
      </c>
      <c r="AV272">
        <v>-5.551522632368369E-4</v>
      </c>
      <c r="AW272">
        <v>0</v>
      </c>
      <c r="AX272">
        <v>0</v>
      </c>
      <c r="AY272">
        <v>0</v>
      </c>
      <c r="AZ272">
        <v>1.2785939316176169E-4</v>
      </c>
      <c r="BA272">
        <v>0</v>
      </c>
    </row>
    <row r="273" spans="1:53" x14ac:dyDescent="0.2">
      <c r="A273" s="1">
        <v>272</v>
      </c>
      <c r="B273" s="2">
        <v>41486</v>
      </c>
      <c r="C273" s="2">
        <v>41517</v>
      </c>
      <c r="D273" s="2">
        <v>43312</v>
      </c>
      <c r="E273" s="2">
        <v>43343</v>
      </c>
      <c r="F273">
        <v>8.4304683717889677E-3</v>
      </c>
      <c r="G273">
        <v>-1.950867696183857E-2</v>
      </c>
      <c r="H273">
        <v>-1.2437416579389489E-2</v>
      </c>
      <c r="I273">
        <f t="shared" si="53"/>
        <v>-1.9508676961838569</v>
      </c>
      <c r="J273">
        <f t="shared" si="53"/>
        <v>-1.2437416579389489</v>
      </c>
      <c r="K273" t="b">
        <f t="shared" si="54"/>
        <v>1</v>
      </c>
      <c r="L273">
        <f t="shared" si="52"/>
        <v>-1</v>
      </c>
      <c r="M273" s="6" t="b">
        <f t="shared" si="55"/>
        <v>1</v>
      </c>
      <c r="N273" s="2">
        <f t="shared" si="56"/>
        <v>43404</v>
      </c>
      <c r="O273" s="10">
        <f t="shared" si="59"/>
        <v>72267.091358268226</v>
      </c>
      <c r="P273" s="10">
        <f t="shared" si="57"/>
        <v>71821.610010851145</v>
      </c>
      <c r="Q273" s="10">
        <f t="shared" si="60"/>
        <v>71105.862847432829</v>
      </c>
      <c r="R273" s="10">
        <f t="shared" si="61"/>
        <v>71400.653926589643</v>
      </c>
      <c r="S273" s="10">
        <f t="shared" si="62"/>
        <v>71803.170872872986</v>
      </c>
      <c r="T273" s="10">
        <f t="shared" si="63"/>
        <v>72429.045646982107</v>
      </c>
      <c r="U273" s="13">
        <f t="shared" si="58"/>
        <v>215651.30958442291</v>
      </c>
      <c r="V273" s="6"/>
      <c r="W273" s="10">
        <f t="shared" si="64"/>
        <v>131216.24135243194</v>
      </c>
      <c r="X273">
        <v>1.7603170689770249E-2</v>
      </c>
      <c r="Y273">
        <v>2.992724480448104E-3</v>
      </c>
      <c r="Z273">
        <v>4.1327601984877643E-2</v>
      </c>
      <c r="AA273">
        <v>0</v>
      </c>
      <c r="AB273">
        <v>0</v>
      </c>
      <c r="AC273">
        <v>8.1914818532369989E-3</v>
      </c>
      <c r="AD273">
        <v>0</v>
      </c>
      <c r="AE273">
        <v>0</v>
      </c>
      <c r="AF273">
        <v>0</v>
      </c>
      <c r="AG273">
        <v>-4.350240311526177E-4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  <c r="AU273">
        <v>0</v>
      </c>
      <c r="AV273">
        <v>-4.9010314790393333E-4</v>
      </c>
      <c r="AW273">
        <v>0</v>
      </c>
      <c r="AX273">
        <v>0</v>
      </c>
      <c r="AY273">
        <v>0</v>
      </c>
      <c r="AZ273">
        <v>1.3813336029491979E-4</v>
      </c>
      <c r="BA273">
        <v>0</v>
      </c>
    </row>
    <row r="274" spans="1:53" x14ac:dyDescent="0.2">
      <c r="A274" s="1">
        <v>273</v>
      </c>
      <c r="B274" s="2">
        <v>41517</v>
      </c>
      <c r="C274" s="2">
        <v>41547</v>
      </c>
      <c r="D274" s="2">
        <v>43343</v>
      </c>
      <c r="E274" s="2">
        <v>43373</v>
      </c>
      <c r="F274">
        <v>8.4304683717889677E-3</v>
      </c>
      <c r="G274">
        <v>-1.218862322556508E-2</v>
      </c>
      <c r="H274">
        <v>9.8081082619839548E-3</v>
      </c>
      <c r="I274">
        <f t="shared" si="53"/>
        <v>-1.2188623225565081</v>
      </c>
      <c r="J274">
        <f t="shared" si="53"/>
        <v>0.98081082619839544</v>
      </c>
      <c r="K274" t="b">
        <f t="shared" si="54"/>
        <v>0</v>
      </c>
      <c r="L274">
        <f t="shared" si="52"/>
        <v>-1</v>
      </c>
      <c r="M274" s="6" t="b">
        <f t="shared" si="55"/>
        <v>0</v>
      </c>
      <c r="N274" s="2">
        <f t="shared" si="56"/>
        <v>43434</v>
      </c>
      <c r="O274" s="10">
        <f t="shared" si="59"/>
        <v>72267.091358268226</v>
      </c>
      <c r="P274" s="10">
        <f t="shared" si="57"/>
        <v>71821.610010851145</v>
      </c>
      <c r="Q274" s="10">
        <f t="shared" si="60"/>
        <v>71883.769861474299</v>
      </c>
      <c r="R274" s="10">
        <f t="shared" si="61"/>
        <v>71400.653926589643</v>
      </c>
      <c r="S274" s="10">
        <f t="shared" si="62"/>
        <v>71803.170872872986</v>
      </c>
      <c r="T274" s="10">
        <f t="shared" si="63"/>
        <v>71568.419781714692</v>
      </c>
      <c r="U274" s="13">
        <f t="shared" si="58"/>
        <v>214790.6837191555</v>
      </c>
      <c r="V274" s="6"/>
      <c r="W274" s="10">
        <f t="shared" si="64"/>
        <v>131522.39462741101</v>
      </c>
      <c r="X274">
        <v>2.333196499332404E-3</v>
      </c>
      <c r="Y274">
        <v>2.9800079470249149E-3</v>
      </c>
      <c r="Z274">
        <v>4.1325410709733522E-2</v>
      </c>
      <c r="AA274">
        <v>0</v>
      </c>
      <c r="AB274">
        <v>0</v>
      </c>
      <c r="AC274">
        <v>8.1073112471890911E-3</v>
      </c>
      <c r="AD274">
        <v>0</v>
      </c>
      <c r="AE274">
        <v>0</v>
      </c>
      <c r="AF274">
        <v>0</v>
      </c>
      <c r="AG274">
        <v>-4.3313460102231688E-4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v>0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-5.5123861057311573E-4</v>
      </c>
      <c r="AW274">
        <v>0</v>
      </c>
      <c r="AX274">
        <v>0</v>
      </c>
      <c r="AY274">
        <v>0</v>
      </c>
      <c r="AZ274">
        <v>1.4152892020698061E-4</v>
      </c>
      <c r="BA274">
        <v>0</v>
      </c>
    </row>
    <row r="275" spans="1:53" x14ac:dyDescent="0.2">
      <c r="A275" s="1">
        <v>274</v>
      </c>
      <c r="B275" s="2">
        <v>41547</v>
      </c>
      <c r="C275" s="2">
        <v>41578</v>
      </c>
      <c r="D275" s="2">
        <v>43373</v>
      </c>
      <c r="E275" s="2">
        <v>43404</v>
      </c>
      <c r="F275">
        <v>8.200260619934131E-3</v>
      </c>
      <c r="G275">
        <v>8.7373617483456813E-3</v>
      </c>
      <c r="H275">
        <v>6.6967814419409827E-2</v>
      </c>
      <c r="I275">
        <f t="shared" si="53"/>
        <v>0.87373617483456811</v>
      </c>
      <c r="J275">
        <f t="shared" si="53"/>
        <v>6.696781441940983</v>
      </c>
      <c r="K275" t="b">
        <f t="shared" si="54"/>
        <v>1</v>
      </c>
      <c r="L275">
        <f t="shared" si="52"/>
        <v>0</v>
      </c>
      <c r="M275" s="6" t="str">
        <f t="shared" si="55"/>
        <v>No Action</v>
      </c>
      <c r="N275" s="2">
        <f t="shared" si="56"/>
        <v>43465</v>
      </c>
      <c r="O275" s="10">
        <f t="shared" si="59"/>
        <v>72267.091358268226</v>
      </c>
      <c r="P275" s="10">
        <f t="shared" si="57"/>
        <v>72267.091358268226</v>
      </c>
      <c r="Q275" s="10">
        <f t="shared" si="60"/>
        <v>71883.769861474299</v>
      </c>
      <c r="R275" s="10">
        <f t="shared" si="61"/>
        <v>71400.653926589643</v>
      </c>
      <c r="S275" s="10">
        <f t="shared" si="62"/>
        <v>71596.894573051832</v>
      </c>
      <c r="T275" s="10">
        <f t="shared" si="63"/>
        <v>71568.419781714692</v>
      </c>
      <c r="U275" s="13">
        <f t="shared" si="58"/>
        <v>215236.16506657255</v>
      </c>
      <c r="V275" s="6"/>
      <c r="W275" s="10">
        <f t="shared" si="64"/>
        <v>137708.08318993374</v>
      </c>
      <c r="X275">
        <v>4.7031447230307319E-2</v>
      </c>
      <c r="Y275">
        <v>2.926978055977629E-3</v>
      </c>
      <c r="Z275">
        <v>4.1417856532016767E-2</v>
      </c>
      <c r="AA275">
        <v>0</v>
      </c>
      <c r="AB275">
        <v>0</v>
      </c>
      <c r="AC275">
        <v>8.1708150889586491E-3</v>
      </c>
      <c r="AD275">
        <v>0</v>
      </c>
      <c r="AE275">
        <v>0</v>
      </c>
      <c r="AF275">
        <v>0</v>
      </c>
      <c r="AG275">
        <v>-6.0911460147604465E-4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  <c r="AU275">
        <v>0</v>
      </c>
      <c r="AV275">
        <v>-7.5120072551247295E-4</v>
      </c>
      <c r="AW275">
        <v>0</v>
      </c>
      <c r="AX275">
        <v>0</v>
      </c>
      <c r="AY275">
        <v>0</v>
      </c>
      <c r="AZ275">
        <v>1.4189013390345721E-4</v>
      </c>
      <c r="BA275">
        <v>0</v>
      </c>
    </row>
    <row r="276" spans="1:53" x14ac:dyDescent="0.2">
      <c r="A276" s="1">
        <v>275</v>
      </c>
      <c r="B276" s="2">
        <v>41578</v>
      </c>
      <c r="C276" s="2">
        <v>41608</v>
      </c>
      <c r="D276" s="2">
        <v>43404</v>
      </c>
      <c r="E276" s="2">
        <v>43434</v>
      </c>
      <c r="F276">
        <v>1.5078450458610511E-2</v>
      </c>
      <c r="G276">
        <v>-7.1590297748727822E-4</v>
      </c>
      <c r="H276">
        <v>7.6778973568874309E-2</v>
      </c>
      <c r="I276">
        <f t="shared" si="53"/>
        <v>-7.1590297748727827E-2</v>
      </c>
      <c r="J276">
        <f t="shared" si="53"/>
        <v>7.6778973568874314</v>
      </c>
      <c r="K276" t="b">
        <f t="shared" si="54"/>
        <v>0</v>
      </c>
      <c r="L276">
        <f t="shared" si="52"/>
        <v>0</v>
      </c>
      <c r="M276" s="6" t="str">
        <f t="shared" si="55"/>
        <v>No Action</v>
      </c>
      <c r="N276" s="2">
        <f t="shared" si="56"/>
        <v>43495</v>
      </c>
      <c r="O276" s="10">
        <f t="shared" si="59"/>
        <v>71745.388355524177</v>
      </c>
      <c r="P276" s="10">
        <f t="shared" si="57"/>
        <v>72267.091358268226</v>
      </c>
      <c r="Q276" s="10">
        <f t="shared" si="60"/>
        <v>71883.769861474299</v>
      </c>
      <c r="R276" s="10">
        <f t="shared" si="61"/>
        <v>71883.769861474299</v>
      </c>
      <c r="S276" s="10">
        <f t="shared" si="62"/>
        <v>71596.894573051832</v>
      </c>
      <c r="T276" s="10">
        <f t="shared" si="63"/>
        <v>71568.419781714692</v>
      </c>
      <c r="U276" s="13">
        <f t="shared" si="58"/>
        <v>215719.28100145719</v>
      </c>
      <c r="V276" s="6"/>
      <c r="W276" s="10">
        <f t="shared" si="64"/>
        <v>141483.25800403135</v>
      </c>
      <c r="X276">
        <v>2.7414329839234731E-2</v>
      </c>
      <c r="Y276">
        <v>2.8636993533430908E-3</v>
      </c>
      <c r="Z276">
        <v>3.6345625722537293E-2</v>
      </c>
      <c r="AA276">
        <v>0</v>
      </c>
      <c r="AB276">
        <v>0</v>
      </c>
      <c r="AC276">
        <v>2.6906724704362718E-3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0</v>
      </c>
      <c r="AZ276">
        <v>0</v>
      </c>
      <c r="BA276">
        <v>0</v>
      </c>
    </row>
    <row r="277" spans="1:53" x14ac:dyDescent="0.2">
      <c r="A277" s="1">
        <v>276</v>
      </c>
      <c r="B277" s="2">
        <v>41608</v>
      </c>
      <c r="C277" s="2">
        <v>41639</v>
      </c>
      <c r="D277" s="2">
        <v>43434</v>
      </c>
      <c r="E277" s="2">
        <v>43465</v>
      </c>
      <c r="F277">
        <v>1.684429760042315E-2</v>
      </c>
      <c r="G277">
        <v>2.7565697647506299E-2</v>
      </c>
      <c r="H277">
        <v>6.9599330485032723E-2</v>
      </c>
      <c r="I277">
        <f t="shared" si="53"/>
        <v>2.7565697647506298</v>
      </c>
      <c r="J277">
        <f t="shared" si="53"/>
        <v>6.959933048503272</v>
      </c>
      <c r="K277" t="b">
        <f t="shared" si="54"/>
        <v>1</v>
      </c>
      <c r="L277">
        <f t="shared" si="52"/>
        <v>1</v>
      </c>
      <c r="M277" s="6" t="b">
        <f t="shared" si="55"/>
        <v>1</v>
      </c>
      <c r="N277" s="2">
        <f t="shared" si="56"/>
        <v>43524</v>
      </c>
      <c r="O277" s="10">
        <f t="shared" si="59"/>
        <v>71745.388355524177</v>
      </c>
      <c r="P277" s="10">
        <f t="shared" si="57"/>
        <v>72267.091358268226</v>
      </c>
      <c r="Q277" s="10">
        <f t="shared" si="60"/>
        <v>71906.427000485724</v>
      </c>
      <c r="R277" s="10">
        <f t="shared" si="61"/>
        <v>71883.769861474299</v>
      </c>
      <c r="S277" s="10">
        <f t="shared" si="62"/>
        <v>71596.894573051832</v>
      </c>
      <c r="T277" s="10">
        <f t="shared" si="63"/>
        <v>73257.926548749136</v>
      </c>
      <c r="U277" s="13">
        <f t="shared" si="58"/>
        <v>217408.78776849166</v>
      </c>
      <c r="V277" s="6"/>
      <c r="W277" s="10">
        <f t="shared" si="64"/>
        <v>140797.56695151248</v>
      </c>
      <c r="X277">
        <v>-4.8464465845091849E-3</v>
      </c>
      <c r="Y277">
        <v>2.9585087073731369E-3</v>
      </c>
      <c r="Z277">
        <v>3.4980199979041567E-2</v>
      </c>
      <c r="AA277">
        <v>0</v>
      </c>
      <c r="AB277">
        <v>0</v>
      </c>
      <c r="AC277">
        <v>1.164761394463215E-3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0</v>
      </c>
      <c r="AV277">
        <v>0</v>
      </c>
      <c r="AW277">
        <v>0</v>
      </c>
      <c r="AX277">
        <v>0</v>
      </c>
      <c r="AY277">
        <v>0</v>
      </c>
      <c r="AZ277">
        <v>0</v>
      </c>
      <c r="BA277">
        <v>0</v>
      </c>
    </row>
    <row r="278" spans="1:53" x14ac:dyDescent="0.2">
      <c r="A278" s="1">
        <v>277</v>
      </c>
      <c r="B278" s="2">
        <v>41639</v>
      </c>
      <c r="C278" s="2">
        <v>41670</v>
      </c>
      <c r="D278" s="2">
        <v>43465</v>
      </c>
      <c r="E278" s="2">
        <v>43496</v>
      </c>
      <c r="F278">
        <v>8.4304683717889677E-3</v>
      </c>
      <c r="G278">
        <v>1.8131398817197861E-2</v>
      </c>
      <c r="H278">
        <v>2.7453381260435119E-3</v>
      </c>
      <c r="I278">
        <f t="shared" si="53"/>
        <v>1.8131398817197861</v>
      </c>
      <c r="J278">
        <f t="shared" si="53"/>
        <v>0.27453381260435117</v>
      </c>
      <c r="K278" t="b">
        <f t="shared" si="54"/>
        <v>1</v>
      </c>
      <c r="L278">
        <f t="shared" si="52"/>
        <v>1</v>
      </c>
      <c r="M278" s="6" t="b">
        <f t="shared" si="55"/>
        <v>1</v>
      </c>
      <c r="N278" s="2">
        <f t="shared" si="56"/>
        <v>43555</v>
      </c>
      <c r="O278" s="10">
        <f t="shared" si="59"/>
        <v>71745.388355524177</v>
      </c>
      <c r="P278" s="10">
        <f t="shared" si="57"/>
        <v>71811.043472197591</v>
      </c>
      <c r="Q278" s="10">
        <f t="shared" si="60"/>
        <v>71906.427000485724</v>
      </c>
      <c r="R278" s="10">
        <f t="shared" si="61"/>
        <v>71883.769861474299</v>
      </c>
      <c r="S278" s="10">
        <f t="shared" si="62"/>
        <v>72469.595922830558</v>
      </c>
      <c r="T278" s="10">
        <f t="shared" si="63"/>
        <v>73257.926548749136</v>
      </c>
      <c r="U278" s="13">
        <f t="shared" si="58"/>
        <v>216952.73988242104</v>
      </c>
      <c r="V278" s="6"/>
      <c r="W278" s="10">
        <f t="shared" si="64"/>
        <v>138006.60082660752</v>
      </c>
      <c r="X278">
        <v>-1.9822545128681889E-2</v>
      </c>
      <c r="Y278">
        <v>2.8253745319697858E-3</v>
      </c>
      <c r="Z278">
        <v>4.1475763365570448E-2</v>
      </c>
      <c r="AA278">
        <v>0</v>
      </c>
      <c r="AB278">
        <v>0</v>
      </c>
      <c r="AC278">
        <v>7.4387601777315899E-3</v>
      </c>
      <c r="AD278">
        <v>0</v>
      </c>
      <c r="AE278">
        <v>0</v>
      </c>
      <c r="AF278">
        <v>0</v>
      </c>
      <c r="AG278">
        <v>-3.025081771980177E-4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  <c r="AU278">
        <v>0</v>
      </c>
      <c r="AV278">
        <v>-1.088598815789409E-3</v>
      </c>
      <c r="AW278">
        <v>0</v>
      </c>
      <c r="AX278">
        <v>0</v>
      </c>
      <c r="AY278">
        <v>0</v>
      </c>
      <c r="AZ278">
        <v>0</v>
      </c>
      <c r="BA278">
        <v>0</v>
      </c>
    </row>
    <row r="279" spans="1:53" x14ac:dyDescent="0.2">
      <c r="A279" s="1">
        <v>278</v>
      </c>
      <c r="B279" s="2">
        <v>41670</v>
      </c>
      <c r="C279" s="2">
        <v>41698</v>
      </c>
      <c r="D279" s="2">
        <v>43496</v>
      </c>
      <c r="E279" s="2">
        <v>43524</v>
      </c>
      <c r="F279">
        <v>8.4304683717889677E-3</v>
      </c>
      <c r="G279">
        <v>-5.3744966167477252E-3</v>
      </c>
      <c r="H279">
        <v>-3.2373246427562938E-2</v>
      </c>
      <c r="I279">
        <f t="shared" si="53"/>
        <v>-0.53744966167477248</v>
      </c>
      <c r="J279">
        <f t="shared" si="53"/>
        <v>-3.2373246427562936</v>
      </c>
      <c r="K279" t="b">
        <f t="shared" si="54"/>
        <v>1</v>
      </c>
      <c r="L279">
        <f t="shared" si="52"/>
        <v>0</v>
      </c>
      <c r="M279" s="6" t="str">
        <f t="shared" si="55"/>
        <v>No Action</v>
      </c>
      <c r="N279" s="2">
        <f t="shared" si="56"/>
        <v>43583</v>
      </c>
      <c r="O279" s="10">
        <f t="shared" si="59"/>
        <v>72317.579960807008</v>
      </c>
      <c r="P279" s="10">
        <f t="shared" si="57"/>
        <v>71811.043472197591</v>
      </c>
      <c r="Q279" s="10">
        <f t="shared" si="60"/>
        <v>71906.427000485724</v>
      </c>
      <c r="R279" s="10">
        <f t="shared" si="61"/>
        <v>71906.427000485724</v>
      </c>
      <c r="S279" s="10">
        <f t="shared" si="62"/>
        <v>72469.595922830558</v>
      </c>
      <c r="T279" s="10">
        <f t="shared" si="63"/>
        <v>73257.926548749136</v>
      </c>
      <c r="U279" s="13">
        <f t="shared" si="58"/>
        <v>216975.39702143247</v>
      </c>
      <c r="V279" s="6"/>
      <c r="W279" s="10">
        <f t="shared" si="64"/>
        <v>136943.3628215747</v>
      </c>
      <c r="X279">
        <v>-7.704254714371717E-3</v>
      </c>
      <c r="Y279">
        <v>2.7752364944303521E-3</v>
      </c>
      <c r="Z279">
        <v>4.142856537538471E-2</v>
      </c>
      <c r="AA279">
        <v>0</v>
      </c>
      <c r="AB279">
        <v>0</v>
      </c>
      <c r="AC279">
        <v>7.439563675344713E-3</v>
      </c>
      <c r="AD279">
        <v>0</v>
      </c>
      <c r="AE279">
        <v>0</v>
      </c>
      <c r="AF279">
        <v>0</v>
      </c>
      <c r="AG279">
        <v>-2.90946768557812E-4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  <c r="AU279">
        <v>0</v>
      </c>
      <c r="AV279">
        <v>-1.0716198541124689E-3</v>
      </c>
      <c r="AW279">
        <v>0</v>
      </c>
      <c r="AX279">
        <v>0</v>
      </c>
      <c r="AY279">
        <v>0</v>
      </c>
      <c r="AZ279">
        <v>0</v>
      </c>
      <c r="BA279">
        <v>0</v>
      </c>
    </row>
    <row r="280" spans="1:53" x14ac:dyDescent="0.2">
      <c r="A280" s="1">
        <v>279</v>
      </c>
      <c r="B280" s="2">
        <v>41698</v>
      </c>
      <c r="C280" s="2">
        <v>41729</v>
      </c>
      <c r="D280" s="2">
        <v>43524</v>
      </c>
      <c r="E280" s="2">
        <v>43555</v>
      </c>
      <c r="F280">
        <v>8.4304683717889677E-3</v>
      </c>
      <c r="G280">
        <v>-1.7118618170813959E-2</v>
      </c>
      <c r="H280">
        <v>-1.412211091779947E-2</v>
      </c>
      <c r="I280">
        <f t="shared" si="53"/>
        <v>-1.711861817081396</v>
      </c>
      <c r="J280">
        <f t="shared" si="53"/>
        <v>-1.4122110917799471</v>
      </c>
      <c r="K280" t="b">
        <f t="shared" si="54"/>
        <v>1</v>
      </c>
      <c r="L280">
        <f t="shared" si="52"/>
        <v>-1</v>
      </c>
      <c r="M280" s="6" t="b">
        <f t="shared" si="55"/>
        <v>1</v>
      </c>
      <c r="N280" s="2">
        <f t="shared" si="56"/>
        <v>43616</v>
      </c>
      <c r="O280" s="10">
        <f t="shared" si="59"/>
        <v>72317.579960807008</v>
      </c>
      <c r="P280" s="10">
        <f t="shared" si="57"/>
        <v>71811.043472197591</v>
      </c>
      <c r="Q280" s="10">
        <f t="shared" si="60"/>
        <v>72325.132340477488</v>
      </c>
      <c r="R280" s="10">
        <f t="shared" si="61"/>
        <v>71906.427000485724</v>
      </c>
      <c r="S280" s="10">
        <f t="shared" si="62"/>
        <v>72469.595922830558</v>
      </c>
      <c r="T280" s="10">
        <f t="shared" si="63"/>
        <v>72810.737146760672</v>
      </c>
      <c r="U280" s="13">
        <f t="shared" si="58"/>
        <v>216528.207619444</v>
      </c>
      <c r="V280" s="6"/>
      <c r="W280" s="10">
        <f t="shared" si="64"/>
        <v>138779.04600057614</v>
      </c>
      <c r="X280">
        <v>1.3404688925254281E-2</v>
      </c>
      <c r="Y280">
        <v>2.7864833702588511E-3</v>
      </c>
      <c r="Z280">
        <v>4.1424937057899042E-2</v>
      </c>
      <c r="AA280">
        <v>0</v>
      </c>
      <c r="AB280">
        <v>0</v>
      </c>
      <c r="AC280">
        <v>7.4423051852859643E-3</v>
      </c>
      <c r="AD280">
        <v>0</v>
      </c>
      <c r="AE280">
        <v>0</v>
      </c>
      <c r="AF280">
        <v>0</v>
      </c>
      <c r="AG280">
        <v>-2.9707221056957518E-4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  <c r="AU280">
        <v>0</v>
      </c>
      <c r="AV280">
        <v>-1.0500806558508861E-3</v>
      </c>
      <c r="AW280">
        <v>0</v>
      </c>
      <c r="AX280">
        <v>0</v>
      </c>
      <c r="AY280">
        <v>0</v>
      </c>
      <c r="AZ280">
        <v>0</v>
      </c>
      <c r="BA280">
        <v>0</v>
      </c>
    </row>
    <row r="281" spans="1:53" x14ac:dyDescent="0.2">
      <c r="A281" s="1">
        <v>280</v>
      </c>
      <c r="B281" s="2">
        <v>41729</v>
      </c>
      <c r="C281" s="2">
        <v>41759</v>
      </c>
      <c r="D281" s="2">
        <v>43555</v>
      </c>
      <c r="E281" s="2">
        <v>43585</v>
      </c>
      <c r="F281">
        <v>8.4304683717889677E-3</v>
      </c>
      <c r="G281">
        <v>-8.1658382275063453E-3</v>
      </c>
      <c r="H281">
        <v>8.2986913772129217E-2</v>
      </c>
      <c r="I281">
        <f t="shared" si="53"/>
        <v>-0.81658382275063457</v>
      </c>
      <c r="J281">
        <f t="shared" si="53"/>
        <v>8.298691377212922</v>
      </c>
      <c r="K281" t="b">
        <f t="shared" si="54"/>
        <v>0</v>
      </c>
      <c r="L281">
        <f t="shared" si="52"/>
        <v>0</v>
      </c>
      <c r="M281" s="6" t="str">
        <f t="shared" si="55"/>
        <v>No Action</v>
      </c>
      <c r="N281" s="2">
        <f t="shared" si="56"/>
        <v>43646</v>
      </c>
      <c r="O281" s="10">
        <f t="shared" si="59"/>
        <v>72317.579960807008</v>
      </c>
      <c r="P281" s="10">
        <f t="shared" si="57"/>
        <v>72317.579960807008</v>
      </c>
      <c r="Q281" s="10">
        <f t="shared" si="60"/>
        <v>72325.132340477488</v>
      </c>
      <c r="R281" s="10">
        <f t="shared" si="61"/>
        <v>71906.427000485724</v>
      </c>
      <c r="S281" s="10">
        <f t="shared" si="62"/>
        <v>72176.069206481334</v>
      </c>
      <c r="T281" s="10">
        <f t="shared" si="63"/>
        <v>72810.737146760672</v>
      </c>
      <c r="U281" s="13">
        <f t="shared" si="58"/>
        <v>217034.74410805339</v>
      </c>
      <c r="V281" s="6"/>
      <c r="W281" s="10">
        <f t="shared" si="64"/>
        <v>149504.78990282901</v>
      </c>
      <c r="X281">
        <v>7.7286479561246804E-2</v>
      </c>
      <c r="Y281">
        <v>2.7742406473762579E-3</v>
      </c>
      <c r="Z281">
        <v>4.1389088765590561E-2</v>
      </c>
      <c r="AA281">
        <v>0</v>
      </c>
      <c r="AB281">
        <v>0</v>
      </c>
      <c r="AC281">
        <v>7.430872217396127E-3</v>
      </c>
      <c r="AD281">
        <v>0</v>
      </c>
      <c r="AE281">
        <v>0</v>
      </c>
      <c r="AF281">
        <v>0</v>
      </c>
      <c r="AG281">
        <v>-2.8903473967129662E-4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  <c r="AU281">
        <v>0</v>
      </c>
      <c r="AV281">
        <v>-1.039588797348481E-3</v>
      </c>
      <c r="AW281">
        <v>0</v>
      </c>
      <c r="AX281">
        <v>0</v>
      </c>
      <c r="AY281">
        <v>0</v>
      </c>
      <c r="AZ281">
        <v>0</v>
      </c>
      <c r="BA281">
        <v>0</v>
      </c>
    </row>
    <row r="282" spans="1:53" x14ac:dyDescent="0.2">
      <c r="A282" s="1">
        <v>281</v>
      </c>
      <c r="B282" s="2">
        <v>41759</v>
      </c>
      <c r="C282" s="2">
        <v>41790</v>
      </c>
      <c r="D282" s="2">
        <v>43585</v>
      </c>
      <c r="E282" s="2">
        <v>43616</v>
      </c>
      <c r="F282">
        <v>8.4304683717889677E-3</v>
      </c>
      <c r="G282">
        <v>8.445063203321921E-3</v>
      </c>
      <c r="H282">
        <v>9.7306724147636178E-2</v>
      </c>
      <c r="I282">
        <f t="shared" si="53"/>
        <v>0.84450632033219208</v>
      </c>
      <c r="J282">
        <f t="shared" si="53"/>
        <v>9.7306724147636174</v>
      </c>
      <c r="K282" t="b">
        <f t="shared" si="54"/>
        <v>1</v>
      </c>
      <c r="L282">
        <f t="shared" si="52"/>
        <v>0</v>
      </c>
      <c r="M282" s="6" t="str">
        <f t="shared" si="55"/>
        <v>No Action</v>
      </c>
      <c r="N282" s="2">
        <f t="shared" si="56"/>
        <v>43677</v>
      </c>
      <c r="O282" s="10">
        <f t="shared" si="59"/>
        <v>72344.914702684458</v>
      </c>
      <c r="P282" s="10">
        <f t="shared" si="57"/>
        <v>72317.579960807008</v>
      </c>
      <c r="Q282" s="10">
        <f t="shared" si="60"/>
        <v>72325.132340477488</v>
      </c>
      <c r="R282" s="10">
        <f t="shared" si="61"/>
        <v>72325.132340477488</v>
      </c>
      <c r="S282" s="10">
        <f t="shared" si="62"/>
        <v>72176.069206481334</v>
      </c>
      <c r="T282" s="10">
        <f t="shared" si="63"/>
        <v>72810.737146760672</v>
      </c>
      <c r="U282" s="13">
        <f t="shared" si="58"/>
        <v>217453.44944804517</v>
      </c>
      <c r="V282" s="6"/>
      <c r="W282" s="10">
        <f t="shared" si="64"/>
        <v>150493.84716203751</v>
      </c>
      <c r="X282">
        <v>6.615555661135239E-3</v>
      </c>
      <c r="Y282">
        <v>2.8984585713848991E-3</v>
      </c>
      <c r="Z282">
        <v>4.1337046420699811E-2</v>
      </c>
      <c r="AA282">
        <v>0</v>
      </c>
      <c r="AB282">
        <v>0</v>
      </c>
      <c r="AC282">
        <v>7.3526609130181711E-3</v>
      </c>
      <c r="AD282">
        <v>0</v>
      </c>
      <c r="AE282">
        <v>0</v>
      </c>
      <c r="AF282">
        <v>0</v>
      </c>
      <c r="AG282">
        <v>-2.7297865747949582E-4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  <c r="AU282">
        <v>0</v>
      </c>
      <c r="AV282">
        <v>-1.106201833674937E-3</v>
      </c>
      <c r="AW282">
        <v>0</v>
      </c>
      <c r="AX282">
        <v>0</v>
      </c>
      <c r="AY282">
        <v>0</v>
      </c>
      <c r="AZ282">
        <v>0</v>
      </c>
      <c r="BA282">
        <v>0</v>
      </c>
    </row>
    <row r="283" spans="1:53" x14ac:dyDescent="0.2">
      <c r="A283" s="1">
        <v>282</v>
      </c>
      <c r="B283" s="2">
        <v>41790</v>
      </c>
      <c r="C283" s="2">
        <v>41820</v>
      </c>
      <c r="D283" s="2">
        <v>43616</v>
      </c>
      <c r="E283" s="2">
        <v>43646</v>
      </c>
      <c r="F283">
        <v>8.4304683717889677E-3</v>
      </c>
      <c r="G283">
        <v>5.9552254089357583E-2</v>
      </c>
      <c r="H283">
        <v>0.14752315316363221</v>
      </c>
      <c r="I283">
        <f t="shared" si="53"/>
        <v>5.9552254089357586</v>
      </c>
      <c r="J283">
        <f t="shared" si="53"/>
        <v>14.752315316363221</v>
      </c>
      <c r="K283" t="b">
        <f t="shared" si="54"/>
        <v>1</v>
      </c>
      <c r="L283">
        <f t="shared" si="52"/>
        <v>1</v>
      </c>
      <c r="M283" s="6" t="b">
        <f t="shared" si="55"/>
        <v>1</v>
      </c>
      <c r="N283" s="2">
        <f t="shared" si="56"/>
        <v>43707</v>
      </c>
      <c r="O283" s="10">
        <f t="shared" si="59"/>
        <v>72344.914702684458</v>
      </c>
      <c r="P283" s="10">
        <f t="shared" si="57"/>
        <v>72317.579960807008</v>
      </c>
      <c r="Q283" s="10">
        <f t="shared" si="60"/>
        <v>72484.483149348394</v>
      </c>
      <c r="R283" s="10">
        <f t="shared" si="61"/>
        <v>72325.132340477488</v>
      </c>
      <c r="S283" s="10">
        <f t="shared" si="62"/>
        <v>72176.069206481334</v>
      </c>
      <c r="T283" s="10">
        <f t="shared" si="63"/>
        <v>75725.282977246883</v>
      </c>
      <c r="U283" s="13">
        <f t="shared" si="58"/>
        <v>220367.99527853137</v>
      </c>
      <c r="V283" s="6"/>
      <c r="W283" s="10">
        <f t="shared" si="64"/>
        <v>160068.43396176599</v>
      </c>
      <c r="X283">
        <v>6.3621117941250346E-2</v>
      </c>
      <c r="Y283">
        <v>3.0226539518547809E-3</v>
      </c>
      <c r="Z283">
        <v>4.1379684653822323E-2</v>
      </c>
      <c r="AA283">
        <v>0</v>
      </c>
      <c r="AB283">
        <v>0</v>
      </c>
      <c r="AC283">
        <v>7.2941598910479686E-3</v>
      </c>
      <c r="AD283">
        <v>0</v>
      </c>
      <c r="AE283">
        <v>0</v>
      </c>
      <c r="AF283">
        <v>0</v>
      </c>
      <c r="AG283">
        <v>-2.2387196328288491E-4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v>0</v>
      </c>
      <c r="AO283">
        <v>0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0</v>
      </c>
      <c r="AV283">
        <v>-1.1367371754999981E-3</v>
      </c>
      <c r="AW283">
        <v>0</v>
      </c>
      <c r="AX283">
        <v>0</v>
      </c>
      <c r="AY283">
        <v>0</v>
      </c>
      <c r="AZ283">
        <v>0</v>
      </c>
      <c r="BA283">
        <v>0</v>
      </c>
    </row>
    <row r="284" spans="1:53" x14ac:dyDescent="0.2">
      <c r="A284" s="1">
        <v>283</v>
      </c>
      <c r="B284" s="2">
        <v>41820</v>
      </c>
      <c r="C284" s="2">
        <v>41851</v>
      </c>
      <c r="D284" s="2">
        <v>43646</v>
      </c>
      <c r="E284" s="2">
        <v>43677</v>
      </c>
      <c r="F284">
        <v>8.4304683717889677E-3</v>
      </c>
      <c r="G284">
        <v>8.6765213529019693E-3</v>
      </c>
      <c r="H284">
        <v>3.0233169658796421E-2</v>
      </c>
      <c r="I284">
        <f t="shared" si="53"/>
        <v>0.86765213529019691</v>
      </c>
      <c r="J284">
        <f t="shared" si="53"/>
        <v>3.0233169658796419</v>
      </c>
      <c r="K284" t="b">
        <f t="shared" si="54"/>
        <v>1</v>
      </c>
      <c r="L284">
        <f t="shared" si="52"/>
        <v>0</v>
      </c>
      <c r="M284" s="6" t="str">
        <f t="shared" si="55"/>
        <v>No Action</v>
      </c>
      <c r="N284" s="2">
        <f t="shared" si="56"/>
        <v>43738</v>
      </c>
      <c r="O284" s="10">
        <f t="shared" si="59"/>
        <v>72344.914702684458</v>
      </c>
      <c r="P284" s="10">
        <f t="shared" si="57"/>
        <v>72344.914702684458</v>
      </c>
      <c r="Q284" s="10">
        <f t="shared" si="60"/>
        <v>72484.483149348394</v>
      </c>
      <c r="R284" s="10">
        <f t="shared" si="61"/>
        <v>72325.132340477488</v>
      </c>
      <c r="S284" s="10">
        <f t="shared" si="62"/>
        <v>73455.998426177117</v>
      </c>
      <c r="T284" s="10">
        <f t="shared" si="63"/>
        <v>75725.282977246883</v>
      </c>
      <c r="U284" s="13">
        <f t="shared" si="58"/>
        <v>220395.33002040882</v>
      </c>
      <c r="V284" s="6"/>
      <c r="W284" s="10">
        <f t="shared" si="64"/>
        <v>153665.13573253236</v>
      </c>
      <c r="X284">
        <v>-4.0003503943589008E-2</v>
      </c>
      <c r="Y284">
        <v>3.1481015602075149E-3</v>
      </c>
      <c r="Z284">
        <v>4.1604634630026567E-2</v>
      </c>
      <c r="AA284">
        <v>0</v>
      </c>
      <c r="AB284">
        <v>0</v>
      </c>
      <c r="AC284">
        <v>7.2931801624524489E-3</v>
      </c>
      <c r="AD284">
        <v>0</v>
      </c>
      <c r="AE284">
        <v>0</v>
      </c>
      <c r="AF284">
        <v>0</v>
      </c>
      <c r="AG284">
        <v>-2.4543661679848422E-4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0</v>
      </c>
      <c r="AV284">
        <v>-1.107544815050474E-3</v>
      </c>
      <c r="AW284">
        <v>0</v>
      </c>
      <c r="AX284">
        <v>0</v>
      </c>
      <c r="AY284">
        <v>0</v>
      </c>
      <c r="AZ284">
        <v>0</v>
      </c>
      <c r="BA284">
        <v>0</v>
      </c>
    </row>
    <row r="285" spans="1:53" x14ac:dyDescent="0.2">
      <c r="A285" s="1">
        <v>284</v>
      </c>
      <c r="B285" s="2">
        <v>41851</v>
      </c>
      <c r="C285" s="2">
        <v>41882</v>
      </c>
      <c r="D285" s="2">
        <v>43677</v>
      </c>
      <c r="E285" s="2">
        <v>43708</v>
      </c>
      <c r="F285">
        <v>8.200260619934131E-3</v>
      </c>
      <c r="G285">
        <v>5.4050133093790621E-2</v>
      </c>
      <c r="H285">
        <v>5.4955948797590998E-2</v>
      </c>
      <c r="I285">
        <f t="shared" si="53"/>
        <v>5.4050133093790622</v>
      </c>
      <c r="J285">
        <f t="shared" si="53"/>
        <v>5.4955948797590999</v>
      </c>
      <c r="K285" t="b">
        <f t="shared" si="54"/>
        <v>1</v>
      </c>
      <c r="L285">
        <f t="shared" si="52"/>
        <v>1</v>
      </c>
      <c r="M285" s="6" t="b">
        <f t="shared" si="55"/>
        <v>1</v>
      </c>
      <c r="N285" s="2">
        <f t="shared" si="56"/>
        <v>43769</v>
      </c>
      <c r="O285" s="10">
        <f t="shared" si="59"/>
        <v>73465.110006802934</v>
      </c>
      <c r="P285" s="10">
        <f t="shared" si="57"/>
        <v>72344.914702684458</v>
      </c>
      <c r="Q285" s="10">
        <f t="shared" si="60"/>
        <v>72484.483149348394</v>
      </c>
      <c r="R285" s="10">
        <f t="shared" si="61"/>
        <v>73812.300997540209</v>
      </c>
      <c r="S285" s="10">
        <f t="shared" si="62"/>
        <v>73455.998426177117</v>
      </c>
      <c r="T285" s="10">
        <f t="shared" si="63"/>
        <v>75725.282977246883</v>
      </c>
      <c r="U285" s="13">
        <f t="shared" si="58"/>
        <v>221882.49867747157</v>
      </c>
      <c r="V285" s="6"/>
      <c r="W285" s="10">
        <f t="shared" si="64"/>
        <v>158480.74520319514</v>
      </c>
      <c r="X285">
        <v>3.1338334799929812E-2</v>
      </c>
      <c r="Y285">
        <v>3.0837845483939288E-3</v>
      </c>
      <c r="Z285">
        <v>4.1686911949357593E-2</v>
      </c>
      <c r="AA285">
        <v>0</v>
      </c>
      <c r="AB285">
        <v>0</v>
      </c>
      <c r="AC285">
        <v>7.4315468854939618E-3</v>
      </c>
      <c r="AD285">
        <v>0</v>
      </c>
      <c r="AE285">
        <v>0</v>
      </c>
      <c r="AF285">
        <v>0</v>
      </c>
      <c r="AG285">
        <v>-3.7887503068261198E-4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  <c r="AU285">
        <v>0</v>
      </c>
      <c r="AV285">
        <v>-1.2595776273401399E-3</v>
      </c>
      <c r="AW285">
        <v>0</v>
      </c>
      <c r="AX285">
        <v>0</v>
      </c>
      <c r="AY285">
        <v>0</v>
      </c>
      <c r="AZ285">
        <v>0</v>
      </c>
      <c r="BA285">
        <v>0</v>
      </c>
    </row>
    <row r="286" spans="1:53" x14ac:dyDescent="0.2">
      <c r="A286" s="1">
        <v>285</v>
      </c>
      <c r="B286" s="2">
        <v>41882</v>
      </c>
      <c r="C286" s="2">
        <v>41912</v>
      </c>
      <c r="D286" s="2">
        <v>43708</v>
      </c>
      <c r="E286" s="2">
        <v>43738</v>
      </c>
      <c r="F286">
        <v>8.200260619934131E-3</v>
      </c>
      <c r="G286">
        <v>-2.37390188268343E-2</v>
      </c>
      <c r="H286">
        <v>-4.329612394756728E-2</v>
      </c>
      <c r="I286">
        <f t="shared" si="53"/>
        <v>-2.3739018826834299</v>
      </c>
      <c r="J286">
        <f t="shared" si="53"/>
        <v>-4.3296123947567278</v>
      </c>
      <c r="K286" t="b">
        <f t="shared" si="54"/>
        <v>1</v>
      </c>
      <c r="L286">
        <f t="shared" si="52"/>
        <v>-1</v>
      </c>
      <c r="M286" s="6" t="b">
        <f t="shared" si="55"/>
        <v>1</v>
      </c>
      <c r="N286" s="2">
        <f t="shared" si="56"/>
        <v>43799</v>
      </c>
      <c r="O286" s="10">
        <f t="shared" si="59"/>
        <v>73465.110006802934</v>
      </c>
      <c r="P286" s="10">
        <f t="shared" si="57"/>
        <v>72344.914702684458</v>
      </c>
      <c r="Q286" s="10">
        <f t="shared" si="60"/>
        <v>73960.832892490522</v>
      </c>
      <c r="R286" s="10">
        <f t="shared" si="61"/>
        <v>73812.300997540209</v>
      </c>
      <c r="S286" s="10">
        <f t="shared" si="62"/>
        <v>73455.998426177117</v>
      </c>
      <c r="T286" s="10">
        <f t="shared" si="63"/>
        <v>74516.118430361152</v>
      </c>
      <c r="U286" s="13">
        <f t="shared" si="58"/>
        <v>220673.33413058583</v>
      </c>
      <c r="V286" s="6"/>
      <c r="W286" s="10">
        <f t="shared" si="64"/>
        <v>152992.40567877365</v>
      </c>
      <c r="X286">
        <v>-3.4630954803907932E-2</v>
      </c>
      <c r="Y286">
        <v>2.9586983087927332E-3</v>
      </c>
      <c r="Z286">
        <v>4.1644848464274797E-2</v>
      </c>
      <c r="AA286">
        <v>0</v>
      </c>
      <c r="AB286">
        <v>0</v>
      </c>
      <c r="AC286">
        <v>7.427694452766866E-3</v>
      </c>
      <c r="AD286">
        <v>0</v>
      </c>
      <c r="AE286">
        <v>0</v>
      </c>
      <c r="AF286">
        <v>0</v>
      </c>
      <c r="AG286">
        <v>-3.6684721395141719E-4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-1.24084909672988E-3</v>
      </c>
      <c r="AW286">
        <v>0</v>
      </c>
      <c r="AX286">
        <v>0</v>
      </c>
      <c r="AY286">
        <v>0</v>
      </c>
      <c r="AZ286">
        <v>0</v>
      </c>
      <c r="BA286">
        <v>0</v>
      </c>
    </row>
    <row r="287" spans="1:53" x14ac:dyDescent="0.2">
      <c r="A287" s="1">
        <v>286</v>
      </c>
      <c r="B287" s="2">
        <v>41912</v>
      </c>
      <c r="C287" s="2">
        <v>41943</v>
      </c>
      <c r="D287" s="2">
        <v>43738</v>
      </c>
      <c r="E287" s="2">
        <v>43769</v>
      </c>
      <c r="F287">
        <v>8.200260619934131E-3</v>
      </c>
      <c r="G287">
        <v>3.0075067949313371E-2</v>
      </c>
      <c r="H287">
        <v>3.388315646139204E-2</v>
      </c>
      <c r="I287">
        <f t="shared" si="53"/>
        <v>3.007506794931337</v>
      </c>
      <c r="J287">
        <f t="shared" si="53"/>
        <v>3.3883156461392039</v>
      </c>
      <c r="K287" t="b">
        <f t="shared" si="54"/>
        <v>1</v>
      </c>
      <c r="L287">
        <f t="shared" si="52"/>
        <v>1</v>
      </c>
      <c r="M287" s="6" t="b">
        <f t="shared" si="55"/>
        <v>1</v>
      </c>
      <c r="N287" s="2">
        <f t="shared" si="56"/>
        <v>43830</v>
      </c>
      <c r="O287" s="10">
        <f t="shared" si="59"/>
        <v>73465.110006802934</v>
      </c>
      <c r="P287" s="10">
        <f t="shared" si="57"/>
        <v>74294.853279074217</v>
      </c>
      <c r="Q287" s="10">
        <f t="shared" si="60"/>
        <v>73960.832892490522</v>
      </c>
      <c r="R287" s="10">
        <f t="shared" si="61"/>
        <v>73812.300997540209</v>
      </c>
      <c r="S287" s="10">
        <f t="shared" si="62"/>
        <v>73557.778043528611</v>
      </c>
      <c r="T287" s="10">
        <f t="shared" si="63"/>
        <v>74516.118430361152</v>
      </c>
      <c r="U287" s="13">
        <f t="shared" si="58"/>
        <v>222623.27270697558</v>
      </c>
      <c r="V287" s="6"/>
      <c r="W287" s="10">
        <f t="shared" si="64"/>
        <v>158680.01715318701</v>
      </c>
      <c r="X287">
        <v>3.7175776465370312E-2</v>
      </c>
      <c r="Y287">
        <v>2.940337509879298E-3</v>
      </c>
      <c r="Z287">
        <v>4.168837632470368E-2</v>
      </c>
      <c r="AA287">
        <v>0</v>
      </c>
      <c r="AB287">
        <v>0</v>
      </c>
      <c r="AC287">
        <v>7.3782594409296017E-3</v>
      </c>
      <c r="AD287">
        <v>0</v>
      </c>
      <c r="AE287">
        <v>0</v>
      </c>
      <c r="AF287">
        <v>0</v>
      </c>
      <c r="AG287">
        <v>-3.345712313213877E-4</v>
      </c>
      <c r="AH287">
        <v>-2.822295443657033E-5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v>0</v>
      </c>
      <c r="AO287">
        <v>0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0</v>
      </c>
      <c r="AV287">
        <v>-1.22276144461755E-3</v>
      </c>
      <c r="AW287">
        <v>0</v>
      </c>
      <c r="AX287">
        <v>0</v>
      </c>
      <c r="AY287">
        <v>0</v>
      </c>
      <c r="AZ287">
        <v>0</v>
      </c>
      <c r="BA287">
        <v>0</v>
      </c>
    </row>
    <row r="288" spans="1:53" x14ac:dyDescent="0.2">
      <c r="A288" s="1">
        <v>287</v>
      </c>
      <c r="B288" s="2">
        <v>41943</v>
      </c>
      <c r="C288" s="2">
        <v>41973</v>
      </c>
      <c r="D288" s="2">
        <v>43769</v>
      </c>
      <c r="E288" s="2">
        <v>43799</v>
      </c>
      <c r="F288">
        <v>8.200260619934131E-3</v>
      </c>
      <c r="G288">
        <v>-2.043895562202953E-2</v>
      </c>
      <c r="H288">
        <v>3.9688336352011501E-2</v>
      </c>
      <c r="I288">
        <f t="shared" si="53"/>
        <v>-2.0438955622029531</v>
      </c>
      <c r="J288">
        <f t="shared" si="53"/>
        <v>3.96883363520115</v>
      </c>
      <c r="K288" t="b">
        <f t="shared" si="54"/>
        <v>0</v>
      </c>
      <c r="L288">
        <f t="shared" si="52"/>
        <v>-1</v>
      </c>
      <c r="M288" s="6" t="b">
        <f t="shared" si="55"/>
        <v>0</v>
      </c>
      <c r="N288" s="2">
        <f t="shared" si="56"/>
        <v>43860</v>
      </c>
      <c r="O288" s="10">
        <f t="shared" si="59"/>
        <v>74207.757568991859</v>
      </c>
      <c r="P288" s="10">
        <f t="shared" si="57"/>
        <v>74294.853279074217</v>
      </c>
      <c r="Q288" s="10">
        <f t="shared" si="60"/>
        <v>73960.832892490522</v>
      </c>
      <c r="R288" s="10">
        <f t="shared" si="61"/>
        <v>72982.372088253163</v>
      </c>
      <c r="S288" s="10">
        <f t="shared" si="62"/>
        <v>73557.778043528611</v>
      </c>
      <c r="T288" s="10">
        <f t="shared" si="63"/>
        <v>74516.118430361152</v>
      </c>
      <c r="U288" s="13">
        <f t="shared" si="58"/>
        <v>221793.34379768855</v>
      </c>
      <c r="V288" s="6"/>
      <c r="W288" s="10">
        <f t="shared" si="64"/>
        <v>164573.95070141301</v>
      </c>
      <c r="X288">
        <v>3.7143514690549273E-2</v>
      </c>
      <c r="Y288">
        <v>2.9391545822908282E-3</v>
      </c>
      <c r="Z288">
        <v>4.1654816737997903E-2</v>
      </c>
      <c r="AA288">
        <v>0</v>
      </c>
      <c r="AB288">
        <v>0</v>
      </c>
      <c r="AC288">
        <v>7.378707019562258E-3</v>
      </c>
      <c r="AD288">
        <v>0</v>
      </c>
      <c r="AE288">
        <v>0</v>
      </c>
      <c r="AF288">
        <v>0</v>
      </c>
      <c r="AG288">
        <v>-3.3312493956414108E-4</v>
      </c>
      <c r="AH288">
        <v>-2.2384567609165491E-5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-1.2068131044986161E-3</v>
      </c>
      <c r="AW288">
        <v>0</v>
      </c>
      <c r="AX288">
        <v>0</v>
      </c>
      <c r="AY288">
        <v>0</v>
      </c>
      <c r="AZ288">
        <v>0</v>
      </c>
      <c r="BA288">
        <v>0</v>
      </c>
    </row>
    <row r="289" spans="1:53" x14ac:dyDescent="0.2">
      <c r="A289" s="1">
        <v>288</v>
      </c>
      <c r="B289" s="2">
        <v>41973</v>
      </c>
      <c r="C289" s="2">
        <v>42004</v>
      </c>
      <c r="D289" s="2">
        <v>43799</v>
      </c>
      <c r="E289" s="2">
        <v>43830</v>
      </c>
      <c r="F289">
        <v>7.7585320607878438E-3</v>
      </c>
      <c r="G289">
        <v>3.3524413453059919E-2</v>
      </c>
      <c r="H289">
        <v>6.2664741126627094E-2</v>
      </c>
      <c r="I289">
        <f t="shared" si="53"/>
        <v>3.352441345305992</v>
      </c>
      <c r="J289">
        <f t="shared" si="53"/>
        <v>6.266474112662709</v>
      </c>
      <c r="K289" t="b">
        <f t="shared" si="54"/>
        <v>1</v>
      </c>
      <c r="L289">
        <f t="shared" si="52"/>
        <v>1</v>
      </c>
      <c r="M289" s="6" t="b">
        <f t="shared" si="55"/>
        <v>1</v>
      </c>
      <c r="N289" s="2">
        <f t="shared" si="56"/>
        <v>43890</v>
      </c>
      <c r="O289" s="10">
        <f t="shared" si="59"/>
        <v>74207.757568991859</v>
      </c>
      <c r="P289" s="10">
        <f t="shared" si="57"/>
        <v>74294.853279074217</v>
      </c>
      <c r="Q289" s="10">
        <f t="shared" si="60"/>
        <v>73931.114599229521</v>
      </c>
      <c r="R289" s="10">
        <f t="shared" si="61"/>
        <v>72982.372088253163</v>
      </c>
      <c r="S289" s="10">
        <f t="shared" si="62"/>
        <v>73557.778043528611</v>
      </c>
      <c r="T289" s="10">
        <f t="shared" si="63"/>
        <v>75094.271083177809</v>
      </c>
      <c r="U289" s="13">
        <f t="shared" si="58"/>
        <v>222371.49645050522</v>
      </c>
      <c r="V289" s="6"/>
      <c r="W289" s="10">
        <f t="shared" si="64"/>
        <v>162655.91535944512</v>
      </c>
      <c r="X289">
        <v>-1.165455002929233E-2</v>
      </c>
      <c r="Y289">
        <v>2.8554928005039078E-3</v>
      </c>
      <c r="Z289">
        <v>4.1662709679280943E-2</v>
      </c>
      <c r="AA289">
        <v>0</v>
      </c>
      <c r="AB289">
        <v>0</v>
      </c>
      <c r="AC289">
        <v>7.726284314509938E-3</v>
      </c>
      <c r="AD289">
        <v>0</v>
      </c>
      <c r="AE289">
        <v>0</v>
      </c>
      <c r="AF289">
        <v>0</v>
      </c>
      <c r="AG289">
        <v>-6.4654644429914566E-4</v>
      </c>
      <c r="AH289">
        <v>-2.836222285336399E-4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-1.563174779149387E-3</v>
      </c>
      <c r="AW289">
        <v>0</v>
      </c>
      <c r="AX289">
        <v>0</v>
      </c>
      <c r="AY289">
        <v>0</v>
      </c>
      <c r="AZ289">
        <v>0</v>
      </c>
      <c r="BA289">
        <v>0</v>
      </c>
    </row>
    <row r="290" spans="1:53" x14ac:dyDescent="0.2">
      <c r="A290" s="1">
        <v>289</v>
      </c>
      <c r="B290" s="2">
        <v>42004</v>
      </c>
      <c r="C290" s="2">
        <v>42035</v>
      </c>
      <c r="D290" s="2">
        <v>43830</v>
      </c>
      <c r="E290" s="2">
        <v>43861</v>
      </c>
      <c r="F290">
        <v>7.7585320607878438E-3</v>
      </c>
      <c r="G290">
        <v>3.4437653748141922E-2</v>
      </c>
      <c r="H290">
        <v>3.5564756329847722E-2</v>
      </c>
      <c r="I290">
        <f t="shared" si="53"/>
        <v>3.4437653748141921</v>
      </c>
      <c r="J290">
        <f t="shared" si="53"/>
        <v>3.556475632984772</v>
      </c>
      <c r="K290" t="b">
        <f t="shared" si="54"/>
        <v>1</v>
      </c>
      <c r="L290">
        <f t="shared" si="52"/>
        <v>1</v>
      </c>
      <c r="M290" s="6" t="b">
        <f t="shared" si="55"/>
        <v>1</v>
      </c>
      <c r="N290" s="2">
        <f t="shared" si="56"/>
        <v>43921</v>
      </c>
      <c r="O290" s="10">
        <f t="shared" si="59"/>
        <v>74207.757568991859</v>
      </c>
      <c r="P290" s="10">
        <f t="shared" si="57"/>
        <v>75087.48450756706</v>
      </c>
      <c r="Q290" s="10">
        <f t="shared" si="60"/>
        <v>73931.114599229521</v>
      </c>
      <c r="R290" s="10">
        <f t="shared" si="61"/>
        <v>72982.372088253163</v>
      </c>
      <c r="S290" s="10">
        <f t="shared" si="62"/>
        <v>74123.832150168411</v>
      </c>
      <c r="T290" s="10">
        <f t="shared" si="63"/>
        <v>75094.271083177809</v>
      </c>
      <c r="U290" s="13">
        <f t="shared" si="58"/>
        <v>223164.12767899805</v>
      </c>
      <c r="V290" s="6"/>
      <c r="W290" s="10">
        <f t="shared" si="64"/>
        <v>164294.80247627085</v>
      </c>
      <c r="X290">
        <v>1.007579166859093E-2</v>
      </c>
      <c r="Y290">
        <v>2.856047820375021E-3</v>
      </c>
      <c r="Z290">
        <v>4.1647761876690573E-2</v>
      </c>
      <c r="AA290">
        <v>0</v>
      </c>
      <c r="AB290">
        <v>0</v>
      </c>
      <c r="AC290">
        <v>7.731775963127705E-3</v>
      </c>
      <c r="AD290">
        <v>0</v>
      </c>
      <c r="AE290">
        <v>0</v>
      </c>
      <c r="AF290">
        <v>0</v>
      </c>
      <c r="AG290">
        <v>-6.5766861092397117E-4</v>
      </c>
      <c r="AH290">
        <v>-2.2597831787373539E-4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v>0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0</v>
      </c>
      <c r="AV290">
        <v>-1.5787394249661599E-3</v>
      </c>
      <c r="AW290">
        <v>0</v>
      </c>
      <c r="AX290">
        <v>0</v>
      </c>
      <c r="AY290">
        <v>0</v>
      </c>
      <c r="AZ290">
        <v>0</v>
      </c>
      <c r="BA290">
        <v>0</v>
      </c>
    </row>
    <row r="291" spans="1:53" x14ac:dyDescent="0.2">
      <c r="A291" s="1">
        <v>290</v>
      </c>
      <c r="B291" s="2">
        <v>42035</v>
      </c>
      <c r="C291" s="2">
        <v>42063</v>
      </c>
      <c r="D291" s="2">
        <v>43861</v>
      </c>
      <c r="E291" s="2">
        <v>43890</v>
      </c>
      <c r="F291">
        <v>2.0541173483530641E-3</v>
      </c>
      <c r="G291">
        <v>2.495511726439039E-2</v>
      </c>
      <c r="H291">
        <v>6.6013355560503875E-2</v>
      </c>
      <c r="I291">
        <f t="shared" si="53"/>
        <v>2.4955117264390392</v>
      </c>
      <c r="J291">
        <f t="shared" si="53"/>
        <v>6.6013355560503877</v>
      </c>
      <c r="K291" t="b">
        <f t="shared" si="54"/>
        <v>1</v>
      </c>
      <c r="L291">
        <f t="shared" si="52"/>
        <v>1</v>
      </c>
      <c r="M291" s="6" t="b">
        <f t="shared" si="55"/>
        <v>1</v>
      </c>
      <c r="N291" s="2">
        <f t="shared" si="56"/>
        <v>43950</v>
      </c>
      <c r="O291" s="10">
        <f t="shared" si="59"/>
        <v>74388.042559666021</v>
      </c>
      <c r="P291" s="10">
        <f t="shared" si="57"/>
        <v>75087.48450756706</v>
      </c>
      <c r="Q291" s="10">
        <f t="shared" si="60"/>
        <v>73931.114599229521</v>
      </c>
      <c r="R291" s="10">
        <f t="shared" si="61"/>
        <v>75557.928250903948</v>
      </c>
      <c r="S291" s="10">
        <f t="shared" si="62"/>
        <v>74123.832150168411</v>
      </c>
      <c r="T291" s="10">
        <f t="shared" si="63"/>
        <v>75094.271083177809</v>
      </c>
      <c r="U291" s="13">
        <f t="shared" si="58"/>
        <v>225739.6838416488</v>
      </c>
      <c r="V291" s="6"/>
      <c r="W291" s="10">
        <f t="shared" si="64"/>
        <v>175399.8354819089</v>
      </c>
      <c r="X291">
        <v>6.7592113921205427E-2</v>
      </c>
      <c r="Y291">
        <v>2.7813315358371691E-3</v>
      </c>
      <c r="Z291">
        <v>4.350261137195259E-2</v>
      </c>
      <c r="AA291">
        <v>0</v>
      </c>
      <c r="AB291">
        <v>0</v>
      </c>
      <c r="AC291">
        <v>1.196258158546782E-2</v>
      </c>
      <c r="AD291">
        <v>0</v>
      </c>
      <c r="AE291">
        <v>0</v>
      </c>
      <c r="AF291">
        <v>0</v>
      </c>
      <c r="AG291">
        <v>-5.1618108236232184E-3</v>
      </c>
      <c r="AH291">
        <v>-4.2676688610009802E-3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v>-1.4174512131333739E-3</v>
      </c>
      <c r="AO291">
        <v>0</v>
      </c>
      <c r="AP291">
        <v>-2.5512151740473758E-3</v>
      </c>
      <c r="AQ291">
        <v>-2.5391722165708812E-3</v>
      </c>
      <c r="AR291">
        <v>0</v>
      </c>
      <c r="AS291">
        <v>-1.9649849157581658E-3</v>
      </c>
      <c r="AT291">
        <v>-6.4558802341115084E-4</v>
      </c>
      <c r="AU291">
        <v>0</v>
      </c>
      <c r="AV291">
        <v>-4.7163570449669434E-3</v>
      </c>
      <c r="AW291">
        <v>0</v>
      </c>
      <c r="AX291">
        <v>0</v>
      </c>
      <c r="AY291">
        <v>0</v>
      </c>
      <c r="AZ291">
        <v>2.7634793569967212E-4</v>
      </c>
      <c r="BA291">
        <v>-6.9969880148455191E-4</v>
      </c>
    </row>
    <row r="292" spans="1:53" x14ac:dyDescent="0.2">
      <c r="A292" s="1">
        <v>291</v>
      </c>
      <c r="B292" s="2">
        <v>42063</v>
      </c>
      <c r="C292" s="2">
        <v>42094</v>
      </c>
      <c r="D292" s="2">
        <v>43890</v>
      </c>
      <c r="E292" s="2">
        <v>43921</v>
      </c>
      <c r="F292">
        <v>1.9980263085725512E-3</v>
      </c>
      <c r="G292">
        <v>0.1080876165898018</v>
      </c>
      <c r="H292">
        <v>0.1025151491327896</v>
      </c>
      <c r="I292">
        <f t="shared" si="53"/>
        <v>10.808761658980179</v>
      </c>
      <c r="J292">
        <f t="shared" si="53"/>
        <v>10.25151491327896</v>
      </c>
      <c r="K292" t="b">
        <f t="shared" si="54"/>
        <v>1</v>
      </c>
      <c r="L292">
        <f t="shared" si="52"/>
        <v>1</v>
      </c>
      <c r="M292" s="6" t="b">
        <f t="shared" si="55"/>
        <v>1</v>
      </c>
      <c r="N292" s="2">
        <f t="shared" si="56"/>
        <v>43982</v>
      </c>
      <c r="O292" s="10">
        <f t="shared" si="59"/>
        <v>74388.042559666021</v>
      </c>
      <c r="P292" s="10">
        <f t="shared" si="57"/>
        <v>75087.48450756706</v>
      </c>
      <c r="Q292" s="10">
        <f t="shared" si="60"/>
        <v>75246.561280549606</v>
      </c>
      <c r="R292" s="10">
        <f t="shared" si="61"/>
        <v>75557.928250903948</v>
      </c>
      <c r="S292" s="10">
        <f t="shared" si="62"/>
        <v>74123.832150168411</v>
      </c>
      <c r="T292" s="10">
        <f t="shared" si="63"/>
        <v>76656.770719224543</v>
      </c>
      <c r="U292" s="13">
        <f t="shared" si="58"/>
        <v>227302.18347769557</v>
      </c>
      <c r="V292" s="6"/>
      <c r="W292" s="10">
        <f t="shared" si="64"/>
        <v>179758.03791152887</v>
      </c>
      <c r="X292">
        <v>2.4847243542993371E-2</v>
      </c>
      <c r="Y292">
        <v>2.7783992282214912E-3</v>
      </c>
      <c r="Z292">
        <v>4.3412734186785103E-2</v>
      </c>
      <c r="AA292">
        <v>0</v>
      </c>
      <c r="AB292">
        <v>0</v>
      </c>
      <c r="AC292">
        <v>1.2134154181900411E-2</v>
      </c>
      <c r="AD292">
        <v>0</v>
      </c>
      <c r="AE292">
        <v>0</v>
      </c>
      <c r="AF292">
        <v>0</v>
      </c>
      <c r="AG292">
        <v>-5.187590505596946E-3</v>
      </c>
      <c r="AH292">
        <v>-4.589096891187105E-3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v>-1.6247350582947371E-3</v>
      </c>
      <c r="AO292">
        <v>0</v>
      </c>
      <c r="AP292">
        <v>-2.588751254653055E-3</v>
      </c>
      <c r="AQ292">
        <v>-2.3537396781030339E-3</v>
      </c>
      <c r="AR292">
        <v>0</v>
      </c>
      <c r="AS292">
        <v>-2.0244458570603851E-3</v>
      </c>
      <c r="AT292">
        <v>-8.4024787378751643E-4</v>
      </c>
      <c r="AU292">
        <v>0</v>
      </c>
      <c r="AV292">
        <v>-4.8146206778384932E-3</v>
      </c>
      <c r="AW292">
        <v>0</v>
      </c>
      <c r="AX292">
        <v>0</v>
      </c>
      <c r="AY292">
        <v>0</v>
      </c>
      <c r="AZ292">
        <v>3.607264808418073E-4</v>
      </c>
      <c r="BA292">
        <v>-1.0146755795562561E-3</v>
      </c>
    </row>
    <row r="293" spans="1:53" x14ac:dyDescent="0.2">
      <c r="A293" s="1">
        <v>292</v>
      </c>
      <c r="B293" s="2">
        <v>42094</v>
      </c>
      <c r="C293" s="2">
        <v>42124</v>
      </c>
      <c r="D293" s="2">
        <v>43921</v>
      </c>
      <c r="E293" s="2">
        <v>43951</v>
      </c>
      <c r="F293">
        <v>1.9980263085725512E-3</v>
      </c>
      <c r="G293">
        <v>8.3235657575303601E-2</v>
      </c>
      <c r="H293">
        <v>0.1283370818148401</v>
      </c>
      <c r="I293">
        <f t="shared" si="53"/>
        <v>8.3235657575303605</v>
      </c>
      <c r="J293">
        <f t="shared" si="53"/>
        <v>12.83370818148401</v>
      </c>
      <c r="K293" t="b">
        <f t="shared" si="54"/>
        <v>1</v>
      </c>
      <c r="L293">
        <f t="shared" si="52"/>
        <v>1</v>
      </c>
      <c r="M293" s="6" t="b">
        <f t="shared" si="55"/>
        <v>1</v>
      </c>
      <c r="N293" s="2">
        <f t="shared" si="56"/>
        <v>44012</v>
      </c>
      <c r="O293" s="10">
        <f t="shared" si="59"/>
        <v>74388.042559666021</v>
      </c>
      <c r="P293" s="10">
        <f t="shared" si="57"/>
        <v>77570.290661007908</v>
      </c>
      <c r="Q293" s="10">
        <f t="shared" si="60"/>
        <v>75246.561280549606</v>
      </c>
      <c r="R293" s="10">
        <f t="shared" si="61"/>
        <v>75557.928250903948</v>
      </c>
      <c r="S293" s="10">
        <f t="shared" si="62"/>
        <v>75767.394492565189</v>
      </c>
      <c r="T293" s="10">
        <f t="shared" si="63"/>
        <v>76656.770719224543</v>
      </c>
      <c r="U293" s="13">
        <f t="shared" si="58"/>
        <v>229784.98963113641</v>
      </c>
      <c r="V293" s="6"/>
      <c r="W293" s="10">
        <f t="shared" si="64"/>
        <v>186210.9424062891</v>
      </c>
      <c r="X293">
        <v>3.5897724350641438E-2</v>
      </c>
      <c r="Y293">
        <v>2.7807400661012541E-3</v>
      </c>
      <c r="Z293">
        <v>4.3380316828072182E-2</v>
      </c>
      <c r="AA293">
        <v>0</v>
      </c>
      <c r="AB293">
        <v>0</v>
      </c>
      <c r="AC293">
        <v>1.21001997831867E-2</v>
      </c>
      <c r="AD293">
        <v>0</v>
      </c>
      <c r="AE293">
        <v>0</v>
      </c>
      <c r="AF293">
        <v>0</v>
      </c>
      <c r="AG293">
        <v>-5.188437080796921E-3</v>
      </c>
      <c r="AH293">
        <v>-4.5399377881957899E-3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-1.596173844647133E-3</v>
      </c>
      <c r="AO293">
        <v>0</v>
      </c>
      <c r="AP293">
        <v>-2.5039059987132669E-3</v>
      </c>
      <c r="AQ293">
        <v>-2.3856783238554451E-3</v>
      </c>
      <c r="AR293">
        <v>0</v>
      </c>
      <c r="AS293">
        <v>-2.007234572655598E-3</v>
      </c>
      <c r="AT293">
        <v>-8.1891428384971664E-4</v>
      </c>
      <c r="AU293">
        <v>0</v>
      </c>
      <c r="AV293">
        <v>-4.8167034736419827E-3</v>
      </c>
      <c r="AW293">
        <v>0</v>
      </c>
      <c r="AX293">
        <v>0</v>
      </c>
      <c r="AY293">
        <v>0</v>
      </c>
      <c r="AZ293">
        <v>3.587787635822902E-4</v>
      </c>
      <c r="BA293">
        <v>-9.8069762815586846E-4</v>
      </c>
    </row>
    <row r="294" spans="1:53" x14ac:dyDescent="0.2">
      <c r="A294" s="1">
        <v>293</v>
      </c>
      <c r="B294" s="2">
        <v>42124</v>
      </c>
      <c r="C294" s="2">
        <v>42155</v>
      </c>
      <c r="D294" s="2">
        <v>43951</v>
      </c>
      <c r="E294" s="2">
        <v>43982</v>
      </c>
      <c r="F294">
        <v>1.9980263085725512E-3</v>
      </c>
      <c r="G294">
        <v>4.5414948898537831E-2</v>
      </c>
      <c r="H294">
        <v>0.14697023865390851</v>
      </c>
      <c r="I294">
        <f t="shared" si="53"/>
        <v>4.5414948898537828</v>
      </c>
      <c r="J294">
        <f t="shared" si="53"/>
        <v>14.697023865390852</v>
      </c>
      <c r="K294" t="b">
        <f t="shared" si="54"/>
        <v>1</v>
      </c>
      <c r="L294">
        <f t="shared" si="52"/>
        <v>1</v>
      </c>
      <c r="M294" s="6" t="b">
        <f t="shared" si="55"/>
        <v>1</v>
      </c>
      <c r="N294" s="2">
        <f t="shared" si="56"/>
        <v>44043</v>
      </c>
      <c r="O294" s="10">
        <f t="shared" si="59"/>
        <v>76594.996543712143</v>
      </c>
      <c r="P294" s="10">
        <f t="shared" si="57"/>
        <v>77570.290661007908</v>
      </c>
      <c r="Q294" s="10">
        <f t="shared" si="60"/>
        <v>75246.561280549606</v>
      </c>
      <c r="R294" s="10">
        <f t="shared" si="61"/>
        <v>78932.896303645713</v>
      </c>
      <c r="S294" s="10">
        <f t="shared" si="62"/>
        <v>75767.394492565189</v>
      </c>
      <c r="T294" s="10">
        <f t="shared" si="63"/>
        <v>76656.770719224543</v>
      </c>
      <c r="U294" s="13">
        <f t="shared" si="58"/>
        <v>233159.95768387814</v>
      </c>
      <c r="V294" s="6"/>
      <c r="W294" s="10">
        <f t="shared" si="64"/>
        <v>202267.03133379717</v>
      </c>
      <c r="X294">
        <v>8.6225270760273878E-2</v>
      </c>
      <c r="Y294">
        <v>2.8066182882173292E-3</v>
      </c>
      <c r="Z294">
        <v>4.3404005155059759E-2</v>
      </c>
      <c r="AA294">
        <v>0</v>
      </c>
      <c r="AB294">
        <v>0</v>
      </c>
      <c r="AC294">
        <v>1.218370673066046E-2</v>
      </c>
      <c r="AD294">
        <v>0</v>
      </c>
      <c r="AE294">
        <v>0</v>
      </c>
      <c r="AF294">
        <v>0</v>
      </c>
      <c r="AG294">
        <v>-5.1156780407385282E-3</v>
      </c>
      <c r="AH294">
        <v>-4.6468083304371226E-3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v>-1.415287767110613E-3</v>
      </c>
      <c r="AO294">
        <v>0</v>
      </c>
      <c r="AP294">
        <v>-2.5321873103471169E-3</v>
      </c>
      <c r="AQ294">
        <v>-2.5321273592536489E-3</v>
      </c>
      <c r="AR294">
        <v>0</v>
      </c>
      <c r="AS294">
        <v>-2.1486659304037919E-3</v>
      </c>
      <c r="AT294">
        <v>-4.1950607708873231E-4</v>
      </c>
      <c r="AU294">
        <v>0</v>
      </c>
      <c r="AV294">
        <v>-4.7999117897590494E-3</v>
      </c>
      <c r="AW294">
        <v>0</v>
      </c>
      <c r="AX294">
        <v>0</v>
      </c>
      <c r="AY294">
        <v>0</v>
      </c>
      <c r="AZ294">
        <v>1.107187486041868E-4</v>
      </c>
      <c r="BA294">
        <v>-1.0552516200360729E-3</v>
      </c>
    </row>
    <row r="295" spans="1:53" x14ac:dyDescent="0.2">
      <c r="A295" s="1">
        <v>294</v>
      </c>
      <c r="B295" s="2">
        <v>42155</v>
      </c>
      <c r="C295" s="2">
        <v>42185</v>
      </c>
      <c r="D295" s="2">
        <v>43982</v>
      </c>
      <c r="E295" s="2">
        <v>44012</v>
      </c>
      <c r="F295">
        <v>2.1117830444482419E-3</v>
      </c>
      <c r="G295">
        <v>6.7860997605726545E-2</v>
      </c>
      <c r="H295">
        <v>0.12596201749410579</v>
      </c>
      <c r="I295">
        <f t="shared" si="53"/>
        <v>6.7860997605726547</v>
      </c>
      <c r="J295">
        <f t="shared" si="53"/>
        <v>12.596201749410579</v>
      </c>
      <c r="K295" t="b">
        <f t="shared" si="54"/>
        <v>1</v>
      </c>
      <c r="L295">
        <f t="shared" si="52"/>
        <v>1</v>
      </c>
      <c r="M295" s="6" t="b">
        <f t="shared" si="55"/>
        <v>1</v>
      </c>
      <c r="N295" s="2">
        <f t="shared" si="56"/>
        <v>44073</v>
      </c>
      <c r="O295" s="10">
        <f t="shared" si="59"/>
        <v>76594.996543712143</v>
      </c>
      <c r="P295" s="10">
        <f t="shared" si="57"/>
        <v>77570.290661007908</v>
      </c>
      <c r="Q295" s="10">
        <f t="shared" si="60"/>
        <v>77719.98589462605</v>
      </c>
      <c r="R295" s="10">
        <f t="shared" si="61"/>
        <v>78932.896303645713</v>
      </c>
      <c r="S295" s="10">
        <f t="shared" si="62"/>
        <v>75767.394492565189</v>
      </c>
      <c r="T295" s="10">
        <f t="shared" si="63"/>
        <v>78948.665782750293</v>
      </c>
      <c r="U295" s="13">
        <f t="shared" si="58"/>
        <v>235451.8527474039</v>
      </c>
      <c r="V295" s="6"/>
      <c r="W295" s="10">
        <f t="shared" si="64"/>
        <v>203043.53899446913</v>
      </c>
      <c r="X295">
        <v>3.839022383190636E-3</v>
      </c>
      <c r="Y295">
        <v>2.905515665151139E-3</v>
      </c>
      <c r="Z295">
        <v>4.3249471641459369E-2</v>
      </c>
      <c r="AA295">
        <v>0</v>
      </c>
      <c r="AB295">
        <v>0</v>
      </c>
      <c r="AC295">
        <v>1.2447136823772839E-2</v>
      </c>
      <c r="AD295">
        <v>0</v>
      </c>
      <c r="AE295">
        <v>0</v>
      </c>
      <c r="AF295">
        <v>0</v>
      </c>
      <c r="AG295">
        <v>-4.9690938081663654E-3</v>
      </c>
      <c r="AH295">
        <v>-4.7192820463731241E-3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v>-9.6879505506093243E-4</v>
      </c>
      <c r="AO295">
        <v>0</v>
      </c>
      <c r="AP295">
        <v>-2.319716090740523E-3</v>
      </c>
      <c r="AQ295">
        <v>-2.7311095824720292E-3</v>
      </c>
      <c r="AR295">
        <v>0</v>
      </c>
      <c r="AS295">
        <v>-2.4798662827321609E-3</v>
      </c>
      <c r="AT295">
        <v>0</v>
      </c>
      <c r="AU295">
        <v>0</v>
      </c>
      <c r="AV295">
        <v>-4.6328322147792872E-3</v>
      </c>
      <c r="AW295">
        <v>0</v>
      </c>
      <c r="AX295">
        <v>0</v>
      </c>
      <c r="AY295">
        <v>0</v>
      </c>
      <c r="AZ295">
        <v>0</v>
      </c>
      <c r="BA295">
        <v>-1.148793398833332E-3</v>
      </c>
    </row>
    <row r="296" spans="1:53" x14ac:dyDescent="0.2">
      <c r="A296" s="1">
        <v>295</v>
      </c>
      <c r="B296" s="2">
        <v>42185</v>
      </c>
      <c r="C296" s="2">
        <v>42216</v>
      </c>
      <c r="D296" s="2">
        <v>44012</v>
      </c>
      <c r="E296" s="2">
        <v>44043</v>
      </c>
      <c r="F296">
        <v>1.9980263085725512E-3</v>
      </c>
      <c r="G296">
        <v>0.15019336080075871</v>
      </c>
      <c r="H296">
        <v>4.6950867423502157E-2</v>
      </c>
      <c r="I296">
        <f t="shared" si="53"/>
        <v>15.01933608007587</v>
      </c>
      <c r="J296">
        <f t="shared" si="53"/>
        <v>4.6950867423502158</v>
      </c>
      <c r="K296" t="b">
        <f t="shared" si="54"/>
        <v>1</v>
      </c>
      <c r="L296">
        <f t="shared" si="52"/>
        <v>1</v>
      </c>
      <c r="M296" s="6" t="b">
        <f t="shared" si="55"/>
        <v>1</v>
      </c>
      <c r="N296" s="2">
        <f t="shared" si="56"/>
        <v>44104</v>
      </c>
      <c r="O296" s="10">
        <f t="shared" si="59"/>
        <v>76594.996543712143</v>
      </c>
      <c r="P296" s="10">
        <f t="shared" si="57"/>
        <v>77793.73038638795</v>
      </c>
      <c r="Q296" s="10">
        <f t="shared" si="60"/>
        <v>77719.98589462605</v>
      </c>
      <c r="R296" s="10">
        <f t="shared" si="61"/>
        <v>78932.896303645713</v>
      </c>
      <c r="S296" s="10">
        <f t="shared" si="62"/>
        <v>78483.950915801295</v>
      </c>
      <c r="T296" s="10">
        <f t="shared" si="63"/>
        <v>78948.665782750293</v>
      </c>
      <c r="U296" s="13">
        <f t="shared" si="58"/>
        <v>235675.29247278394</v>
      </c>
      <c r="V296" s="6"/>
      <c r="W296" s="10">
        <f t="shared" si="64"/>
        <v>194289.63645811283</v>
      </c>
      <c r="X296">
        <v>-4.3113425719962198E-2</v>
      </c>
      <c r="Y296">
        <v>2.9568954524073592E-3</v>
      </c>
      <c r="Z296">
        <v>4.3188193060749849E-2</v>
      </c>
      <c r="AA296">
        <v>0</v>
      </c>
      <c r="AB296">
        <v>0</v>
      </c>
      <c r="AC296">
        <v>1.266477029151955E-2</v>
      </c>
      <c r="AD296">
        <v>0</v>
      </c>
      <c r="AE296">
        <v>0</v>
      </c>
      <c r="AF296">
        <v>0</v>
      </c>
      <c r="AG296">
        <v>-5.0947985884842043E-3</v>
      </c>
      <c r="AH296">
        <v>-4.7822274384358536E-3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v>-1.13240858534509E-3</v>
      </c>
      <c r="AO296">
        <v>0</v>
      </c>
      <c r="AP296">
        <v>-2.1180212308964108E-3</v>
      </c>
      <c r="AQ296">
        <v>-2.9394762858156809E-3</v>
      </c>
      <c r="AR296">
        <v>0</v>
      </c>
      <c r="AS296">
        <v>-3.5280581353332049E-3</v>
      </c>
      <c r="AT296">
        <v>0</v>
      </c>
      <c r="AU296">
        <v>0</v>
      </c>
      <c r="AV296">
        <v>-4.5082385263127186E-3</v>
      </c>
      <c r="AW296">
        <v>0</v>
      </c>
      <c r="AX296">
        <v>0</v>
      </c>
      <c r="AY296">
        <v>0</v>
      </c>
      <c r="AZ296">
        <v>0</v>
      </c>
      <c r="BA296">
        <v>-1.2615834714220591E-3</v>
      </c>
    </row>
    <row r="297" spans="1:53" x14ac:dyDescent="0.2">
      <c r="A297" s="1">
        <v>296</v>
      </c>
      <c r="B297" s="2">
        <v>42216</v>
      </c>
      <c r="C297" s="2">
        <v>42247</v>
      </c>
      <c r="D297" s="2">
        <v>44043</v>
      </c>
      <c r="E297" s="2">
        <v>44074</v>
      </c>
      <c r="F297">
        <v>2.1710676025372671E-3</v>
      </c>
      <c r="G297">
        <v>2.232163073942715E-2</v>
      </c>
      <c r="H297">
        <v>-4.338831898148298E-2</v>
      </c>
      <c r="I297">
        <f t="shared" si="53"/>
        <v>2.232163073942715</v>
      </c>
      <c r="J297">
        <f t="shared" si="53"/>
        <v>-4.3388318981482978</v>
      </c>
      <c r="K297" t="b">
        <f t="shared" si="54"/>
        <v>0</v>
      </c>
      <c r="L297">
        <f t="shared" si="52"/>
        <v>1</v>
      </c>
      <c r="M297" s="6" t="b">
        <f t="shared" si="55"/>
        <v>0</v>
      </c>
      <c r="N297" s="2">
        <f t="shared" si="56"/>
        <v>44135</v>
      </c>
      <c r="O297" s="10">
        <f t="shared" si="59"/>
        <v>78558.430824261319</v>
      </c>
      <c r="P297" s="10">
        <f t="shared" si="57"/>
        <v>77793.73038638795</v>
      </c>
      <c r="Q297" s="10">
        <f t="shared" si="60"/>
        <v>77719.98589462605</v>
      </c>
      <c r="R297" s="10">
        <f t="shared" si="61"/>
        <v>76595.939381548582</v>
      </c>
      <c r="S297" s="10">
        <f t="shared" si="62"/>
        <v>78483.950915801295</v>
      </c>
      <c r="T297" s="10">
        <f t="shared" si="63"/>
        <v>78948.665782750293</v>
      </c>
      <c r="U297" s="13">
        <f t="shared" si="58"/>
        <v>233338.33555068681</v>
      </c>
      <c r="V297" s="6"/>
      <c r="W297" s="10">
        <f t="shared" si="64"/>
        <v>193490.34528308251</v>
      </c>
      <c r="X297">
        <v>-4.1139156447112663E-3</v>
      </c>
      <c r="Y297">
        <v>3.0505076514774779E-3</v>
      </c>
      <c r="Z297">
        <v>4.3231149865562597E-2</v>
      </c>
      <c r="AA297">
        <v>0</v>
      </c>
      <c r="AB297">
        <v>0</v>
      </c>
      <c r="AC297">
        <v>1.2287558388906021E-2</v>
      </c>
      <c r="AD297">
        <v>0</v>
      </c>
      <c r="AE297">
        <v>0</v>
      </c>
      <c r="AF297">
        <v>0</v>
      </c>
      <c r="AG297">
        <v>-4.6880504636460981E-3</v>
      </c>
      <c r="AH297">
        <v>-4.24326644278378E-3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v>-1.0171592138753271E-3</v>
      </c>
      <c r="AO297">
        <v>0</v>
      </c>
      <c r="AP297">
        <v>-2.3450301726431022E-3</v>
      </c>
      <c r="AQ297">
        <v>-2.6788238959604359E-3</v>
      </c>
      <c r="AR297">
        <v>0</v>
      </c>
      <c r="AS297">
        <v>-2.0008011776283812E-3</v>
      </c>
      <c r="AT297">
        <v>0</v>
      </c>
      <c r="AU297">
        <v>0</v>
      </c>
      <c r="AV297">
        <v>-4.6869724566224024E-3</v>
      </c>
      <c r="AW297">
        <v>0</v>
      </c>
      <c r="AX297">
        <v>0</v>
      </c>
      <c r="AY297">
        <v>0</v>
      </c>
      <c r="AZ297">
        <v>0</v>
      </c>
      <c r="BA297">
        <v>-1.1335990074026121E-3</v>
      </c>
    </row>
    <row r="298" spans="1:53" x14ac:dyDescent="0.2">
      <c r="A298" s="1">
        <v>297</v>
      </c>
      <c r="B298" s="2">
        <v>42247</v>
      </c>
      <c r="C298" s="2">
        <v>42277</v>
      </c>
      <c r="D298" s="2">
        <v>44074</v>
      </c>
      <c r="E298" s="2">
        <v>44104</v>
      </c>
      <c r="F298">
        <v>2.1710676025372671E-3</v>
      </c>
      <c r="G298">
        <v>-3.3493010911415023E-2</v>
      </c>
      <c r="H298">
        <v>-0.1043209859658368</v>
      </c>
      <c r="I298">
        <f t="shared" si="53"/>
        <v>-3.3493010911415024</v>
      </c>
      <c r="J298">
        <f t="shared" si="53"/>
        <v>-10.43209859658368</v>
      </c>
      <c r="K298" t="b">
        <f t="shared" si="54"/>
        <v>1</v>
      </c>
      <c r="L298">
        <f t="shared" si="52"/>
        <v>-1</v>
      </c>
      <c r="M298" s="6" t="b">
        <f t="shared" si="55"/>
        <v>1</v>
      </c>
      <c r="N298" s="2">
        <f t="shared" si="56"/>
        <v>44165</v>
      </c>
      <c r="O298" s="10">
        <f t="shared" si="59"/>
        <v>78558.430824261319</v>
      </c>
      <c r="P298" s="10">
        <f t="shared" si="57"/>
        <v>77793.73038638795</v>
      </c>
      <c r="Q298" s="10">
        <f t="shared" si="60"/>
        <v>77779.445183562275</v>
      </c>
      <c r="R298" s="10">
        <f t="shared" si="61"/>
        <v>76595.939381548582</v>
      </c>
      <c r="S298" s="10">
        <f t="shared" si="62"/>
        <v>78483.950915801295</v>
      </c>
      <c r="T298" s="10">
        <f t="shared" si="63"/>
        <v>81213.125296478203</v>
      </c>
      <c r="U298" s="13">
        <f t="shared" si="58"/>
        <v>235602.79506441473</v>
      </c>
      <c r="V298" s="6"/>
      <c r="W298" s="10">
        <f t="shared" si="64"/>
        <v>182443.27627573384</v>
      </c>
      <c r="X298">
        <v>-5.7093644601163188E-2</v>
      </c>
      <c r="Y298">
        <v>3.113390782522445E-3</v>
      </c>
      <c r="Z298">
        <v>4.3269659534951752E-2</v>
      </c>
      <c r="AA298">
        <v>0</v>
      </c>
      <c r="AB298">
        <v>0</v>
      </c>
      <c r="AC298">
        <v>1.221733968266085E-2</v>
      </c>
      <c r="AD298">
        <v>0</v>
      </c>
      <c r="AE298">
        <v>0</v>
      </c>
      <c r="AF298">
        <v>0</v>
      </c>
      <c r="AG298">
        <v>-4.6222096712647239E-3</v>
      </c>
      <c r="AH298">
        <v>-4.660579527431122E-3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v>-1.180234180350647E-3</v>
      </c>
      <c r="AO298">
        <v>0</v>
      </c>
      <c r="AP298">
        <v>-2.2806882856438891E-3</v>
      </c>
      <c r="AQ298">
        <v>-2.3993690854256741E-3</v>
      </c>
      <c r="AR298">
        <v>0</v>
      </c>
      <c r="AS298">
        <v>-1.285732508843708E-3</v>
      </c>
      <c r="AT298">
        <v>0</v>
      </c>
      <c r="AU298">
        <v>0</v>
      </c>
      <c r="AV298">
        <v>-4.7430632246291803E-3</v>
      </c>
      <c r="AW298">
        <v>0</v>
      </c>
      <c r="AX298">
        <v>0</v>
      </c>
      <c r="AY298">
        <v>2.0635091679768321E-4</v>
      </c>
      <c r="AZ298">
        <v>0</v>
      </c>
      <c r="BA298">
        <v>-1.2753488720345029E-3</v>
      </c>
    </row>
    <row r="299" spans="1:53" x14ac:dyDescent="0.2">
      <c r="A299" s="1">
        <v>298</v>
      </c>
      <c r="B299" s="2">
        <v>42277</v>
      </c>
      <c r="C299" s="2">
        <v>42308</v>
      </c>
      <c r="D299" s="2">
        <v>44104</v>
      </c>
      <c r="E299" s="2">
        <v>44135</v>
      </c>
      <c r="F299">
        <v>2.1117830444482419E-3</v>
      </c>
      <c r="G299">
        <v>-4.4480892168448881E-2</v>
      </c>
      <c r="H299">
        <v>3.7900406845296081E-3</v>
      </c>
      <c r="I299">
        <f t="shared" si="53"/>
        <v>-4.4480892168448882</v>
      </c>
      <c r="J299">
        <f t="shared" si="53"/>
        <v>0.37900406845296081</v>
      </c>
      <c r="K299" t="b">
        <f t="shared" si="54"/>
        <v>0</v>
      </c>
      <c r="L299">
        <f t="shared" si="52"/>
        <v>-1</v>
      </c>
      <c r="M299" s="6" t="b">
        <f t="shared" si="55"/>
        <v>0</v>
      </c>
      <c r="N299" s="2">
        <f t="shared" si="56"/>
        <v>44196</v>
      </c>
      <c r="O299" s="10">
        <f t="shared" si="59"/>
        <v>78558.430824261319</v>
      </c>
      <c r="P299" s="10">
        <f t="shared" si="57"/>
        <v>78459.184274615734</v>
      </c>
      <c r="Q299" s="10">
        <f t="shared" si="60"/>
        <v>77779.445183562275</v>
      </c>
      <c r="R299" s="10">
        <f t="shared" si="61"/>
        <v>76595.939381548582</v>
      </c>
      <c r="S299" s="10">
        <f t="shared" si="62"/>
        <v>78534.265021471583</v>
      </c>
      <c r="T299" s="10">
        <f t="shared" si="63"/>
        <v>81213.125296478203</v>
      </c>
      <c r="U299" s="13">
        <f t="shared" si="58"/>
        <v>236268.24895264255</v>
      </c>
      <c r="V299" s="6"/>
      <c r="W299" s="10">
        <f t="shared" si="64"/>
        <v>194301.65153953948</v>
      </c>
      <c r="X299">
        <v>6.4997600930404228E-2</v>
      </c>
      <c r="Y299">
        <v>3.1506818526599299E-3</v>
      </c>
      <c r="Z299">
        <v>4.3379138302788181E-2</v>
      </c>
      <c r="AA299">
        <v>0</v>
      </c>
      <c r="AB299">
        <v>0</v>
      </c>
      <c r="AC299">
        <v>1.222439550444273E-2</v>
      </c>
      <c r="AD299">
        <v>0</v>
      </c>
      <c r="AE299">
        <v>0</v>
      </c>
      <c r="AF299">
        <v>0</v>
      </c>
      <c r="AG299">
        <v>-4.7753033118180469E-3</v>
      </c>
      <c r="AH299">
        <v>-4.7254494983827383E-3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v>-1.1568975180575611E-3</v>
      </c>
      <c r="AO299">
        <v>0</v>
      </c>
      <c r="AP299">
        <v>-2.3530560071571061E-3</v>
      </c>
      <c r="AQ299">
        <v>-2.392673858118935E-3</v>
      </c>
      <c r="AR299">
        <v>0</v>
      </c>
      <c r="AS299">
        <v>-2.386979699460905E-3</v>
      </c>
      <c r="AT299">
        <v>0</v>
      </c>
      <c r="AU299">
        <v>0</v>
      </c>
      <c r="AV299">
        <v>-3.9960895603294976E-3</v>
      </c>
      <c r="AW299">
        <v>0</v>
      </c>
      <c r="AX299">
        <v>0</v>
      </c>
      <c r="AY299">
        <v>1.037380157465411E-3</v>
      </c>
      <c r="AZ299">
        <v>0</v>
      </c>
      <c r="BA299">
        <v>-9.8713482385759128E-4</v>
      </c>
    </row>
    <row r="300" spans="1:53" x14ac:dyDescent="0.2">
      <c r="A300" s="1">
        <v>299</v>
      </c>
      <c r="B300" s="2">
        <v>42308</v>
      </c>
      <c r="C300" s="2">
        <v>42338</v>
      </c>
      <c r="D300" s="2">
        <v>44135</v>
      </c>
      <c r="E300" s="2">
        <v>44165</v>
      </c>
      <c r="F300">
        <v>2.1117830444482419E-3</v>
      </c>
      <c r="G300">
        <v>-5.8314849539908592E-2</v>
      </c>
      <c r="H300">
        <v>-1.7721808697577539E-2</v>
      </c>
      <c r="I300">
        <f t="shared" si="53"/>
        <v>-5.8314849539908593</v>
      </c>
      <c r="J300">
        <f t="shared" si="53"/>
        <v>-1.7721808697577539</v>
      </c>
      <c r="K300" t="b">
        <f t="shared" si="54"/>
        <v>1</v>
      </c>
      <c r="L300">
        <f t="shared" si="52"/>
        <v>-1</v>
      </c>
      <c r="M300" s="6" t="b">
        <f t="shared" si="55"/>
        <v>1</v>
      </c>
      <c r="N300" s="2">
        <f t="shared" si="56"/>
        <v>44226</v>
      </c>
      <c r="O300" s="10">
        <f t="shared" si="59"/>
        <v>78756.082984214183</v>
      </c>
      <c r="P300" s="10">
        <f t="shared" si="57"/>
        <v>78459.184274615734</v>
      </c>
      <c r="Q300" s="10">
        <f t="shared" si="60"/>
        <v>77779.445183562275</v>
      </c>
      <c r="R300" s="10">
        <f t="shared" si="61"/>
        <v>78238.909332944531</v>
      </c>
      <c r="S300" s="10">
        <f t="shared" si="62"/>
        <v>78534.265021471583</v>
      </c>
      <c r="T300" s="10">
        <f t="shared" si="63"/>
        <v>81213.125296478203</v>
      </c>
      <c r="U300" s="13">
        <f t="shared" si="58"/>
        <v>237911.21890403848</v>
      </c>
      <c r="V300" s="6"/>
      <c r="W300" s="10">
        <f t="shared" si="64"/>
        <v>189322.52307286448</v>
      </c>
      <c r="X300">
        <v>-2.5625765026818421E-2</v>
      </c>
      <c r="Y300">
        <v>3.097905684774257E-3</v>
      </c>
      <c r="Z300">
        <v>4.3369866121222997E-2</v>
      </c>
      <c r="AA300">
        <v>0</v>
      </c>
      <c r="AB300">
        <v>0</v>
      </c>
      <c r="AC300">
        <v>1.220505425969729E-2</v>
      </c>
      <c r="AD300">
        <v>0</v>
      </c>
      <c r="AE300">
        <v>0</v>
      </c>
      <c r="AF300">
        <v>0</v>
      </c>
      <c r="AG300">
        <v>-4.7679325559596549E-3</v>
      </c>
      <c r="AH300">
        <v>-4.439089078424714E-3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v>-1.2303157536384651E-3</v>
      </c>
      <c r="AO300">
        <v>0</v>
      </c>
      <c r="AP300">
        <v>-2.393128271353729E-3</v>
      </c>
      <c r="AQ300">
        <v>-2.4138242805916768E-3</v>
      </c>
      <c r="AR300">
        <v>0</v>
      </c>
      <c r="AS300">
        <v>-1.8382051704075621E-3</v>
      </c>
      <c r="AT300">
        <v>0</v>
      </c>
      <c r="AU300">
        <v>0</v>
      </c>
      <c r="AV300">
        <v>-4.3359355349633089E-3</v>
      </c>
      <c r="AW300">
        <v>0</v>
      </c>
      <c r="AX300">
        <v>0</v>
      </c>
      <c r="AY300">
        <v>7.0402942904802032E-4</v>
      </c>
      <c r="AZ300">
        <v>0</v>
      </c>
      <c r="BA300">
        <v>-1.152523416970537E-3</v>
      </c>
    </row>
    <row r="301" spans="1:53" x14ac:dyDescent="0.2">
      <c r="A301" s="1">
        <v>300</v>
      </c>
      <c r="B301" s="2">
        <v>42338</v>
      </c>
      <c r="C301" s="2">
        <v>42369</v>
      </c>
      <c r="D301" s="2">
        <v>44165</v>
      </c>
      <c r="E301" s="2">
        <v>44196</v>
      </c>
      <c r="F301">
        <v>2.1117830444482419E-3</v>
      </c>
      <c r="G301">
        <v>6.1621621344718262E-2</v>
      </c>
      <c r="H301">
        <v>-2.7005059858252221E-2</v>
      </c>
      <c r="I301">
        <f t="shared" si="53"/>
        <v>6.162162134471826</v>
      </c>
      <c r="J301">
        <f t="shared" si="53"/>
        <v>-2.7005059858252221</v>
      </c>
      <c r="K301" t="b">
        <f t="shared" si="54"/>
        <v>0</v>
      </c>
      <c r="L301">
        <f t="shared" si="52"/>
        <v>1</v>
      </c>
      <c r="M301" s="6" t="b">
        <f t="shared" si="55"/>
        <v>0</v>
      </c>
      <c r="N301" s="2">
        <f t="shared" si="56"/>
        <v>44255</v>
      </c>
      <c r="O301" s="10">
        <f t="shared" si="59"/>
        <v>78756.082984214183</v>
      </c>
      <c r="P301" s="10">
        <f t="shared" si="57"/>
        <v>78459.184274615734</v>
      </c>
      <c r="Q301" s="10">
        <f t="shared" si="60"/>
        <v>79303.739634679499</v>
      </c>
      <c r="R301" s="10">
        <f t="shared" si="61"/>
        <v>78238.909332944531</v>
      </c>
      <c r="S301" s="10">
        <f t="shared" si="62"/>
        <v>78534.265021471583</v>
      </c>
      <c r="T301" s="10">
        <f t="shared" si="63"/>
        <v>77827.324178862022</v>
      </c>
      <c r="U301" s="13">
        <f t="shared" si="58"/>
        <v>234525.4177864223</v>
      </c>
      <c r="V301" s="6"/>
      <c r="W301" s="10">
        <f t="shared" si="64"/>
        <v>176755.8816934888</v>
      </c>
      <c r="X301">
        <v>-6.6376895761837876E-2</v>
      </c>
      <c r="Y301">
        <v>3.0981217774444379E-3</v>
      </c>
      <c r="Z301">
        <v>4.3274809982558268E-2</v>
      </c>
      <c r="AA301">
        <v>0</v>
      </c>
      <c r="AB301">
        <v>0</v>
      </c>
      <c r="AC301">
        <v>1.2242046376601329E-2</v>
      </c>
      <c r="AD301">
        <v>0</v>
      </c>
      <c r="AE301">
        <v>0</v>
      </c>
      <c r="AF301">
        <v>0</v>
      </c>
      <c r="AG301">
        <v>-4.84864501393115E-3</v>
      </c>
      <c r="AH301">
        <v>-4.3922534637361003E-3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v>-1.0901409242427961E-3</v>
      </c>
      <c r="AO301">
        <v>0</v>
      </c>
      <c r="AP301">
        <v>-2.3969088920258669E-3</v>
      </c>
      <c r="AQ301">
        <v>-2.4235548632386751E-3</v>
      </c>
      <c r="AR301">
        <v>0</v>
      </c>
      <c r="AS301">
        <v>-1.4360760154760949E-3</v>
      </c>
      <c r="AT301">
        <v>0</v>
      </c>
      <c r="AU301">
        <v>0</v>
      </c>
      <c r="AV301">
        <v>-4.5475848559880924E-3</v>
      </c>
      <c r="AW301">
        <v>0</v>
      </c>
      <c r="AX301">
        <v>0</v>
      </c>
      <c r="AY301">
        <v>5.5345618850408649E-4</v>
      </c>
      <c r="AZ301">
        <v>0</v>
      </c>
      <c r="BA301">
        <v>-1.23997670171568E-3</v>
      </c>
    </row>
    <row r="302" spans="1:53" x14ac:dyDescent="0.2">
      <c r="A302" s="1">
        <v>301</v>
      </c>
      <c r="B302" s="2">
        <v>42369</v>
      </c>
      <c r="C302" s="2">
        <v>42400</v>
      </c>
      <c r="D302" s="2">
        <v>44196</v>
      </c>
      <c r="E302" s="2">
        <v>44227</v>
      </c>
      <c r="F302">
        <v>1.788566161883462E-3</v>
      </c>
      <c r="G302">
        <v>-1.7920459583678411E-2</v>
      </c>
      <c r="H302">
        <v>-0.1007783620984645</v>
      </c>
      <c r="I302">
        <f t="shared" si="53"/>
        <v>-1.792045958367841</v>
      </c>
      <c r="J302">
        <f t="shared" si="53"/>
        <v>-10.077836209846449</v>
      </c>
      <c r="K302" t="b">
        <f t="shared" si="54"/>
        <v>1</v>
      </c>
      <c r="L302">
        <f t="shared" si="52"/>
        <v>-1</v>
      </c>
      <c r="M302" s="6" t="b">
        <f t="shared" si="55"/>
        <v>1</v>
      </c>
      <c r="N302" s="2">
        <f t="shared" si="56"/>
        <v>44286</v>
      </c>
      <c r="O302" s="10">
        <f t="shared" si="59"/>
        <v>78756.082984214183</v>
      </c>
      <c r="P302" s="10">
        <f t="shared" si="57"/>
        <v>81401.719333694127</v>
      </c>
      <c r="Q302" s="10">
        <f t="shared" si="60"/>
        <v>79303.739634679499</v>
      </c>
      <c r="R302" s="10">
        <f t="shared" si="61"/>
        <v>78238.909332944531</v>
      </c>
      <c r="S302" s="10">
        <f t="shared" si="62"/>
        <v>78175.139262140772</v>
      </c>
      <c r="T302" s="10">
        <f t="shared" si="63"/>
        <v>77827.324178862022</v>
      </c>
      <c r="U302" s="13">
        <f t="shared" si="58"/>
        <v>237467.95284550067</v>
      </c>
      <c r="V302" s="6"/>
      <c r="W302" s="10">
        <f t="shared" si="64"/>
        <v>175204.72487099498</v>
      </c>
      <c r="X302">
        <v>-8.7757013098080077E-3</v>
      </c>
      <c r="Y302">
        <v>2.7333075228964088E-3</v>
      </c>
      <c r="Z302">
        <v>4.3158486969105403E-2</v>
      </c>
      <c r="AA302">
        <v>0</v>
      </c>
      <c r="AB302">
        <v>0</v>
      </c>
      <c r="AC302">
        <v>1.258865906496939E-2</v>
      </c>
      <c r="AD302">
        <v>0</v>
      </c>
      <c r="AE302">
        <v>0</v>
      </c>
      <c r="AF302">
        <v>0</v>
      </c>
      <c r="AG302">
        <v>-5.0937912162731819E-3</v>
      </c>
      <c r="AH302">
        <v>-4.6165062341954489E-3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v>-1.5387804929010451E-3</v>
      </c>
      <c r="AO302">
        <v>0</v>
      </c>
      <c r="AP302">
        <v>-2.6019621661528621E-3</v>
      </c>
      <c r="AQ302">
        <v>-2.1242525785381381E-3</v>
      </c>
      <c r="AR302">
        <v>0</v>
      </c>
      <c r="AS302">
        <v>-1.606980676013485E-3</v>
      </c>
      <c r="AT302">
        <v>0</v>
      </c>
      <c r="AU302">
        <v>0</v>
      </c>
      <c r="AV302">
        <v>-4.5235782939915172E-3</v>
      </c>
      <c r="AW302">
        <v>0</v>
      </c>
      <c r="AX302">
        <v>0</v>
      </c>
      <c r="AY302">
        <v>9.5526940439274294E-4</v>
      </c>
      <c r="AZ302">
        <v>0</v>
      </c>
      <c r="BA302">
        <v>-1.8391862862412419E-3</v>
      </c>
    </row>
    <row r="303" spans="1:53" x14ac:dyDescent="0.2">
      <c r="A303" s="1">
        <v>302</v>
      </c>
      <c r="B303" s="2">
        <v>42400</v>
      </c>
      <c r="C303" s="2">
        <v>42429</v>
      </c>
      <c r="D303" s="2">
        <v>44227</v>
      </c>
      <c r="E303" s="2">
        <v>44255</v>
      </c>
      <c r="F303">
        <v>2.2946763672319361E-3</v>
      </c>
      <c r="G303">
        <v>-5.6237652724427073E-2</v>
      </c>
      <c r="H303">
        <v>-4.4246667253550392E-2</v>
      </c>
      <c r="I303">
        <f t="shared" si="53"/>
        <v>-5.6237652724427072</v>
      </c>
      <c r="J303">
        <f t="shared" si="53"/>
        <v>-4.4246667253550394</v>
      </c>
      <c r="K303" t="b">
        <f t="shared" si="54"/>
        <v>1</v>
      </c>
      <c r="L303">
        <f t="shared" si="52"/>
        <v>-1</v>
      </c>
      <c r="M303" s="6" t="b">
        <f t="shared" si="55"/>
        <v>1</v>
      </c>
      <c r="N303" s="2">
        <f t="shared" si="56"/>
        <v>44314</v>
      </c>
      <c r="O303" s="10">
        <f t="shared" si="59"/>
        <v>79155.98428183356</v>
      </c>
      <c r="P303" s="10">
        <f t="shared" si="57"/>
        <v>81401.719333694127</v>
      </c>
      <c r="Q303" s="10">
        <f t="shared" si="60"/>
        <v>79303.739634679499</v>
      </c>
      <c r="R303" s="10">
        <f t="shared" si="61"/>
        <v>80473.381694538795</v>
      </c>
      <c r="S303" s="10">
        <f t="shared" si="62"/>
        <v>78175.139262140772</v>
      </c>
      <c r="T303" s="10">
        <f t="shared" si="63"/>
        <v>77827.324178862022</v>
      </c>
      <c r="U303" s="13">
        <f t="shared" si="58"/>
        <v>239702.42520709493</v>
      </c>
      <c r="V303" s="6"/>
      <c r="W303" s="10">
        <f t="shared" si="64"/>
        <v>180619.58980165669</v>
      </c>
      <c r="X303">
        <v>3.0905929818095638E-2</v>
      </c>
      <c r="Y303">
        <v>2.6695822712637491E-3</v>
      </c>
      <c r="Z303">
        <v>4.3092486536917017E-2</v>
      </c>
      <c r="AA303">
        <v>0</v>
      </c>
      <c r="AB303">
        <v>0</v>
      </c>
      <c r="AC303">
        <v>1.1959636922275901E-2</v>
      </c>
      <c r="AD303">
        <v>0</v>
      </c>
      <c r="AE303">
        <v>0</v>
      </c>
      <c r="AF303">
        <v>0</v>
      </c>
      <c r="AG303">
        <v>-4.6130586298151954E-3</v>
      </c>
      <c r="AH303">
        <v>-4.8158209088165439E-3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v>-8.3025277804984901E-4</v>
      </c>
      <c r="AO303">
        <v>0</v>
      </c>
      <c r="AP303">
        <v>-2.145551409177957E-3</v>
      </c>
      <c r="AQ303">
        <v>-2.0054441254690231E-3</v>
      </c>
      <c r="AR303">
        <v>0</v>
      </c>
      <c r="AS303">
        <v>-1.451001197221372E-3</v>
      </c>
      <c r="AT303">
        <v>0</v>
      </c>
      <c r="AU303">
        <v>0</v>
      </c>
      <c r="AV303">
        <v>-4.1472501386200476E-3</v>
      </c>
      <c r="AW303">
        <v>0</v>
      </c>
      <c r="AX303">
        <v>0</v>
      </c>
      <c r="AY303">
        <v>8.2020710101319259E-4</v>
      </c>
      <c r="AZ303">
        <v>0</v>
      </c>
      <c r="BA303">
        <v>-1.116510609272877E-3</v>
      </c>
    </row>
    <row r="304" spans="1:53" x14ac:dyDescent="0.2">
      <c r="A304" s="1">
        <v>303</v>
      </c>
      <c r="B304" s="2">
        <v>42429</v>
      </c>
      <c r="C304" s="2">
        <v>42460</v>
      </c>
      <c r="D304" s="2">
        <v>44255</v>
      </c>
      <c r="E304" s="2">
        <v>44286</v>
      </c>
      <c r="F304">
        <v>2.709353865732054E-3</v>
      </c>
      <c r="G304">
        <v>-1.6945522520056579E-2</v>
      </c>
      <c r="H304">
        <v>9.5572290897256107E-2</v>
      </c>
      <c r="I304">
        <f t="shared" si="53"/>
        <v>-1.694552252005658</v>
      </c>
      <c r="J304">
        <f t="shared" si="53"/>
        <v>9.5572290897256114</v>
      </c>
      <c r="K304" t="b">
        <f t="shared" si="54"/>
        <v>0</v>
      </c>
      <c r="L304">
        <f t="shared" si="52"/>
        <v>-1</v>
      </c>
      <c r="M304" s="6" t="b">
        <f t="shared" si="55"/>
        <v>0</v>
      </c>
      <c r="N304" s="2">
        <f t="shared" si="56"/>
        <v>44347</v>
      </c>
      <c r="O304" s="10">
        <f t="shared" si="59"/>
        <v>79155.98428183356</v>
      </c>
      <c r="P304" s="10">
        <f t="shared" si="57"/>
        <v>81401.719333694127</v>
      </c>
      <c r="Q304" s="10">
        <f t="shared" si="60"/>
        <v>79900.808402364972</v>
      </c>
      <c r="R304" s="10">
        <f t="shared" si="61"/>
        <v>80473.381694538795</v>
      </c>
      <c r="S304" s="10">
        <f t="shared" si="62"/>
        <v>78175.139262140772</v>
      </c>
      <c r="T304" s="10">
        <f t="shared" si="63"/>
        <v>75684.680211975836</v>
      </c>
      <c r="U304" s="13">
        <f t="shared" si="58"/>
        <v>237559.78124020877</v>
      </c>
      <c r="V304" s="6"/>
      <c r="W304" s="10">
        <f t="shared" si="64"/>
        <v>193884.66498453988</v>
      </c>
      <c r="X304">
        <v>7.3442062388968624E-2</v>
      </c>
      <c r="Y304">
        <v>2.6279764422489681E-3</v>
      </c>
      <c r="Z304">
        <v>4.3050353499718433E-2</v>
      </c>
      <c r="AA304">
        <v>0</v>
      </c>
      <c r="AB304">
        <v>0</v>
      </c>
      <c r="AC304">
        <v>1.152223615934272E-2</v>
      </c>
      <c r="AD304">
        <v>0</v>
      </c>
      <c r="AE304">
        <v>0</v>
      </c>
      <c r="AF304">
        <v>0</v>
      </c>
      <c r="AG304">
        <v>-4.2336158114848338E-3</v>
      </c>
      <c r="AH304">
        <v>-4.6851246981192401E-3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v>-3.015163602865012E-4</v>
      </c>
      <c r="AO304">
        <v>0</v>
      </c>
      <c r="AP304">
        <v>-1.906593282413948E-3</v>
      </c>
      <c r="AQ304">
        <v>-2.157697360842736E-3</v>
      </c>
      <c r="AR304">
        <v>0</v>
      </c>
      <c r="AS304">
        <v>-1.3117916742842199E-3</v>
      </c>
      <c r="AT304">
        <v>0</v>
      </c>
      <c r="AU304">
        <v>0</v>
      </c>
      <c r="AV304">
        <v>-3.8937166959371202E-3</v>
      </c>
      <c r="AW304">
        <v>0</v>
      </c>
      <c r="AX304">
        <v>0</v>
      </c>
      <c r="AY304">
        <v>6.8735232793033503E-4</v>
      </c>
      <c r="AZ304">
        <v>0</v>
      </c>
      <c r="BA304">
        <v>-3.6932527208675291E-4</v>
      </c>
    </row>
    <row r="305" spans="1:53" x14ac:dyDescent="0.2">
      <c r="A305" s="1">
        <v>304</v>
      </c>
      <c r="B305" s="2">
        <v>42460</v>
      </c>
      <c r="C305" s="2">
        <v>42490</v>
      </c>
      <c r="D305" s="2">
        <v>44286</v>
      </c>
      <c r="E305" s="2">
        <v>44316</v>
      </c>
      <c r="F305">
        <v>2.8636097185081159E-3</v>
      </c>
      <c r="G305">
        <v>4.4605813389782707E-2</v>
      </c>
      <c r="H305">
        <v>3.2995211269059778E-2</v>
      </c>
      <c r="I305">
        <f t="shared" si="53"/>
        <v>4.4605813389782707</v>
      </c>
      <c r="J305">
        <f t="shared" si="53"/>
        <v>3.2995211269059777</v>
      </c>
      <c r="K305" t="b">
        <f t="shared" si="54"/>
        <v>1</v>
      </c>
      <c r="L305">
        <f t="shared" si="52"/>
        <v>1</v>
      </c>
      <c r="M305" s="6" t="b">
        <f t="shared" si="55"/>
        <v>1</v>
      </c>
      <c r="N305" s="2">
        <f t="shared" si="56"/>
        <v>44377</v>
      </c>
      <c r="O305" s="10">
        <f t="shared" si="59"/>
        <v>79155.98428183356</v>
      </c>
      <c r="P305" s="10">
        <f t="shared" si="57"/>
        <v>80026.573756696715</v>
      </c>
      <c r="Q305" s="10">
        <f t="shared" si="60"/>
        <v>79900.808402364972</v>
      </c>
      <c r="R305" s="10">
        <f t="shared" si="61"/>
        <v>80473.381694538795</v>
      </c>
      <c r="S305" s="10">
        <f t="shared" si="62"/>
        <v>79186.593746736253</v>
      </c>
      <c r="T305" s="10">
        <f t="shared" si="63"/>
        <v>75684.680211975836</v>
      </c>
      <c r="U305" s="13">
        <f t="shared" si="58"/>
        <v>236184.63566321135</v>
      </c>
      <c r="V305" s="6"/>
      <c r="W305" s="10">
        <f t="shared" si="64"/>
        <v>180050.45495665964</v>
      </c>
      <c r="X305">
        <v>-7.1352780938004332E-2</v>
      </c>
      <c r="Y305">
        <v>2.8098941945150571E-3</v>
      </c>
      <c r="Z305">
        <v>4.3109610688098432E-2</v>
      </c>
      <c r="AA305">
        <v>0</v>
      </c>
      <c r="AB305">
        <v>0</v>
      </c>
      <c r="AC305">
        <v>1.130678213093843E-2</v>
      </c>
      <c r="AD305">
        <v>0</v>
      </c>
      <c r="AE305">
        <v>0</v>
      </c>
      <c r="AF305">
        <v>0</v>
      </c>
      <c r="AG305">
        <v>-3.885964437003672E-3</v>
      </c>
      <c r="AH305">
        <v>-4.1304984370338083E-3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v>-7.8995151525093388E-5</v>
      </c>
      <c r="AO305">
        <v>0</v>
      </c>
      <c r="AP305">
        <v>-1.9622986563694522E-3</v>
      </c>
      <c r="AQ305">
        <v>-2.333029583610942E-3</v>
      </c>
      <c r="AR305">
        <v>0</v>
      </c>
      <c r="AS305">
        <v>-1.1970653821690429E-3</v>
      </c>
      <c r="AT305">
        <v>0</v>
      </c>
      <c r="AU305">
        <v>0</v>
      </c>
      <c r="AV305">
        <v>-3.9877043895743839E-3</v>
      </c>
      <c r="AW305">
        <v>0</v>
      </c>
      <c r="AX305">
        <v>0</v>
      </c>
      <c r="AY305">
        <v>7.7397092996531181E-4</v>
      </c>
      <c r="AZ305">
        <v>0</v>
      </c>
      <c r="BA305">
        <v>0</v>
      </c>
    </row>
    <row r="306" spans="1:53" x14ac:dyDescent="0.2">
      <c r="A306" s="1">
        <v>305</v>
      </c>
      <c r="B306" s="2">
        <v>42490</v>
      </c>
      <c r="C306" s="2">
        <v>42521</v>
      </c>
      <c r="D306" s="2">
        <v>44316</v>
      </c>
      <c r="E306" s="2">
        <v>44347</v>
      </c>
      <c r="F306">
        <v>2.8636097185081159E-3</v>
      </c>
      <c r="G306">
        <v>7.3701545492189269E-2</v>
      </c>
      <c r="H306">
        <v>2.4901417624899221E-2</v>
      </c>
      <c r="I306">
        <f t="shared" si="53"/>
        <v>7.3701545492189267</v>
      </c>
      <c r="J306">
        <f t="shared" si="53"/>
        <v>2.4901417624899223</v>
      </c>
      <c r="K306" t="b">
        <f t="shared" si="54"/>
        <v>1</v>
      </c>
      <c r="L306">
        <f t="shared" si="52"/>
        <v>1</v>
      </c>
      <c r="M306" s="6" t="b">
        <f t="shared" si="55"/>
        <v>1</v>
      </c>
      <c r="N306" s="2">
        <f t="shared" si="56"/>
        <v>44408</v>
      </c>
      <c r="O306" s="10">
        <f t="shared" si="59"/>
        <v>78728.21188773711</v>
      </c>
      <c r="P306" s="10">
        <f t="shared" si="57"/>
        <v>80026.573756696715</v>
      </c>
      <c r="Q306" s="10">
        <f t="shared" si="60"/>
        <v>79900.808402364972</v>
      </c>
      <c r="R306" s="10">
        <f t="shared" si="61"/>
        <v>80564.022868563086</v>
      </c>
      <c r="S306" s="10">
        <f t="shared" si="62"/>
        <v>79186.593746736253</v>
      </c>
      <c r="T306" s="10">
        <f t="shared" si="63"/>
        <v>75684.680211975836</v>
      </c>
      <c r="U306" s="13">
        <f t="shared" si="58"/>
        <v>236275.27683723561</v>
      </c>
      <c r="V306" s="6"/>
      <c r="W306" s="10">
        <f t="shared" si="64"/>
        <v>184157.79045330992</v>
      </c>
      <c r="X306">
        <v>2.2812136173935089E-2</v>
      </c>
      <c r="Y306">
        <v>2.800980198738816E-3</v>
      </c>
      <c r="Z306">
        <v>4.3086250346119251E-2</v>
      </c>
      <c r="AA306">
        <v>0</v>
      </c>
      <c r="AB306">
        <v>0</v>
      </c>
      <c r="AC306">
        <v>1.131706111650139E-2</v>
      </c>
      <c r="AD306">
        <v>0</v>
      </c>
      <c r="AE306">
        <v>0</v>
      </c>
      <c r="AF306">
        <v>0</v>
      </c>
      <c r="AG306">
        <v>-3.8656407127954651E-3</v>
      </c>
      <c r="AH306">
        <v>-4.1055190877156231E-3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v>-1.019248205653371E-4</v>
      </c>
      <c r="AO306">
        <v>0</v>
      </c>
      <c r="AP306">
        <v>-1.95494006615533E-3</v>
      </c>
      <c r="AQ306">
        <v>-2.3435898552799832E-3</v>
      </c>
      <c r="AR306">
        <v>0</v>
      </c>
      <c r="AS306">
        <v>-1.2106546363925409E-3</v>
      </c>
      <c r="AT306">
        <v>0</v>
      </c>
      <c r="AU306">
        <v>0</v>
      </c>
      <c r="AV306">
        <v>-3.9339619304266712E-3</v>
      </c>
      <c r="AW306">
        <v>0</v>
      </c>
      <c r="AX306">
        <v>0</v>
      </c>
      <c r="AY306">
        <v>7.593487495267424E-4</v>
      </c>
      <c r="AZ306">
        <v>0</v>
      </c>
      <c r="BA306">
        <v>0</v>
      </c>
    </row>
    <row r="307" spans="1:53" x14ac:dyDescent="0.2">
      <c r="A307" s="1">
        <v>306</v>
      </c>
      <c r="B307" s="2">
        <v>42521</v>
      </c>
      <c r="C307" s="2">
        <v>42551</v>
      </c>
      <c r="D307" s="2">
        <v>44347</v>
      </c>
      <c r="E307" s="2">
        <v>44377</v>
      </c>
      <c r="F307">
        <v>2.944000475100034E-3</v>
      </c>
      <c r="G307">
        <v>-5.1967772508216853E-2</v>
      </c>
      <c r="H307">
        <v>-4.6855285140664282E-2</v>
      </c>
      <c r="I307">
        <f t="shared" si="53"/>
        <v>-5.1967772508216852</v>
      </c>
      <c r="J307">
        <f t="shared" si="53"/>
        <v>-4.6855285140664282</v>
      </c>
      <c r="K307" t="b">
        <f t="shared" si="54"/>
        <v>1</v>
      </c>
      <c r="L307">
        <f t="shared" si="52"/>
        <v>-1</v>
      </c>
      <c r="M307" s="6" t="b">
        <f t="shared" si="55"/>
        <v>1</v>
      </c>
      <c r="N307" s="2">
        <f t="shared" si="56"/>
        <v>44438</v>
      </c>
      <c r="O307" s="10">
        <f t="shared" si="59"/>
        <v>78728.21188773711</v>
      </c>
      <c r="P307" s="10">
        <f t="shared" si="57"/>
        <v>80026.573756696715</v>
      </c>
      <c r="Q307" s="10">
        <f t="shared" si="60"/>
        <v>78758.425612411869</v>
      </c>
      <c r="R307" s="10">
        <f t="shared" si="61"/>
        <v>80564.022868563086</v>
      </c>
      <c r="S307" s="10">
        <f t="shared" si="62"/>
        <v>79186.593746736253</v>
      </c>
      <c r="T307" s="10">
        <f t="shared" si="63"/>
        <v>80423.363889843342</v>
      </c>
      <c r="U307" s="13">
        <f t="shared" si="58"/>
        <v>241013.96051510313</v>
      </c>
      <c r="V307" s="6"/>
      <c r="W307" s="10">
        <f t="shared" si="64"/>
        <v>184468.16255767544</v>
      </c>
      <c r="X307">
        <v>1.6853596234051151E-3</v>
      </c>
      <c r="Y307">
        <v>2.698533869860366E-3</v>
      </c>
      <c r="Z307">
        <v>4.2940963527061587E-2</v>
      </c>
      <c r="AA307">
        <v>0</v>
      </c>
      <c r="AB307">
        <v>0</v>
      </c>
      <c r="AC307">
        <v>1.136019764307173E-2</v>
      </c>
      <c r="AD307">
        <v>0</v>
      </c>
      <c r="AE307">
        <v>0</v>
      </c>
      <c r="AF307">
        <v>0</v>
      </c>
      <c r="AG307">
        <v>-3.7531294773340139E-3</v>
      </c>
      <c r="AH307">
        <v>-4.0732749699566393E-3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-1.9195572575631361E-3</v>
      </c>
      <c r="AQ307">
        <v>-2.335570986002317E-3</v>
      </c>
      <c r="AR307">
        <v>0</v>
      </c>
      <c r="AS307">
        <v>-1.231534912343357E-3</v>
      </c>
      <c r="AT307">
        <v>0</v>
      </c>
      <c r="AU307">
        <v>0</v>
      </c>
      <c r="AV307">
        <v>-3.670267982796062E-3</v>
      </c>
      <c r="AW307">
        <v>0</v>
      </c>
      <c r="AX307">
        <v>0</v>
      </c>
      <c r="AY307">
        <v>6.9007757934360107E-4</v>
      </c>
      <c r="AZ307">
        <v>0</v>
      </c>
      <c r="BA307">
        <v>0</v>
      </c>
    </row>
    <row r="308" spans="1:53" x14ac:dyDescent="0.2">
      <c r="A308" s="1">
        <v>307</v>
      </c>
      <c r="B308" s="2">
        <v>42551</v>
      </c>
      <c r="C308" s="2">
        <v>42582</v>
      </c>
      <c r="D308" s="2">
        <v>44377</v>
      </c>
      <c r="E308" s="2">
        <v>44408</v>
      </c>
      <c r="F308">
        <v>2.8636097185081159E-3</v>
      </c>
      <c r="G308">
        <v>2.9237242914099581E-2</v>
      </c>
      <c r="H308">
        <v>-9.457828161220691E-3</v>
      </c>
      <c r="I308">
        <f t="shared" si="53"/>
        <v>2.9237242914099579</v>
      </c>
      <c r="J308">
        <f t="shared" si="53"/>
        <v>-0.94578281612206916</v>
      </c>
      <c r="K308" t="b">
        <f t="shared" si="54"/>
        <v>0</v>
      </c>
      <c r="L308">
        <f t="shared" si="52"/>
        <v>1</v>
      </c>
      <c r="M308" s="6" t="b">
        <f t="shared" si="55"/>
        <v>0</v>
      </c>
      <c r="N308" s="2">
        <f t="shared" si="56"/>
        <v>44469</v>
      </c>
      <c r="O308" s="10">
        <f t="shared" si="59"/>
        <v>78728.21188773711</v>
      </c>
      <c r="P308" s="10">
        <f t="shared" si="57"/>
        <v>78480.012587912322</v>
      </c>
      <c r="Q308" s="10">
        <f t="shared" si="60"/>
        <v>78758.425612411869</v>
      </c>
      <c r="R308" s="10">
        <f t="shared" si="61"/>
        <v>80564.022868563086</v>
      </c>
      <c r="S308" s="10">
        <f t="shared" si="62"/>
        <v>80337.986838367709</v>
      </c>
      <c r="T308" s="10">
        <f t="shared" si="63"/>
        <v>80423.363889843342</v>
      </c>
      <c r="U308" s="13">
        <f t="shared" si="58"/>
        <v>239467.39934631874</v>
      </c>
      <c r="V308" s="6"/>
      <c r="W308" s="10">
        <f t="shared" si="64"/>
        <v>178204.48633798913</v>
      </c>
      <c r="X308">
        <v>-3.395532395856074E-2</v>
      </c>
      <c r="Y308">
        <v>2.6993754669526471E-3</v>
      </c>
      <c r="Z308">
        <v>4.3003069412422039E-2</v>
      </c>
      <c r="AA308">
        <v>0</v>
      </c>
      <c r="AB308">
        <v>0</v>
      </c>
      <c r="AC308">
        <v>1.1404972676238041E-2</v>
      </c>
      <c r="AD308">
        <v>0</v>
      </c>
      <c r="AE308">
        <v>0</v>
      </c>
      <c r="AF308">
        <v>0</v>
      </c>
      <c r="AG308">
        <v>-3.807986235003751E-3</v>
      </c>
      <c r="AH308">
        <v>-4.1469362687569797E-3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v>0</v>
      </c>
      <c r="AO308">
        <v>0</v>
      </c>
      <c r="AP308">
        <v>-1.9588284049003989E-3</v>
      </c>
      <c r="AQ308">
        <v>-2.402699671280767E-3</v>
      </c>
      <c r="AR308">
        <v>0</v>
      </c>
      <c r="AS308">
        <v>-1.2531272778817781E-3</v>
      </c>
      <c r="AT308">
        <v>0</v>
      </c>
      <c r="AU308">
        <v>0</v>
      </c>
      <c r="AV308">
        <v>-3.7267640735877761E-3</v>
      </c>
      <c r="AW308">
        <v>0</v>
      </c>
      <c r="AX308">
        <v>0</v>
      </c>
      <c r="AY308">
        <v>7.0310467472089458E-4</v>
      </c>
      <c r="AZ308">
        <v>0</v>
      </c>
      <c r="BA308">
        <v>0</v>
      </c>
    </row>
    <row r="309" spans="1:53" x14ac:dyDescent="0.2">
      <c r="A309" s="1">
        <v>308</v>
      </c>
      <c r="B309" s="2">
        <v>42582</v>
      </c>
      <c r="C309" s="2">
        <v>42613</v>
      </c>
      <c r="D309" s="2">
        <v>44408</v>
      </c>
      <c r="E309" s="2">
        <v>44439</v>
      </c>
      <c r="F309">
        <v>2.785414163241769E-3</v>
      </c>
      <c r="G309">
        <v>-2.6171856340189209E-3</v>
      </c>
      <c r="H309">
        <v>-1.6176747915330612E-2</v>
      </c>
      <c r="I309">
        <f t="shared" si="53"/>
        <v>-0.26171856340189209</v>
      </c>
      <c r="J309">
        <f t="shared" si="53"/>
        <v>-1.6176747915330612</v>
      </c>
      <c r="K309" t="b">
        <f t="shared" si="54"/>
        <v>1</v>
      </c>
      <c r="L309">
        <f t="shared" si="52"/>
        <v>0</v>
      </c>
      <c r="M309" s="6" t="str">
        <f t="shared" si="55"/>
        <v>No Action</v>
      </c>
      <c r="N309" s="2">
        <f t="shared" si="56"/>
        <v>44500</v>
      </c>
      <c r="O309" s="10">
        <f t="shared" si="59"/>
        <v>79822.466448772917</v>
      </c>
      <c r="P309" s="10">
        <f t="shared" si="57"/>
        <v>78480.012587912322</v>
      </c>
      <c r="Q309" s="10">
        <f t="shared" si="60"/>
        <v>78758.425612411869</v>
      </c>
      <c r="R309" s="10">
        <f t="shared" si="61"/>
        <v>78758.425612411869</v>
      </c>
      <c r="S309" s="10">
        <f t="shared" si="62"/>
        <v>80337.986838367709</v>
      </c>
      <c r="T309" s="10">
        <f t="shared" si="63"/>
        <v>80423.363889843342</v>
      </c>
      <c r="U309" s="13">
        <f t="shared" si="58"/>
        <v>237661.80209016753</v>
      </c>
      <c r="V309" s="6"/>
      <c r="W309" s="10">
        <f t="shared" si="64"/>
        <v>181072.36970361017</v>
      </c>
      <c r="X309">
        <v>1.6093216419825161E-2</v>
      </c>
      <c r="Y309">
        <v>2.6992978325709131E-3</v>
      </c>
      <c r="Z309">
        <v>4.2939828215727928E-2</v>
      </c>
      <c r="AA309">
        <v>0</v>
      </c>
      <c r="AB309">
        <v>0</v>
      </c>
      <c r="AC309">
        <v>1.167995512121065E-2</v>
      </c>
      <c r="AD309">
        <v>0</v>
      </c>
      <c r="AE309">
        <v>0</v>
      </c>
      <c r="AF309">
        <v>0</v>
      </c>
      <c r="AG309">
        <v>-3.8582006828077422E-3</v>
      </c>
      <c r="AH309">
        <v>-4.0631458911690047E-3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v>-6.0886518020382008E-5</v>
      </c>
      <c r="AO309">
        <v>0</v>
      </c>
      <c r="AP309">
        <v>-2.0011865318705678E-3</v>
      </c>
      <c r="AQ309">
        <v>-2.2554049236482121E-3</v>
      </c>
      <c r="AR309">
        <v>0</v>
      </c>
      <c r="AS309">
        <v>-1.320108659817061E-3</v>
      </c>
      <c r="AT309">
        <v>0</v>
      </c>
      <c r="AU309">
        <v>0</v>
      </c>
      <c r="AV309">
        <v>-3.579861124630821E-3</v>
      </c>
      <c r="AW309">
        <v>0</v>
      </c>
      <c r="AX309">
        <v>0</v>
      </c>
      <c r="AY309">
        <v>7.7716356062682609E-4</v>
      </c>
      <c r="AZ309">
        <v>0</v>
      </c>
      <c r="BA309">
        <v>-3.9189309587510222E-4</v>
      </c>
    </row>
    <row r="310" spans="1:53" x14ac:dyDescent="0.2">
      <c r="A310" s="1">
        <v>309</v>
      </c>
      <c r="B310" s="2">
        <v>42613</v>
      </c>
      <c r="C310" s="2">
        <v>42643</v>
      </c>
      <c r="D310" s="2">
        <v>44439</v>
      </c>
      <c r="E310" s="2">
        <v>44469</v>
      </c>
      <c r="F310">
        <v>2.785414163241769E-3</v>
      </c>
      <c r="G310">
        <v>-3.3661141018063168E-2</v>
      </c>
      <c r="H310">
        <v>-2.3719783685509511E-2</v>
      </c>
      <c r="I310">
        <f t="shared" si="53"/>
        <v>-3.3661141018063168</v>
      </c>
      <c r="J310">
        <f t="shared" si="53"/>
        <v>-2.371978368550951</v>
      </c>
      <c r="K310" t="b">
        <f t="shared" si="54"/>
        <v>1</v>
      </c>
      <c r="L310">
        <f t="shared" si="52"/>
        <v>-1</v>
      </c>
      <c r="M310" s="6" t="b">
        <f t="shared" si="55"/>
        <v>1</v>
      </c>
      <c r="N310" s="2">
        <f t="shared" si="56"/>
        <v>44530</v>
      </c>
      <c r="O310" s="10">
        <f t="shared" si="59"/>
        <v>79822.466448772917</v>
      </c>
      <c r="P310" s="10">
        <f t="shared" si="57"/>
        <v>78480.012587912322</v>
      </c>
      <c r="Q310" s="10">
        <f t="shared" si="60"/>
        <v>79220.600696722511</v>
      </c>
      <c r="R310" s="10">
        <f t="shared" si="61"/>
        <v>78758.425612411869</v>
      </c>
      <c r="S310" s="10">
        <f t="shared" si="62"/>
        <v>80337.986838367709</v>
      </c>
      <c r="T310" s="10">
        <f t="shared" si="63"/>
        <v>80973.186728212837</v>
      </c>
      <c r="U310" s="13">
        <f t="shared" si="58"/>
        <v>238211.62492853703</v>
      </c>
      <c r="V310" s="6"/>
      <c r="W310" s="10">
        <f t="shared" si="64"/>
        <v>180011.70640275753</v>
      </c>
      <c r="X310">
        <v>-5.8576761467737902E-3</v>
      </c>
      <c r="Y310">
        <v>2.666427547034909E-3</v>
      </c>
      <c r="Z310">
        <v>4.2886658298429067E-2</v>
      </c>
      <c r="AA310">
        <v>0</v>
      </c>
      <c r="AB310">
        <v>0</v>
      </c>
      <c r="AC310">
        <v>1.1738772822643229E-2</v>
      </c>
      <c r="AD310">
        <v>0</v>
      </c>
      <c r="AE310">
        <v>0</v>
      </c>
      <c r="AF310">
        <v>0</v>
      </c>
      <c r="AG310">
        <v>-3.8413210542308919E-3</v>
      </c>
      <c r="AH310">
        <v>-4.1031378986651872E-3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v>-8.2244834280393407E-6</v>
      </c>
      <c r="AO310">
        <v>0</v>
      </c>
      <c r="AP310">
        <v>-1.95151254274997E-3</v>
      </c>
      <c r="AQ310">
        <v>-2.1803167980333359E-3</v>
      </c>
      <c r="AR310">
        <v>0</v>
      </c>
      <c r="AS310">
        <v>-1.323381078229463E-3</v>
      </c>
      <c r="AT310">
        <v>0</v>
      </c>
      <c r="AU310">
        <v>0</v>
      </c>
      <c r="AV310">
        <v>-3.5350774180928149E-3</v>
      </c>
      <c r="AW310">
        <v>0</v>
      </c>
      <c r="AX310">
        <v>0</v>
      </c>
      <c r="AY310">
        <v>7.8383543375973026E-4</v>
      </c>
      <c r="AZ310">
        <v>0</v>
      </c>
      <c r="BA310">
        <v>-5.1522292469096201E-4</v>
      </c>
    </row>
    <row r="311" spans="1:53" x14ac:dyDescent="0.2">
      <c r="A311" s="1">
        <v>310</v>
      </c>
      <c r="B311" s="2">
        <v>42643</v>
      </c>
      <c r="C311" s="2">
        <v>42674</v>
      </c>
      <c r="D311" s="2">
        <v>44469</v>
      </c>
      <c r="E311" s="2">
        <v>44500</v>
      </c>
      <c r="F311">
        <v>2.709353865732054E-3</v>
      </c>
      <c r="G311">
        <v>1.010888358058212E-2</v>
      </c>
      <c r="H311">
        <v>4.0704693272692542E-2</v>
      </c>
      <c r="I311">
        <f t="shared" si="53"/>
        <v>1.010888358058212</v>
      </c>
      <c r="J311">
        <f t="shared" si="53"/>
        <v>4.0704693272692545</v>
      </c>
      <c r="K311" t="b">
        <f t="shared" si="54"/>
        <v>1</v>
      </c>
      <c r="L311">
        <f t="shared" si="52"/>
        <v>1</v>
      </c>
      <c r="M311" s="6" t="b">
        <f t="shared" si="55"/>
        <v>1</v>
      </c>
      <c r="N311" s="2">
        <f t="shared" si="56"/>
        <v>44561</v>
      </c>
      <c r="O311" s="10">
        <f t="shared" si="59"/>
        <v>79822.466448772917</v>
      </c>
      <c r="P311" s="10">
        <f t="shared" si="57"/>
        <v>80905.516119795284</v>
      </c>
      <c r="Q311" s="10">
        <f t="shared" si="60"/>
        <v>79220.600696722511</v>
      </c>
      <c r="R311" s="10">
        <f t="shared" si="61"/>
        <v>78758.425612411869</v>
      </c>
      <c r="S311" s="10">
        <f t="shared" si="62"/>
        <v>79403.87497617901</v>
      </c>
      <c r="T311" s="10">
        <f t="shared" si="63"/>
        <v>80973.186728212837</v>
      </c>
      <c r="U311" s="13">
        <f t="shared" si="58"/>
        <v>240637.12846041998</v>
      </c>
      <c r="V311" s="6"/>
      <c r="W311" s="10">
        <f t="shared" si="64"/>
        <v>185496.51062686965</v>
      </c>
      <c r="X311">
        <v>3.046915299964131E-2</v>
      </c>
      <c r="Y311">
        <v>2.401346972142619E-3</v>
      </c>
      <c r="Z311">
        <v>4.2863491513153898E-2</v>
      </c>
      <c r="AA311">
        <v>0</v>
      </c>
      <c r="AB311">
        <v>0</v>
      </c>
      <c r="AC311">
        <v>1.176058557864502E-2</v>
      </c>
      <c r="AD311">
        <v>0</v>
      </c>
      <c r="AE311">
        <v>0</v>
      </c>
      <c r="AF311">
        <v>0</v>
      </c>
      <c r="AG311">
        <v>-3.9054273880506311E-3</v>
      </c>
      <c r="AH311">
        <v>-4.102875972648648E-3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v>-1.052374214083406E-4</v>
      </c>
      <c r="AO311">
        <v>0</v>
      </c>
      <c r="AP311">
        <v>-1.9941772044560729E-3</v>
      </c>
      <c r="AQ311">
        <v>-2.233106399406892E-3</v>
      </c>
      <c r="AR311">
        <v>0</v>
      </c>
      <c r="AS311">
        <v>-1.350796191864559E-3</v>
      </c>
      <c r="AT311">
        <v>0</v>
      </c>
      <c r="AU311">
        <v>0</v>
      </c>
      <c r="AV311">
        <v>-3.6124529270213702E-3</v>
      </c>
      <c r="AW311">
        <v>0</v>
      </c>
      <c r="AX311">
        <v>0</v>
      </c>
      <c r="AY311">
        <v>8.0202394377214216E-4</v>
      </c>
      <c r="AZ311">
        <v>0</v>
      </c>
      <c r="BA311">
        <v>-5.2270074612947317E-4</v>
      </c>
    </row>
    <row r="312" spans="1:53" x14ac:dyDescent="0.2">
      <c r="A312" s="1">
        <v>311</v>
      </c>
      <c r="B312" s="2">
        <v>42674</v>
      </c>
      <c r="C312" s="2">
        <v>42704</v>
      </c>
      <c r="D312" s="2">
        <v>44500</v>
      </c>
      <c r="E312" s="2">
        <v>44530</v>
      </c>
      <c r="F312">
        <v>3.0266480593956948E-3</v>
      </c>
      <c r="G312">
        <v>-1.109715939260066E-3</v>
      </c>
      <c r="H312">
        <v>6.0014974522709062E-3</v>
      </c>
      <c r="I312">
        <f t="shared" si="53"/>
        <v>-0.1109715939260066</v>
      </c>
      <c r="J312">
        <f t="shared" si="53"/>
        <v>0.60014974522709064</v>
      </c>
      <c r="K312" t="b">
        <f t="shared" si="54"/>
        <v>0</v>
      </c>
      <c r="L312">
        <f t="shared" si="52"/>
        <v>0</v>
      </c>
      <c r="M312" s="6" t="str">
        <f t="shared" si="55"/>
        <v>No Action</v>
      </c>
      <c r="N312" s="2">
        <f t="shared" si="56"/>
        <v>44591</v>
      </c>
      <c r="O312" s="10">
        <f t="shared" si="59"/>
        <v>80212.37615347332</v>
      </c>
      <c r="P312" s="10">
        <f t="shared" si="57"/>
        <v>80905.516119795284</v>
      </c>
      <c r="Q312" s="10">
        <f t="shared" si="60"/>
        <v>79220.600696722511</v>
      </c>
      <c r="R312" s="10">
        <f t="shared" si="61"/>
        <v>79220.600696722511</v>
      </c>
      <c r="S312" s="10">
        <f t="shared" si="62"/>
        <v>79403.87497617901</v>
      </c>
      <c r="T312" s="10">
        <f t="shared" si="63"/>
        <v>80973.186728212837</v>
      </c>
      <c r="U312" s="13">
        <f t="shared" si="58"/>
        <v>241099.30354473062</v>
      </c>
      <c r="V312" s="6"/>
      <c r="W312" s="10">
        <f t="shared" si="64"/>
        <v>182044.42438522109</v>
      </c>
      <c r="X312">
        <v>-1.8609979400596461E-2</v>
      </c>
      <c r="Y312">
        <v>2.237698444135607E-3</v>
      </c>
      <c r="Z312">
        <v>4.2785399585719738E-2</v>
      </c>
      <c r="AA312">
        <v>0</v>
      </c>
      <c r="AB312">
        <v>0</v>
      </c>
      <c r="AC312">
        <v>1.130834429842075E-2</v>
      </c>
      <c r="AD312">
        <v>0</v>
      </c>
      <c r="AE312">
        <v>0</v>
      </c>
      <c r="AF312">
        <v>0</v>
      </c>
      <c r="AG312">
        <v>-3.6588969025850072E-3</v>
      </c>
      <c r="AH312">
        <v>-3.9509805589918977E-3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v>0</v>
      </c>
      <c r="AO312">
        <v>0</v>
      </c>
      <c r="AP312">
        <v>-1.763550362741365E-3</v>
      </c>
      <c r="AQ312">
        <v>-2.2487953214439548E-3</v>
      </c>
      <c r="AR312">
        <v>0</v>
      </c>
      <c r="AS312">
        <v>-1.253374613434966E-3</v>
      </c>
      <c r="AT312">
        <v>0</v>
      </c>
      <c r="AU312">
        <v>0</v>
      </c>
      <c r="AV312">
        <v>-3.561218494947632E-3</v>
      </c>
      <c r="AW312">
        <v>0</v>
      </c>
      <c r="AX312">
        <v>0</v>
      </c>
      <c r="AY312">
        <v>6.9963570952915558E-4</v>
      </c>
      <c r="AZ312">
        <v>0</v>
      </c>
      <c r="BA312">
        <v>0</v>
      </c>
    </row>
    <row r="313" spans="1:53" x14ac:dyDescent="0.2">
      <c r="A313" s="1">
        <v>312</v>
      </c>
      <c r="B313" s="2">
        <v>42704</v>
      </c>
      <c r="C313" s="2">
        <v>42735</v>
      </c>
      <c r="D313" s="2">
        <v>44530</v>
      </c>
      <c r="E313" s="2">
        <v>44561</v>
      </c>
      <c r="F313">
        <v>2.8636097185081159E-3</v>
      </c>
      <c r="G313">
        <v>2.6108915809140699E-2</v>
      </c>
      <c r="H313">
        <v>6.901199753603679E-2</v>
      </c>
      <c r="I313">
        <f t="shared" si="53"/>
        <v>2.6108915809140698</v>
      </c>
      <c r="J313">
        <f t="shared" si="53"/>
        <v>6.9011997536036791</v>
      </c>
      <c r="K313" t="b">
        <f t="shared" si="54"/>
        <v>1</v>
      </c>
      <c r="L313">
        <f t="shared" si="52"/>
        <v>1</v>
      </c>
      <c r="M313" s="6" t="b">
        <f t="shared" si="55"/>
        <v>1</v>
      </c>
      <c r="N313" s="2">
        <f t="shared" si="56"/>
        <v>44620</v>
      </c>
      <c r="O313" s="10">
        <f t="shared" si="59"/>
        <v>80212.37615347332</v>
      </c>
      <c r="P313" s="10">
        <f t="shared" si="57"/>
        <v>80905.516119795284</v>
      </c>
      <c r="Q313" s="10">
        <f t="shared" si="60"/>
        <v>80366.434514910201</v>
      </c>
      <c r="R313" s="10">
        <f t="shared" si="61"/>
        <v>79220.600696722511</v>
      </c>
      <c r="S313" s="10">
        <f t="shared" si="62"/>
        <v>79403.87497617901</v>
      </c>
      <c r="T313" s="10">
        <f t="shared" si="63"/>
        <v>81230.481650914968</v>
      </c>
      <c r="U313" s="13">
        <f t="shared" si="58"/>
        <v>241356.59846743275</v>
      </c>
      <c r="V313" s="6"/>
      <c r="W313" s="10">
        <f t="shared" si="64"/>
        <v>192448.77732082069</v>
      </c>
      <c r="X313">
        <v>5.7152823936992093E-2</v>
      </c>
      <c r="Y313">
        <v>2.2282688747591981E-3</v>
      </c>
      <c r="Z313">
        <v>4.2894576034948333E-2</v>
      </c>
      <c r="AA313">
        <v>0</v>
      </c>
      <c r="AB313">
        <v>0</v>
      </c>
      <c r="AC313">
        <v>1.1410543343484391E-2</v>
      </c>
      <c r="AD313">
        <v>0</v>
      </c>
      <c r="AE313">
        <v>0</v>
      </c>
      <c r="AF313">
        <v>0</v>
      </c>
      <c r="AG313">
        <v>-3.7752514143393071E-3</v>
      </c>
      <c r="AH313">
        <v>-4.0397088618402063E-3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v>0</v>
      </c>
      <c r="AO313">
        <v>0</v>
      </c>
      <c r="AP313">
        <v>-1.8741449121334149E-3</v>
      </c>
      <c r="AQ313">
        <v>-2.3865600337365949E-3</v>
      </c>
      <c r="AR313">
        <v>0</v>
      </c>
      <c r="AS313">
        <v>-1.30682674979115E-3</v>
      </c>
      <c r="AT313">
        <v>0</v>
      </c>
      <c r="AU313">
        <v>0</v>
      </c>
      <c r="AV313">
        <v>-3.656508641745299E-3</v>
      </c>
      <c r="AW313">
        <v>0</v>
      </c>
      <c r="AX313">
        <v>0</v>
      </c>
      <c r="AY313">
        <v>7.4018098172329869E-4</v>
      </c>
      <c r="AZ313">
        <v>0</v>
      </c>
      <c r="BA313">
        <v>0</v>
      </c>
    </row>
    <row r="314" spans="1:53" x14ac:dyDescent="0.2">
      <c r="A314" s="1">
        <v>313</v>
      </c>
      <c r="B314" s="2">
        <v>42735</v>
      </c>
      <c r="C314" s="2">
        <v>42766</v>
      </c>
      <c r="D314" s="2">
        <v>44561</v>
      </c>
      <c r="E314" s="2">
        <v>44592</v>
      </c>
      <c r="F314">
        <v>2.785414163241769E-3</v>
      </c>
      <c r="G314">
        <v>-1.787140531471134E-2</v>
      </c>
      <c r="H314">
        <v>6.35637766570534E-2</v>
      </c>
      <c r="I314">
        <f t="shared" si="53"/>
        <v>-1.7871405314711339</v>
      </c>
      <c r="J314">
        <f t="shared" si="53"/>
        <v>6.3563776657053399</v>
      </c>
      <c r="K314" t="b">
        <f t="shared" si="54"/>
        <v>0</v>
      </c>
      <c r="L314">
        <f t="shared" si="52"/>
        <v>-1</v>
      </c>
      <c r="M314" s="6" t="b">
        <f t="shared" si="55"/>
        <v>0</v>
      </c>
      <c r="N314" s="2">
        <f t="shared" si="56"/>
        <v>44651</v>
      </c>
      <c r="O314" s="10">
        <f t="shared" si="59"/>
        <v>80212.37615347332</v>
      </c>
      <c r="P314" s="10">
        <f t="shared" si="57"/>
        <v>78512.842299156342</v>
      </c>
      <c r="Q314" s="10">
        <f t="shared" si="60"/>
        <v>80366.434514910201</v>
      </c>
      <c r="R314" s="10">
        <f t="shared" si="61"/>
        <v>79220.600696722511</v>
      </c>
      <c r="S314" s="10">
        <f t="shared" si="62"/>
        <v>80452.199489144245</v>
      </c>
      <c r="T314" s="10">
        <f t="shared" si="63"/>
        <v>81230.481650914968</v>
      </c>
      <c r="U314" s="13">
        <f t="shared" si="58"/>
        <v>238963.92464679384</v>
      </c>
      <c r="V314" s="6"/>
      <c r="W314" s="10">
        <f t="shared" si="64"/>
        <v>197264.02511486859</v>
      </c>
      <c r="X314">
        <v>2.5020932120657931E-2</v>
      </c>
      <c r="Y314">
        <v>2.1457429091809171E-3</v>
      </c>
      <c r="Z314">
        <v>4.295396770396414E-2</v>
      </c>
      <c r="AA314">
        <v>0</v>
      </c>
      <c r="AB314">
        <v>0</v>
      </c>
      <c r="AC314">
        <v>1.126763540190702E-2</v>
      </c>
      <c r="AD314">
        <v>0</v>
      </c>
      <c r="AE314">
        <v>0</v>
      </c>
      <c r="AF314">
        <v>0</v>
      </c>
      <c r="AG314">
        <v>-3.84585649256245E-3</v>
      </c>
      <c r="AH314">
        <v>-4.030155853928347E-3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v>0</v>
      </c>
      <c r="AO314">
        <v>0</v>
      </c>
      <c r="AP314">
        <v>-1.90047512918755E-3</v>
      </c>
      <c r="AQ314">
        <v>-2.3451356256918941E-3</v>
      </c>
      <c r="AR314">
        <v>0</v>
      </c>
      <c r="AS314">
        <v>-1.2580305650997229E-3</v>
      </c>
      <c r="AT314">
        <v>0</v>
      </c>
      <c r="AU314">
        <v>0</v>
      </c>
      <c r="AV314">
        <v>-3.992516848145315E-3</v>
      </c>
      <c r="AW314">
        <v>0</v>
      </c>
      <c r="AX314">
        <v>0</v>
      </c>
      <c r="AY314">
        <v>7.8178642166048401E-4</v>
      </c>
      <c r="AZ314">
        <v>0</v>
      </c>
      <c r="BA314">
        <v>0</v>
      </c>
    </row>
    <row r="315" spans="1:53" x14ac:dyDescent="0.2">
      <c r="A315" s="1">
        <v>314</v>
      </c>
      <c r="B315" s="2">
        <v>42766</v>
      </c>
      <c r="C315" s="2">
        <v>42794</v>
      </c>
      <c r="D315" s="2">
        <v>44592</v>
      </c>
      <c r="E315" s="2">
        <v>44620</v>
      </c>
      <c r="F315">
        <v>2.944000475100034E-3</v>
      </c>
      <c r="G315">
        <v>5.8142946134250202E-2</v>
      </c>
      <c r="H315">
        <v>6.2571760996794526E-2</v>
      </c>
      <c r="I315">
        <f t="shared" si="53"/>
        <v>5.8142946134250204</v>
      </c>
      <c r="J315">
        <f t="shared" si="53"/>
        <v>6.2571760996794525</v>
      </c>
      <c r="K315" t="b">
        <f t="shared" si="54"/>
        <v>1</v>
      </c>
      <c r="L315">
        <f t="shared" si="52"/>
        <v>1</v>
      </c>
      <c r="M315" s="6" t="b">
        <f t="shared" si="55"/>
        <v>1</v>
      </c>
      <c r="N315" s="2">
        <f t="shared" si="56"/>
        <v>44679</v>
      </c>
      <c r="O315" s="10">
        <f t="shared" si="59"/>
        <v>79654.641548931279</v>
      </c>
      <c r="P315" s="10">
        <f t="shared" si="57"/>
        <v>78512.842299156342</v>
      </c>
      <c r="Q315" s="10">
        <f t="shared" si="60"/>
        <v>80366.434514910201</v>
      </c>
      <c r="R315" s="10">
        <f t="shared" si="61"/>
        <v>82042.657625787368</v>
      </c>
      <c r="S315" s="10">
        <f t="shared" si="62"/>
        <v>80452.199489144245</v>
      </c>
      <c r="T315" s="10">
        <f t="shared" si="63"/>
        <v>81230.481650914968</v>
      </c>
      <c r="U315" s="13">
        <f t="shared" si="58"/>
        <v>241785.98157585869</v>
      </c>
      <c r="V315" s="6"/>
      <c r="W315" s="10">
        <f t="shared" si="64"/>
        <v>193397.2566688825</v>
      </c>
      <c r="X315">
        <v>-1.9601995060855349E-2</v>
      </c>
      <c r="Y315">
        <v>2.2423662801988281E-3</v>
      </c>
      <c r="Z315">
        <v>4.2895467644846579E-2</v>
      </c>
      <c r="AA315">
        <v>0</v>
      </c>
      <c r="AB315">
        <v>0</v>
      </c>
      <c r="AC315">
        <v>1.080913621376893E-2</v>
      </c>
      <c r="AD315">
        <v>0</v>
      </c>
      <c r="AE315">
        <v>0</v>
      </c>
      <c r="AF315">
        <v>0</v>
      </c>
      <c r="AG315">
        <v>-3.7143613430474531E-3</v>
      </c>
      <c r="AH315">
        <v>-3.8091705138589178E-3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v>0</v>
      </c>
      <c r="AO315">
        <v>0</v>
      </c>
      <c r="AP315">
        <v>-1.6940716744447159E-3</v>
      </c>
      <c r="AQ315">
        <v>-1.9721626346411439E-3</v>
      </c>
      <c r="AR315">
        <v>0</v>
      </c>
      <c r="AS315">
        <v>-1.0765768470962979E-3</v>
      </c>
      <c r="AT315">
        <v>0</v>
      </c>
      <c r="AU315">
        <v>0</v>
      </c>
      <c r="AV315">
        <v>-4.5281306292581742E-3</v>
      </c>
      <c r="AW315">
        <v>0</v>
      </c>
      <c r="AX315">
        <v>0</v>
      </c>
      <c r="AY315">
        <v>7.1763685169846665E-4</v>
      </c>
      <c r="AZ315">
        <v>0</v>
      </c>
      <c r="BA315">
        <v>0</v>
      </c>
    </row>
    <row r="316" spans="1:53" x14ac:dyDescent="0.2">
      <c r="A316" s="1">
        <v>315</v>
      </c>
      <c r="B316" s="2">
        <v>42794</v>
      </c>
      <c r="C316" s="2">
        <v>42825</v>
      </c>
      <c r="D316" s="2">
        <v>44620</v>
      </c>
      <c r="E316" s="2">
        <v>44651</v>
      </c>
      <c r="F316">
        <v>2.944000475100034E-3</v>
      </c>
      <c r="G316">
        <v>1.0937660172687351E-2</v>
      </c>
      <c r="H316">
        <v>-3.1984210841173713E-2</v>
      </c>
      <c r="I316">
        <f t="shared" si="53"/>
        <v>1.0937660172687351</v>
      </c>
      <c r="J316">
        <f t="shared" si="53"/>
        <v>-3.1984210841173715</v>
      </c>
      <c r="K316" t="b">
        <f t="shared" si="54"/>
        <v>0</v>
      </c>
      <c r="L316">
        <f t="shared" si="52"/>
        <v>1</v>
      </c>
      <c r="M316" s="6" t="b">
        <f t="shared" si="55"/>
        <v>0</v>
      </c>
      <c r="N316" s="2">
        <f t="shared" si="56"/>
        <v>44712</v>
      </c>
      <c r="O316" s="10">
        <f t="shared" si="59"/>
        <v>79654.641548931279</v>
      </c>
      <c r="P316" s="10">
        <f t="shared" si="57"/>
        <v>78512.842299156342</v>
      </c>
      <c r="Q316" s="10">
        <f t="shared" si="60"/>
        <v>80595.327191952892</v>
      </c>
      <c r="R316" s="10">
        <f t="shared" si="61"/>
        <v>82042.657625787368</v>
      </c>
      <c r="S316" s="10">
        <f t="shared" si="62"/>
        <v>80452.199489144245</v>
      </c>
      <c r="T316" s="10">
        <f t="shared" si="63"/>
        <v>79594.466118778597</v>
      </c>
      <c r="U316" s="13">
        <f t="shared" si="58"/>
        <v>240149.96604372232</v>
      </c>
      <c r="V316" s="6"/>
      <c r="W316" s="10">
        <f t="shared" si="64"/>
        <v>186163.59047405326</v>
      </c>
      <c r="X316">
        <v>-3.7403147900976139E-2</v>
      </c>
      <c r="Y316">
        <v>2.2384419685454811E-3</v>
      </c>
      <c r="Z316">
        <v>4.2880998710206307E-2</v>
      </c>
      <c r="AA316">
        <v>0</v>
      </c>
      <c r="AB316">
        <v>0</v>
      </c>
      <c r="AC316">
        <v>1.078295654160117E-2</v>
      </c>
      <c r="AD316">
        <v>0</v>
      </c>
      <c r="AE316">
        <v>0</v>
      </c>
      <c r="AF316">
        <v>0</v>
      </c>
      <c r="AG316">
        <v>-3.7064756318611371E-3</v>
      </c>
      <c r="AH316">
        <v>-3.8044618278645068E-3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-1.688963611946385E-3</v>
      </c>
      <c r="AQ316">
        <v>-1.955788208955788E-3</v>
      </c>
      <c r="AR316">
        <v>0</v>
      </c>
      <c r="AS316">
        <v>-1.066835998966058E-3</v>
      </c>
      <c r="AT316">
        <v>0</v>
      </c>
      <c r="AU316">
        <v>0</v>
      </c>
      <c r="AV316">
        <v>-4.5572944263332516E-3</v>
      </c>
      <c r="AW316">
        <v>0</v>
      </c>
      <c r="AX316">
        <v>0</v>
      </c>
      <c r="AY316">
        <v>7.1355300207146975E-4</v>
      </c>
      <c r="AZ316">
        <v>0</v>
      </c>
      <c r="BA316">
        <v>0</v>
      </c>
    </row>
    <row r="317" spans="1:53" x14ac:dyDescent="0.2">
      <c r="A317" s="1">
        <v>316</v>
      </c>
      <c r="B317" s="2">
        <v>42825</v>
      </c>
      <c r="C317" s="2">
        <v>42855</v>
      </c>
      <c r="D317" s="2">
        <v>44651</v>
      </c>
      <c r="E317" s="2">
        <v>44681</v>
      </c>
      <c r="F317">
        <v>2.785414163241769E-3</v>
      </c>
      <c r="G317">
        <v>-2.2034118949438231E-2</v>
      </c>
      <c r="H317">
        <v>-7.7450441113520313E-2</v>
      </c>
      <c r="I317">
        <f t="shared" si="53"/>
        <v>-2.2034118949438231</v>
      </c>
      <c r="J317">
        <f t="shared" si="53"/>
        <v>-7.7450441113520316</v>
      </c>
      <c r="K317" t="b">
        <f t="shared" si="54"/>
        <v>1</v>
      </c>
      <c r="L317">
        <f t="shared" si="52"/>
        <v>-1</v>
      </c>
      <c r="M317" s="6" t="b">
        <f t="shared" si="55"/>
        <v>1</v>
      </c>
      <c r="N317" s="2">
        <f t="shared" si="56"/>
        <v>44742</v>
      </c>
      <c r="O317" s="10">
        <f t="shared" si="59"/>
        <v>79654.641548931279</v>
      </c>
      <c r="P317" s="10">
        <f t="shared" si="57"/>
        <v>81711.070590499294</v>
      </c>
      <c r="Q317" s="10">
        <f t="shared" si="60"/>
        <v>80595.327191952892</v>
      </c>
      <c r="R317" s="10">
        <f t="shared" si="61"/>
        <v>82042.657625787368</v>
      </c>
      <c r="S317" s="10">
        <f t="shared" si="62"/>
        <v>80049.988681240779</v>
      </c>
      <c r="T317" s="10">
        <f t="shared" si="63"/>
        <v>79594.466118778597</v>
      </c>
      <c r="U317" s="13">
        <f t="shared" si="58"/>
        <v>243348.19433506526</v>
      </c>
      <c r="V317" s="6"/>
      <c r="W317" s="10">
        <f t="shared" si="64"/>
        <v>182357.42036182235</v>
      </c>
      <c r="X317">
        <v>-2.044529815168868E-2</v>
      </c>
      <c r="Y317">
        <v>2.259612202082685E-3</v>
      </c>
      <c r="Z317">
        <v>4.2842102192895651E-2</v>
      </c>
      <c r="AA317">
        <v>0</v>
      </c>
      <c r="AB317">
        <v>0</v>
      </c>
      <c r="AC317">
        <v>1.1034660090904541E-2</v>
      </c>
      <c r="AD317">
        <v>0</v>
      </c>
      <c r="AE317">
        <v>0</v>
      </c>
      <c r="AF317">
        <v>0</v>
      </c>
      <c r="AG317">
        <v>-3.8925994170321979E-3</v>
      </c>
      <c r="AH317">
        <v>-4.0056578485245546E-3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v>-3.2628413572598843E-5</v>
      </c>
      <c r="AO317">
        <v>0</v>
      </c>
      <c r="AP317">
        <v>-2.132048325828109E-3</v>
      </c>
      <c r="AQ317">
        <v>-2.18538781988353E-3</v>
      </c>
      <c r="AR317">
        <v>0</v>
      </c>
      <c r="AS317">
        <v>-1.0764458245639821E-3</v>
      </c>
      <c r="AT317">
        <v>0</v>
      </c>
      <c r="AU317">
        <v>0</v>
      </c>
      <c r="AV317">
        <v>-4.3055328978206259E-3</v>
      </c>
      <c r="AW317">
        <v>0</v>
      </c>
      <c r="AX317">
        <v>0</v>
      </c>
      <c r="AY317">
        <v>8.0041228479558373E-4</v>
      </c>
      <c r="AZ317">
        <v>0</v>
      </c>
      <c r="BA317">
        <v>0</v>
      </c>
    </row>
    <row r="318" spans="1:53" x14ac:dyDescent="0.2">
      <c r="A318" s="1">
        <v>317</v>
      </c>
      <c r="B318" s="2">
        <v>42855</v>
      </c>
      <c r="C318" s="2">
        <v>42886</v>
      </c>
      <c r="D318" s="2">
        <v>44681</v>
      </c>
      <c r="E318" s="2">
        <v>44712</v>
      </c>
      <c r="F318">
        <v>2.6353705192673931E-3</v>
      </c>
      <c r="G318">
        <v>-2.037658564284044E-2</v>
      </c>
      <c r="H318">
        <v>-8.3769781457044168E-2</v>
      </c>
      <c r="I318">
        <f t="shared" si="53"/>
        <v>-2.0376585642840439</v>
      </c>
      <c r="J318">
        <f t="shared" si="53"/>
        <v>-8.3769781457044168</v>
      </c>
      <c r="K318" t="b">
        <f t="shared" si="54"/>
        <v>1</v>
      </c>
      <c r="L318">
        <f t="shared" si="52"/>
        <v>-1</v>
      </c>
      <c r="M318" s="6" t="b">
        <f t="shared" si="55"/>
        <v>1</v>
      </c>
      <c r="N318" s="2">
        <f t="shared" si="56"/>
        <v>44773</v>
      </c>
      <c r="O318" s="10">
        <f t="shared" si="59"/>
        <v>81116.064778355081</v>
      </c>
      <c r="P318" s="10">
        <f t="shared" si="57"/>
        <v>81711.070590499294</v>
      </c>
      <c r="Q318" s="10">
        <f t="shared" si="60"/>
        <v>80595.327191952892</v>
      </c>
      <c r="R318" s="10">
        <f t="shared" si="61"/>
        <v>82845.811507062506</v>
      </c>
      <c r="S318" s="10">
        <f t="shared" si="62"/>
        <v>80049.988681240779</v>
      </c>
      <c r="T318" s="10">
        <f t="shared" si="63"/>
        <v>79594.466118778597</v>
      </c>
      <c r="U318" s="13">
        <f t="shared" si="58"/>
        <v>244151.34821634038</v>
      </c>
      <c r="V318" s="6"/>
      <c r="W318" s="10">
        <f t="shared" si="64"/>
        <v>177630.47250514617</v>
      </c>
      <c r="X318">
        <v>-2.59213354043792E-2</v>
      </c>
      <c r="Y318">
        <v>2.3014758893732312E-3</v>
      </c>
      <c r="Z318">
        <v>4.2801755775149268E-2</v>
      </c>
      <c r="AA318">
        <v>0</v>
      </c>
      <c r="AB318">
        <v>0</v>
      </c>
      <c r="AC318">
        <v>1.1301301538454369E-2</v>
      </c>
      <c r="AD318">
        <v>0</v>
      </c>
      <c r="AE318">
        <v>0</v>
      </c>
      <c r="AF318">
        <v>0</v>
      </c>
      <c r="AG318">
        <v>-4.1679156046460202E-3</v>
      </c>
      <c r="AH318">
        <v>-4.2785346147677338E-3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v>-1.8768228703994589E-5</v>
      </c>
      <c r="AO318">
        <v>0</v>
      </c>
      <c r="AP318">
        <v>-2.210959415301637E-3</v>
      </c>
      <c r="AQ318">
        <v>-2.4501692532509401E-3</v>
      </c>
      <c r="AR318">
        <v>0</v>
      </c>
      <c r="AS318">
        <v>-1.0824506305911251E-3</v>
      </c>
      <c r="AT318">
        <v>0</v>
      </c>
      <c r="AU318">
        <v>0</v>
      </c>
      <c r="AV318">
        <v>-4.0201351395021644E-3</v>
      </c>
      <c r="AW318">
        <v>0</v>
      </c>
      <c r="AX318">
        <v>0</v>
      </c>
      <c r="AY318">
        <v>9.2661786590718506E-4</v>
      </c>
      <c r="AZ318">
        <v>0</v>
      </c>
      <c r="BA318">
        <v>0</v>
      </c>
    </row>
    <row r="319" spans="1:53" x14ac:dyDescent="0.2">
      <c r="A319" s="1">
        <v>318</v>
      </c>
      <c r="B319" s="2">
        <v>42886</v>
      </c>
      <c r="C319" s="2">
        <v>42916</v>
      </c>
      <c r="D319" s="2">
        <v>44712</v>
      </c>
      <c r="E319" s="2">
        <v>44742</v>
      </c>
      <c r="F319">
        <v>2.5634074092965148E-3</v>
      </c>
      <c r="G319">
        <v>-2.24138177585325E-2</v>
      </c>
      <c r="H319">
        <v>-7.4859639461085564E-2</v>
      </c>
      <c r="I319">
        <f t="shared" si="53"/>
        <v>-2.2413817758532502</v>
      </c>
      <c r="J319">
        <f t="shared" si="53"/>
        <v>-7.4859639461085568</v>
      </c>
      <c r="K319" t="b">
        <f t="shared" si="54"/>
        <v>1</v>
      </c>
      <c r="L319">
        <f t="shared" si="52"/>
        <v>-1</v>
      </c>
      <c r="M319" s="6" t="b">
        <f t="shared" si="55"/>
        <v>1</v>
      </c>
      <c r="N319" s="2">
        <f t="shared" si="56"/>
        <v>44803</v>
      </c>
      <c r="O319" s="10">
        <f t="shared" si="59"/>
        <v>81116.064778355081</v>
      </c>
      <c r="P319" s="10">
        <f t="shared" si="57"/>
        <v>81711.070590499294</v>
      </c>
      <c r="Q319" s="10">
        <f t="shared" si="60"/>
        <v>81383.782738780123</v>
      </c>
      <c r="R319" s="10">
        <f t="shared" si="61"/>
        <v>82845.811507062506</v>
      </c>
      <c r="S319" s="10">
        <f t="shared" si="62"/>
        <v>80049.988681240779</v>
      </c>
      <c r="T319" s="10">
        <f t="shared" si="63"/>
        <v>82047.493111754666</v>
      </c>
      <c r="U319" s="13">
        <f t="shared" si="58"/>
        <v>246604.37520931644</v>
      </c>
      <c r="V319" s="6"/>
      <c r="W319" s="10">
        <f t="shared" si="64"/>
        <v>172569.24640314598</v>
      </c>
      <c r="X319">
        <v>-2.8493005905017531E-2</v>
      </c>
      <c r="Y319">
        <v>2.3659260072517721E-3</v>
      </c>
      <c r="Z319">
        <v>4.2980271357694118E-2</v>
      </c>
      <c r="AA319">
        <v>0</v>
      </c>
      <c r="AB319">
        <v>0</v>
      </c>
      <c r="AC319">
        <v>1.159821017407036E-2</v>
      </c>
      <c r="AD319">
        <v>0</v>
      </c>
      <c r="AE319">
        <v>0</v>
      </c>
      <c r="AF319">
        <v>0</v>
      </c>
      <c r="AG319">
        <v>-4.05315385174E-3</v>
      </c>
      <c r="AH319">
        <v>-4.0801012506920167E-3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-6.0175829642320839E-5</v>
      </c>
      <c r="AO319">
        <v>0</v>
      </c>
      <c r="AP319">
        <v>-2.6304358690797782E-3</v>
      </c>
      <c r="AQ319">
        <v>-2.4494801099088281E-3</v>
      </c>
      <c r="AR319">
        <v>0</v>
      </c>
      <c r="AS319">
        <v>-1.044298482290382E-3</v>
      </c>
      <c r="AT319">
        <v>0</v>
      </c>
      <c r="AU319">
        <v>0</v>
      </c>
      <c r="AV319">
        <v>-3.653418988139449E-3</v>
      </c>
      <c r="AW319">
        <v>0</v>
      </c>
      <c r="AX319">
        <v>0</v>
      </c>
      <c r="AY319">
        <v>1.0591129213684001E-3</v>
      </c>
      <c r="AZ319">
        <v>0</v>
      </c>
      <c r="BA319">
        <v>-2.969311508445363E-4</v>
      </c>
    </row>
    <row r="320" spans="1:53" x14ac:dyDescent="0.2">
      <c r="A320" s="1">
        <v>319</v>
      </c>
      <c r="B320" s="2">
        <v>42916</v>
      </c>
      <c r="C320" s="2">
        <v>42947</v>
      </c>
      <c r="D320" s="2">
        <v>44742</v>
      </c>
      <c r="E320" s="2">
        <v>44773</v>
      </c>
      <c r="F320">
        <v>2.3590953305086342E-3</v>
      </c>
      <c r="G320">
        <v>-1.694052078698792E-2</v>
      </c>
      <c r="H320">
        <v>-8.892663223092806E-2</v>
      </c>
      <c r="I320">
        <f t="shared" si="53"/>
        <v>-1.694052078698792</v>
      </c>
      <c r="J320">
        <f t="shared" si="53"/>
        <v>-8.8926632230928053</v>
      </c>
      <c r="K320" t="b">
        <f t="shared" si="54"/>
        <v>1</v>
      </c>
      <c r="L320">
        <f t="shared" si="52"/>
        <v>-1</v>
      </c>
      <c r="M320" s="6" t="b">
        <f t="shared" si="55"/>
        <v>1</v>
      </c>
      <c r="N320" s="2">
        <f t="shared" si="56"/>
        <v>44834</v>
      </c>
      <c r="O320" s="10">
        <f t="shared" si="59"/>
        <v>81116.064778355081</v>
      </c>
      <c r="P320" s="10">
        <f t="shared" si="57"/>
        <v>83520.524265210057</v>
      </c>
      <c r="Q320" s="10">
        <f t="shared" si="60"/>
        <v>81383.782738780123</v>
      </c>
      <c r="R320" s="10">
        <f t="shared" si="61"/>
        <v>82845.811507062506</v>
      </c>
      <c r="S320" s="10">
        <f t="shared" si="62"/>
        <v>82201.458403105484</v>
      </c>
      <c r="T320" s="10">
        <f t="shared" si="63"/>
        <v>82047.493111754666</v>
      </c>
      <c r="U320" s="13">
        <f t="shared" si="58"/>
        <v>248413.8288840272</v>
      </c>
      <c r="V320" s="6"/>
      <c r="W320" s="10">
        <f t="shared" si="64"/>
        <v>166613.48636717122</v>
      </c>
      <c r="X320">
        <v>-3.4512290921531193E-2</v>
      </c>
      <c r="Y320">
        <v>2.3719072104174338E-3</v>
      </c>
      <c r="Z320">
        <v>4.301091362425824E-2</v>
      </c>
      <c r="AA320">
        <v>0</v>
      </c>
      <c r="AB320">
        <v>0</v>
      </c>
      <c r="AC320">
        <v>1.192126003277144E-2</v>
      </c>
      <c r="AD320">
        <v>0</v>
      </c>
      <c r="AE320">
        <v>0</v>
      </c>
      <c r="AF320">
        <v>0</v>
      </c>
      <c r="AG320">
        <v>-4.3041754211395628E-3</v>
      </c>
      <c r="AH320">
        <v>-4.1194597314821533E-3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v>-2.0277288752951989E-4</v>
      </c>
      <c r="AO320">
        <v>0</v>
      </c>
      <c r="AP320">
        <v>-2.9279821379070521E-3</v>
      </c>
      <c r="AQ320">
        <v>-2.4353076016477991E-3</v>
      </c>
      <c r="AR320">
        <v>0</v>
      </c>
      <c r="AS320">
        <v>-1.069404157503456E-3</v>
      </c>
      <c r="AT320">
        <v>0</v>
      </c>
      <c r="AU320">
        <v>0</v>
      </c>
      <c r="AV320">
        <v>-3.5713966223168019E-3</v>
      </c>
      <c r="AW320">
        <v>0</v>
      </c>
      <c r="AX320">
        <v>0</v>
      </c>
      <c r="AY320">
        <v>1.1574289877782069E-3</v>
      </c>
      <c r="AZ320">
        <v>0</v>
      </c>
      <c r="BA320">
        <v>-7.4170590260081435E-4</v>
      </c>
    </row>
    <row r="321" spans="1:53" x14ac:dyDescent="0.2">
      <c r="A321" s="1">
        <v>320</v>
      </c>
      <c r="B321" s="2">
        <v>42947</v>
      </c>
      <c r="C321" s="2">
        <v>42978</v>
      </c>
      <c r="D321" s="2">
        <v>44773</v>
      </c>
      <c r="E321" s="2">
        <v>44804</v>
      </c>
      <c r="F321">
        <v>2.232016469295234E-3</v>
      </c>
      <c r="G321">
        <v>-4.0011573946426432E-2</v>
      </c>
      <c r="H321">
        <v>-7.8622717162990352E-2</v>
      </c>
      <c r="I321">
        <f t="shared" si="53"/>
        <v>-4.0011573946426431</v>
      </c>
      <c r="J321">
        <f t="shared" si="53"/>
        <v>-7.862271716299035</v>
      </c>
      <c r="K321" t="b">
        <f t="shared" si="54"/>
        <v>1</v>
      </c>
      <c r="L321">
        <f t="shared" si="52"/>
        <v>-1</v>
      </c>
      <c r="M321" s="6" t="b">
        <f t="shared" si="55"/>
        <v>1</v>
      </c>
      <c r="N321" s="2">
        <f t="shared" si="56"/>
        <v>44865</v>
      </c>
      <c r="O321" s="10">
        <f t="shared" si="59"/>
        <v>82804.609628009071</v>
      </c>
      <c r="P321" s="10">
        <f t="shared" si="57"/>
        <v>83520.524265210057</v>
      </c>
      <c r="Q321" s="10">
        <f t="shared" si="60"/>
        <v>81383.782738780123</v>
      </c>
      <c r="R321" s="10">
        <f t="shared" si="61"/>
        <v>83516.654116088568</v>
      </c>
      <c r="S321" s="10">
        <f t="shared" si="62"/>
        <v>82201.458403105484</v>
      </c>
      <c r="T321" s="10">
        <f t="shared" si="63"/>
        <v>82047.493111754666</v>
      </c>
      <c r="U321" s="13">
        <f t="shared" si="58"/>
        <v>249084.67149305326</v>
      </c>
      <c r="V321" s="6"/>
      <c r="W321" s="10">
        <f t="shared" si="64"/>
        <v>164011.41351685513</v>
      </c>
      <c r="X321">
        <v>-1.5617420336441489E-2</v>
      </c>
      <c r="Y321">
        <v>2.4623954890484229E-3</v>
      </c>
      <c r="Z321">
        <v>4.3083621059615038E-2</v>
      </c>
      <c r="AA321">
        <v>0</v>
      </c>
      <c r="AB321">
        <v>0</v>
      </c>
      <c r="AC321">
        <v>1.2209610640114671E-2</v>
      </c>
      <c r="AD321">
        <v>0</v>
      </c>
      <c r="AE321">
        <v>0</v>
      </c>
      <c r="AF321">
        <v>0</v>
      </c>
      <c r="AG321">
        <v>-4.4798858426798368E-3</v>
      </c>
      <c r="AH321">
        <v>-3.9028067744023829E-3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v>-6.2844788058585897E-4</v>
      </c>
      <c r="AO321">
        <v>0</v>
      </c>
      <c r="AP321">
        <v>-3.1834439061885099E-3</v>
      </c>
      <c r="AQ321">
        <v>-2.508770269533112E-3</v>
      </c>
      <c r="AR321">
        <v>0</v>
      </c>
      <c r="AS321">
        <v>-1.0958361110148551E-3</v>
      </c>
      <c r="AT321">
        <v>0</v>
      </c>
      <c r="AU321">
        <v>0</v>
      </c>
      <c r="AV321">
        <v>-3.3431983440071729E-3</v>
      </c>
      <c r="AW321">
        <v>0</v>
      </c>
      <c r="AX321">
        <v>0</v>
      </c>
      <c r="AY321">
        <v>1.200528874436132E-3</v>
      </c>
      <c r="AZ321">
        <v>0</v>
      </c>
      <c r="BA321">
        <v>-1.0763079656386091E-3</v>
      </c>
    </row>
    <row r="322" spans="1:53" x14ac:dyDescent="0.2">
      <c r="A322" s="1">
        <v>321</v>
      </c>
      <c r="B322" s="2">
        <v>42978</v>
      </c>
      <c r="C322" s="2">
        <v>43008</v>
      </c>
      <c r="D322" s="2">
        <v>44804</v>
      </c>
      <c r="E322" s="2">
        <v>44834</v>
      </c>
      <c r="F322">
        <v>1.9980263085725512E-3</v>
      </c>
      <c r="G322">
        <v>-3.9724115548442067E-2</v>
      </c>
      <c r="H322">
        <v>8.786143299104425E-3</v>
      </c>
      <c r="I322">
        <f t="shared" si="53"/>
        <v>-3.9724115548442067</v>
      </c>
      <c r="J322">
        <f t="shared" si="53"/>
        <v>0.87861432991044253</v>
      </c>
      <c r="K322" t="b">
        <f t="shared" si="54"/>
        <v>0</v>
      </c>
      <c r="L322">
        <f t="shared" ref="L322:L347" si="65">IF(ABS(I322)&gt;$L$1,IF(I322&gt;0,1,-1),0)</f>
        <v>-1</v>
      </c>
      <c r="M322" s="6" t="b">
        <f t="shared" si="55"/>
        <v>0</v>
      </c>
      <c r="N322" s="2">
        <f t="shared" si="56"/>
        <v>44895</v>
      </c>
      <c r="O322" s="10">
        <f t="shared" si="59"/>
        <v>82804.609628009071</v>
      </c>
      <c r="P322" s="10">
        <f t="shared" si="57"/>
        <v>83520.524265210057</v>
      </c>
      <c r="Q322" s="10">
        <f t="shared" si="60"/>
        <v>83028.223831017749</v>
      </c>
      <c r="R322" s="10">
        <f t="shared" si="61"/>
        <v>83516.654116088568</v>
      </c>
      <c r="S322" s="10">
        <f t="shared" si="62"/>
        <v>82201.458403105484</v>
      </c>
      <c r="T322" s="10">
        <f t="shared" si="63"/>
        <v>81960.713805463805</v>
      </c>
      <c r="U322" s="13">
        <f t="shared" si="58"/>
        <v>248997.89218676242</v>
      </c>
      <c r="V322" s="6"/>
      <c r="W322" s="10">
        <f t="shared" si="64"/>
        <v>173674.28610131485</v>
      </c>
      <c r="X322">
        <v>5.8915854557077263E-2</v>
      </c>
      <c r="Y322">
        <v>2.460090372471203E-3</v>
      </c>
      <c r="Z322">
        <v>4.310077716111612E-2</v>
      </c>
      <c r="AA322">
        <v>0</v>
      </c>
      <c r="AB322">
        <v>0</v>
      </c>
      <c r="AC322">
        <v>1.250884271854885E-2</v>
      </c>
      <c r="AD322">
        <v>0</v>
      </c>
      <c r="AE322">
        <v>0</v>
      </c>
      <c r="AF322">
        <v>0</v>
      </c>
      <c r="AG322">
        <v>-4.736379919249644E-3</v>
      </c>
      <c r="AH322">
        <v>-4.1699751906197754E-3</v>
      </c>
      <c r="AI322">
        <v>5.6613925370644228E-5</v>
      </c>
      <c r="AJ322">
        <v>0</v>
      </c>
      <c r="AK322">
        <v>0</v>
      </c>
      <c r="AL322">
        <v>0</v>
      </c>
      <c r="AM322">
        <v>0</v>
      </c>
      <c r="AN322">
        <v>-8.2399721881938322E-4</v>
      </c>
      <c r="AO322">
        <v>0</v>
      </c>
      <c r="AP322">
        <v>-3.2840559126631778E-3</v>
      </c>
      <c r="AQ322">
        <v>-2.5947807637018909E-3</v>
      </c>
      <c r="AR322">
        <v>0</v>
      </c>
      <c r="AS322">
        <v>-1.1439789615731099E-3</v>
      </c>
      <c r="AT322">
        <v>0</v>
      </c>
      <c r="AU322">
        <v>0</v>
      </c>
      <c r="AV322">
        <v>-3.3850441643759931E-3</v>
      </c>
      <c r="AW322">
        <v>0</v>
      </c>
      <c r="AX322">
        <v>0</v>
      </c>
      <c r="AY322">
        <v>1.243334043918109E-3</v>
      </c>
      <c r="AZ322">
        <v>0</v>
      </c>
      <c r="BA322">
        <v>-1.3779027319910249E-3</v>
      </c>
    </row>
    <row r="323" spans="1:53" x14ac:dyDescent="0.2">
      <c r="A323" s="1">
        <v>322</v>
      </c>
      <c r="B323" s="2">
        <v>43008</v>
      </c>
      <c r="C323" s="2">
        <v>43039</v>
      </c>
      <c r="D323" s="2">
        <v>44834</v>
      </c>
      <c r="E323" s="2">
        <v>44865</v>
      </c>
      <c r="F323">
        <v>1.9980263085725512E-3</v>
      </c>
      <c r="G323">
        <v>-8.0890023363958084E-3</v>
      </c>
      <c r="H323">
        <v>8.4919602484720066E-2</v>
      </c>
      <c r="I323">
        <f t="shared" ref="I323:J347" si="66">G323*100</f>
        <v>-0.80890023363958086</v>
      </c>
      <c r="J323">
        <f t="shared" si="66"/>
        <v>8.4919602484720063</v>
      </c>
      <c r="K323" t="b">
        <f t="shared" ref="K323:K347" si="67">SIGN(I323)=SIGN(J323)</f>
        <v>0</v>
      </c>
      <c r="L323">
        <f t="shared" si="65"/>
        <v>0</v>
      </c>
      <c r="M323" s="6" t="str">
        <f t="shared" ref="M323:M347" si="68">IF(L323=0,"No Action",SIGN(L323)=SIGN(J323))</f>
        <v>No Action</v>
      </c>
      <c r="N323" s="2">
        <f t="shared" ref="N323:N347" si="69">EDATE(E323,2)</f>
        <v>44926</v>
      </c>
      <c r="O323" s="10">
        <f t="shared" si="59"/>
        <v>82804.609628009071</v>
      </c>
      <c r="P323" s="10">
        <f t="shared" ref="P323:P347" si="70">IF(MOD($A323,3)=1,O323*IF($L323&lt;&gt;0,IF($L323=1,1+$J323/3/100,ABS(-1+$J323/3/100)),1),P322)</f>
        <v>82804.609628009071</v>
      </c>
      <c r="Q323" s="10">
        <f t="shared" si="60"/>
        <v>83028.223831017749</v>
      </c>
      <c r="R323" s="10">
        <f t="shared" si="61"/>
        <v>83516.654116088568</v>
      </c>
      <c r="S323" s="10">
        <f t="shared" si="62"/>
        <v>82999.297395587477</v>
      </c>
      <c r="T323" s="10">
        <f t="shared" si="63"/>
        <v>81960.713805463805</v>
      </c>
      <c r="U323" s="13">
        <f t="shared" ref="U323:U347" si="71">SUM(P323,R323,T323)</f>
        <v>248281.97754956144</v>
      </c>
      <c r="V323" s="6"/>
      <c r="W323" s="10">
        <f t="shared" si="64"/>
        <v>180902.81278628245</v>
      </c>
      <c r="X323">
        <v>4.1621168264084463E-2</v>
      </c>
      <c r="Y323">
        <v>2.5017866210463101E-3</v>
      </c>
      <c r="Z323">
        <v>4.3068335258314043E-2</v>
      </c>
      <c r="AA323">
        <v>0</v>
      </c>
      <c r="AB323">
        <v>0</v>
      </c>
      <c r="AC323">
        <v>1.2437269019685979E-2</v>
      </c>
      <c r="AD323">
        <v>0</v>
      </c>
      <c r="AE323">
        <v>0</v>
      </c>
      <c r="AF323">
        <v>0</v>
      </c>
      <c r="AG323">
        <v>-4.6794834785971904E-3</v>
      </c>
      <c r="AH323">
        <v>-4.0164183672556511E-3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v>-9.3968741284289824E-4</v>
      </c>
      <c r="AO323">
        <v>0</v>
      </c>
      <c r="AP323">
        <v>-3.2083723161485281E-3</v>
      </c>
      <c r="AQ323">
        <v>-2.3629776920310098E-3</v>
      </c>
      <c r="AR323">
        <v>0</v>
      </c>
      <c r="AS323">
        <v>-1.14831079949097E-3</v>
      </c>
      <c r="AT323">
        <v>0</v>
      </c>
      <c r="AU323">
        <v>0</v>
      </c>
      <c r="AV323">
        <v>-3.524900303872465E-3</v>
      </c>
      <c r="AW323">
        <v>0</v>
      </c>
      <c r="AX323">
        <v>0</v>
      </c>
      <c r="AY323">
        <v>1.466522161559493E-3</v>
      </c>
      <c r="AZ323">
        <v>0</v>
      </c>
      <c r="BA323">
        <v>-1.5054986546815989E-3</v>
      </c>
    </row>
    <row r="324" spans="1:53" x14ac:dyDescent="0.2">
      <c r="A324" s="1">
        <v>323</v>
      </c>
      <c r="B324" s="2">
        <v>43039</v>
      </c>
      <c r="C324" s="2">
        <v>43069</v>
      </c>
      <c r="D324" s="2">
        <v>44865</v>
      </c>
      <c r="E324" s="2">
        <v>44895</v>
      </c>
      <c r="F324">
        <v>2.3590953305086342E-3</v>
      </c>
      <c r="G324">
        <v>6.7283903906776632E-2</v>
      </c>
      <c r="H324">
        <v>0.15191114073797679</v>
      </c>
      <c r="I324">
        <f t="shared" si="66"/>
        <v>6.7283903906776636</v>
      </c>
      <c r="J324">
        <f t="shared" si="66"/>
        <v>15.19111407379768</v>
      </c>
      <c r="K324" t="b">
        <f t="shared" si="67"/>
        <v>1</v>
      </c>
      <c r="L324">
        <f t="shared" si="65"/>
        <v>1</v>
      </c>
      <c r="M324" s="6" t="b">
        <f t="shared" si="68"/>
        <v>1</v>
      </c>
      <c r="N324" s="2">
        <f t="shared" si="69"/>
        <v>44956</v>
      </c>
      <c r="O324" s="10">
        <f t="shared" ref="O324:O347" si="72">IF(MOD($A324,3)=2,$U323/3,O323)</f>
        <v>82760.659183187148</v>
      </c>
      <c r="P324" s="10">
        <f t="shared" si="70"/>
        <v>82804.609628009071</v>
      </c>
      <c r="Q324" s="10">
        <f t="shared" ref="Q324:Q347" si="73">IF(MOD($A324,3)=0,$U323/3,Q323)</f>
        <v>83028.223831017749</v>
      </c>
      <c r="R324" s="10">
        <f t="shared" ref="R324:R347" si="74">IF(MOD($A324,3)=2,Q324*IF($L324&lt;&gt;0,IF($L324=1,1+$J324/3/100,ABS(-1+$J324/3/100)),1),R323)</f>
        <v>87232.527896223735</v>
      </c>
      <c r="S324" s="10">
        <f t="shared" ref="S324:S347" si="75">IF(MOD($A324,3)=1,$U323/3,S323)</f>
        <v>82999.297395587477</v>
      </c>
      <c r="T324" s="10">
        <f t="shared" ref="T324:T347" si="76">IF(MOD($A324,3)=0,S324*IF($L324&lt;&gt;0,IF($L324=1,1+$J324/3/100,ABS(-1+$J324/3/100)),1),T323)</f>
        <v>81960.713805463805</v>
      </c>
      <c r="U324" s="13">
        <f t="shared" si="71"/>
        <v>251997.8513296966</v>
      </c>
      <c r="V324" s="6"/>
      <c r="W324" s="10">
        <f t="shared" ref="W324:W347" si="77">W323*(1+X324)</f>
        <v>190196.53522184846</v>
      </c>
      <c r="X324">
        <v>5.1374117916815301E-2</v>
      </c>
      <c r="Y324">
        <v>2.660467607484728E-3</v>
      </c>
      <c r="Z324">
        <v>4.2909940880034657E-2</v>
      </c>
      <c r="AA324">
        <v>0</v>
      </c>
      <c r="AB324">
        <v>0</v>
      </c>
      <c r="AC324">
        <v>1.1995291404157581E-2</v>
      </c>
      <c r="AD324">
        <v>0</v>
      </c>
      <c r="AE324">
        <v>0</v>
      </c>
      <c r="AF324">
        <v>0</v>
      </c>
      <c r="AG324">
        <v>-4.4180128916781877E-3</v>
      </c>
      <c r="AH324">
        <v>-3.8663641678947798E-3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v>-2.3848269274948279E-4</v>
      </c>
      <c r="AO324">
        <v>0</v>
      </c>
      <c r="AP324">
        <v>-3.0224565679589522E-3</v>
      </c>
      <c r="AQ324">
        <v>-1.8642763091264089E-3</v>
      </c>
      <c r="AR324">
        <v>0</v>
      </c>
      <c r="AS324">
        <v>-9.9504357767172874E-4</v>
      </c>
      <c r="AT324">
        <v>0</v>
      </c>
      <c r="AU324">
        <v>0</v>
      </c>
      <c r="AV324">
        <v>-3.494380957039345E-3</v>
      </c>
      <c r="AW324">
        <v>0</v>
      </c>
      <c r="AX324">
        <v>0</v>
      </c>
      <c r="AY324">
        <v>1.8287430993437111E-3</v>
      </c>
      <c r="AZ324">
        <v>0</v>
      </c>
      <c r="BA324">
        <v>-1.3034397609825461E-3</v>
      </c>
    </row>
    <row r="325" spans="1:53" x14ac:dyDescent="0.2">
      <c r="A325" s="1">
        <v>324</v>
      </c>
      <c r="B325" s="2">
        <v>43069</v>
      </c>
      <c r="C325" s="2">
        <v>43100</v>
      </c>
      <c r="D325" s="2">
        <v>44895</v>
      </c>
      <c r="E325" s="2">
        <v>44926</v>
      </c>
      <c r="F325">
        <v>2.2946763672319361E-3</v>
      </c>
      <c r="G325">
        <v>3.9237630182673941E-2</v>
      </c>
      <c r="H325">
        <v>3.9874522894728127E-2</v>
      </c>
      <c r="I325">
        <f t="shared" si="66"/>
        <v>3.9237630182673939</v>
      </c>
      <c r="J325">
        <f t="shared" si="66"/>
        <v>3.9874522894728126</v>
      </c>
      <c r="K325" t="b">
        <f t="shared" si="67"/>
        <v>1</v>
      </c>
      <c r="L325">
        <f t="shared" si="65"/>
        <v>1</v>
      </c>
      <c r="M325" s="6" t="b">
        <f t="shared" si="68"/>
        <v>1</v>
      </c>
      <c r="N325" s="2">
        <f t="shared" si="69"/>
        <v>44985</v>
      </c>
      <c r="O325" s="10">
        <f t="shared" si="72"/>
        <v>82760.659183187148</v>
      </c>
      <c r="P325" s="10">
        <f t="shared" si="70"/>
        <v>82804.609628009071</v>
      </c>
      <c r="Q325" s="10">
        <f t="shared" si="73"/>
        <v>83999.283776565528</v>
      </c>
      <c r="R325" s="10">
        <f t="shared" si="74"/>
        <v>87232.527896223735</v>
      </c>
      <c r="S325" s="10">
        <f t="shared" si="75"/>
        <v>82999.297395587477</v>
      </c>
      <c r="T325" s="10">
        <f t="shared" si="76"/>
        <v>84102.483190336381</v>
      </c>
      <c r="U325" s="13">
        <f t="shared" si="71"/>
        <v>254139.62071456917</v>
      </c>
      <c r="V325" s="6"/>
      <c r="W325" s="10">
        <f t="shared" si="77"/>
        <v>180093.15009647867</v>
      </c>
      <c r="X325">
        <v>-5.3120763286171463E-2</v>
      </c>
      <c r="Y325">
        <v>2.7707083200099311E-3</v>
      </c>
      <c r="Z325">
        <v>4.2930955294091008E-2</v>
      </c>
      <c r="AA325">
        <v>0</v>
      </c>
      <c r="AB325">
        <v>0</v>
      </c>
      <c r="AC325">
        <v>1.189177753391403E-2</v>
      </c>
      <c r="AD325">
        <v>0</v>
      </c>
      <c r="AE325">
        <v>0</v>
      </c>
      <c r="AF325">
        <v>0</v>
      </c>
      <c r="AG325">
        <v>-4.7691410967782254E-3</v>
      </c>
      <c r="AH325">
        <v>-4.0899984071151993E-3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v>-1.8231615677664179E-4</v>
      </c>
      <c r="AO325">
        <v>0</v>
      </c>
      <c r="AP325">
        <v>-2.9158081373960002E-3</v>
      </c>
      <c r="AQ325">
        <v>-1.4734119184982659E-3</v>
      </c>
      <c r="AR325">
        <v>0</v>
      </c>
      <c r="AS325">
        <v>-9.7248496277576343E-4</v>
      </c>
      <c r="AT325">
        <v>0</v>
      </c>
      <c r="AU325">
        <v>0</v>
      </c>
      <c r="AV325">
        <v>-3.810384339802764E-3</v>
      </c>
      <c r="AW325">
        <v>0</v>
      </c>
      <c r="AX325">
        <v>0</v>
      </c>
      <c r="AY325">
        <v>2.0789424095723082E-3</v>
      </c>
      <c r="AZ325">
        <v>0</v>
      </c>
      <c r="BA325">
        <v>-1.583818076838553E-3</v>
      </c>
    </row>
    <row r="326" spans="1:53" x14ac:dyDescent="0.2">
      <c r="A326" s="1">
        <v>325</v>
      </c>
      <c r="B326" s="2">
        <v>43100</v>
      </c>
      <c r="C326" s="2">
        <v>43131</v>
      </c>
      <c r="D326" s="2">
        <v>44926</v>
      </c>
      <c r="E326" s="2">
        <v>44957</v>
      </c>
      <c r="F326">
        <v>2.2946763672319361E-3</v>
      </c>
      <c r="G326">
        <v>6.0853781986408013E-2</v>
      </c>
      <c r="H326">
        <v>6.3708680362931258E-2</v>
      </c>
      <c r="I326">
        <f t="shared" si="66"/>
        <v>6.0853781986408011</v>
      </c>
      <c r="J326">
        <f t="shared" si="66"/>
        <v>6.3708680362931256</v>
      </c>
      <c r="K326" t="b">
        <f t="shared" si="67"/>
        <v>1</v>
      </c>
      <c r="L326">
        <f t="shared" si="65"/>
        <v>1</v>
      </c>
      <c r="M326" s="6" t="b">
        <f t="shared" si="68"/>
        <v>1</v>
      </c>
      <c r="N326" s="2">
        <f t="shared" si="69"/>
        <v>45016</v>
      </c>
      <c r="O326" s="10">
        <f t="shared" si="72"/>
        <v>82760.659183187148</v>
      </c>
      <c r="P326" s="10">
        <f t="shared" si="70"/>
        <v>84518.1833106962</v>
      </c>
      <c r="Q326" s="10">
        <f t="shared" si="73"/>
        <v>83999.283776565528</v>
      </c>
      <c r="R326" s="10">
        <f t="shared" si="74"/>
        <v>87232.527896223735</v>
      </c>
      <c r="S326" s="10">
        <f t="shared" si="75"/>
        <v>84713.206904856386</v>
      </c>
      <c r="T326" s="10">
        <f t="shared" si="76"/>
        <v>84102.483190336381</v>
      </c>
      <c r="U326" s="13">
        <f t="shared" si="71"/>
        <v>255853.1943972563</v>
      </c>
      <c r="V326" s="6"/>
      <c r="W326" s="10">
        <f t="shared" si="77"/>
        <v>191881.20589819746</v>
      </c>
      <c r="X326">
        <v>6.5455325732287573E-2</v>
      </c>
      <c r="Y326">
        <v>2.7712992734891112E-3</v>
      </c>
      <c r="Z326">
        <v>4.289951403071561E-2</v>
      </c>
      <c r="AA326">
        <v>0</v>
      </c>
      <c r="AB326">
        <v>0</v>
      </c>
      <c r="AC326">
        <v>1.1879959967661049E-2</v>
      </c>
      <c r="AD326">
        <v>0</v>
      </c>
      <c r="AE326">
        <v>0</v>
      </c>
      <c r="AF326">
        <v>0</v>
      </c>
      <c r="AG326">
        <v>-4.7644419126182018E-3</v>
      </c>
      <c r="AH326">
        <v>-4.0855021663060319E-3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v>-1.8159311579908429E-4</v>
      </c>
      <c r="AO326">
        <v>0</v>
      </c>
      <c r="AP326">
        <v>-2.912871925264909E-3</v>
      </c>
      <c r="AQ326">
        <v>-1.4730552845710521E-3</v>
      </c>
      <c r="AR326">
        <v>0</v>
      </c>
      <c r="AS326">
        <v>-9.7091033623543626E-4</v>
      </c>
      <c r="AT326">
        <v>0</v>
      </c>
      <c r="AU326">
        <v>0</v>
      </c>
      <c r="AV326">
        <v>-3.8088668517447569E-3</v>
      </c>
      <c r="AW326">
        <v>0</v>
      </c>
      <c r="AX326">
        <v>0</v>
      </c>
      <c r="AY326">
        <v>2.0843101969968349E-3</v>
      </c>
      <c r="AZ326">
        <v>0</v>
      </c>
      <c r="BA326">
        <v>-1.578972829654964E-3</v>
      </c>
    </row>
    <row r="327" spans="1:53" x14ac:dyDescent="0.2">
      <c r="A327" s="1">
        <v>326</v>
      </c>
      <c r="B327" s="2">
        <v>43131</v>
      </c>
      <c r="C327" s="2">
        <v>43159</v>
      </c>
      <c r="D327" s="2">
        <v>44957</v>
      </c>
      <c r="E327" s="2">
        <v>44985</v>
      </c>
      <c r="F327">
        <v>2.3590953305086342E-3</v>
      </c>
      <c r="G327">
        <v>-4.2441937959272737E-2</v>
      </c>
      <c r="H327">
        <v>2.3405812612654561E-2</v>
      </c>
      <c r="I327">
        <f t="shared" si="66"/>
        <v>-4.2441937959272735</v>
      </c>
      <c r="J327">
        <f t="shared" si="66"/>
        <v>2.3405812612654562</v>
      </c>
      <c r="K327" t="b">
        <f t="shared" si="67"/>
        <v>0</v>
      </c>
      <c r="L327">
        <f t="shared" si="65"/>
        <v>-1</v>
      </c>
      <c r="M327" s="6" t="b">
        <f t="shared" si="68"/>
        <v>0</v>
      </c>
      <c r="N327" s="2">
        <f t="shared" si="69"/>
        <v>45044</v>
      </c>
      <c r="O327" s="10">
        <f t="shared" si="72"/>
        <v>85284.398132418763</v>
      </c>
      <c r="P327" s="10">
        <f t="shared" si="70"/>
        <v>84518.1833106962</v>
      </c>
      <c r="Q327" s="10">
        <f t="shared" si="73"/>
        <v>83999.283776565528</v>
      </c>
      <c r="R327" s="10">
        <f t="shared" si="74"/>
        <v>83343.926611341696</v>
      </c>
      <c r="S327" s="10">
        <f t="shared" si="75"/>
        <v>84713.206904856386</v>
      </c>
      <c r="T327" s="10">
        <f t="shared" si="76"/>
        <v>84102.483190336381</v>
      </c>
      <c r="U327" s="13">
        <f t="shared" si="71"/>
        <v>251964.59311237428</v>
      </c>
      <c r="V327" s="6"/>
      <c r="W327" s="10">
        <f t="shared" si="77"/>
        <v>194005.57073095351</v>
      </c>
      <c r="X327">
        <v>1.10712501665386E-2</v>
      </c>
      <c r="Y327">
        <v>2.7692183746918868E-3</v>
      </c>
      <c r="Z327">
        <v>4.2853934392751737E-2</v>
      </c>
      <c r="AA327">
        <v>0</v>
      </c>
      <c r="AB327">
        <v>0</v>
      </c>
      <c r="AC327">
        <v>1.1811461898948239E-2</v>
      </c>
      <c r="AD327">
        <v>0</v>
      </c>
      <c r="AE327">
        <v>0</v>
      </c>
      <c r="AF327">
        <v>0</v>
      </c>
      <c r="AG327">
        <v>-4.7047193339421357E-3</v>
      </c>
      <c r="AH327">
        <v>-4.0761612241003364E-3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v>-9.5027874485681686E-5</v>
      </c>
      <c r="AO327">
        <v>0</v>
      </c>
      <c r="AP327">
        <v>-2.875503294789097E-3</v>
      </c>
      <c r="AQ327">
        <v>-1.4598227519642441E-3</v>
      </c>
      <c r="AR327">
        <v>0</v>
      </c>
      <c r="AS327">
        <v>-9.4515534745370311E-4</v>
      </c>
      <c r="AT327">
        <v>0</v>
      </c>
      <c r="AU327">
        <v>0</v>
      </c>
      <c r="AV327">
        <v>-3.7583476982232219E-3</v>
      </c>
      <c r="AW327">
        <v>0</v>
      </c>
      <c r="AX327">
        <v>0</v>
      </c>
      <c r="AY327">
        <v>2.067289441746477E-3</v>
      </c>
      <c r="AZ327">
        <v>0</v>
      </c>
      <c r="BA327">
        <v>-1.5002360575734929E-3</v>
      </c>
    </row>
    <row r="328" spans="1:53" x14ac:dyDescent="0.2">
      <c r="A328" s="1">
        <v>327</v>
      </c>
      <c r="B328" s="2">
        <v>43159</v>
      </c>
      <c r="C328" s="2">
        <v>43190</v>
      </c>
      <c r="D328" s="2">
        <v>44985</v>
      </c>
      <c r="E328" s="2">
        <v>45016</v>
      </c>
      <c r="F328">
        <v>2.493409369951881E-3</v>
      </c>
      <c r="G328">
        <v>7.57980047787358E-2</v>
      </c>
      <c r="H328">
        <v>5.4314350409682598E-2</v>
      </c>
      <c r="I328">
        <f t="shared" si="66"/>
        <v>7.5798004778735804</v>
      </c>
      <c r="J328">
        <f t="shared" si="66"/>
        <v>5.4314350409682595</v>
      </c>
      <c r="K328" t="b">
        <f t="shared" si="67"/>
        <v>1</v>
      </c>
      <c r="L328">
        <f t="shared" si="65"/>
        <v>1</v>
      </c>
      <c r="M328" s="6" t="b">
        <f t="shared" si="68"/>
        <v>1</v>
      </c>
      <c r="N328" s="2">
        <f t="shared" si="69"/>
        <v>45077</v>
      </c>
      <c r="O328" s="10">
        <f t="shared" si="72"/>
        <v>85284.398132418763</v>
      </c>
      <c r="P328" s="10">
        <f t="shared" si="70"/>
        <v>84518.1833106962</v>
      </c>
      <c r="Q328" s="10">
        <f t="shared" si="73"/>
        <v>83988.197704124759</v>
      </c>
      <c r="R328" s="10">
        <f t="shared" si="74"/>
        <v>83343.926611341696</v>
      </c>
      <c r="S328" s="10">
        <f t="shared" si="75"/>
        <v>84713.206904856386</v>
      </c>
      <c r="T328" s="10">
        <f t="shared" si="76"/>
        <v>86246.921172909162</v>
      </c>
      <c r="U328" s="13">
        <f t="shared" si="71"/>
        <v>254109.03109494707</v>
      </c>
      <c r="V328" s="6"/>
      <c r="W328" s="10">
        <f t="shared" si="77"/>
        <v>189696.27524772761</v>
      </c>
      <c r="X328">
        <v>-2.2212225489143419E-2</v>
      </c>
      <c r="Y328">
        <v>2.868177531501885E-3</v>
      </c>
      <c r="Z328">
        <v>4.2708041587546118E-2</v>
      </c>
      <c r="AA328">
        <v>0</v>
      </c>
      <c r="AB328">
        <v>0</v>
      </c>
      <c r="AC328">
        <v>1.1728481441982861E-2</v>
      </c>
      <c r="AD328">
        <v>0</v>
      </c>
      <c r="AE328">
        <v>0</v>
      </c>
      <c r="AF328">
        <v>0</v>
      </c>
      <c r="AG328">
        <v>-4.4950905966895582E-3</v>
      </c>
      <c r="AH328">
        <v>-3.9358023768239041E-3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v>0</v>
      </c>
      <c r="AO328">
        <v>0</v>
      </c>
      <c r="AP328">
        <v>-2.7656867662731429E-3</v>
      </c>
      <c r="AQ328">
        <v>-1.056736131360599E-3</v>
      </c>
      <c r="AR328">
        <v>0</v>
      </c>
      <c r="AS328">
        <v>-8.7628516792750868E-4</v>
      </c>
      <c r="AT328">
        <v>0</v>
      </c>
      <c r="AU328">
        <v>0</v>
      </c>
      <c r="AV328">
        <v>-3.768848304080712E-3</v>
      </c>
      <c r="AW328">
        <v>0</v>
      </c>
      <c r="AX328">
        <v>0</v>
      </c>
      <c r="AY328">
        <v>2.275482733786333E-3</v>
      </c>
      <c r="AZ328">
        <v>0</v>
      </c>
      <c r="BA328">
        <v>-1.7309508968737649E-3</v>
      </c>
    </row>
    <row r="329" spans="1:53" x14ac:dyDescent="0.2">
      <c r="A329" s="1">
        <v>328</v>
      </c>
      <c r="B329" s="2">
        <v>43190</v>
      </c>
      <c r="C329" s="2">
        <v>43220</v>
      </c>
      <c r="D329" s="2">
        <v>45016</v>
      </c>
      <c r="E329" s="2">
        <v>45046</v>
      </c>
      <c r="F329">
        <v>2.425322741760356E-3</v>
      </c>
      <c r="G329">
        <v>1.8414367643330098E-2</v>
      </c>
      <c r="H329">
        <v>-3.3336938635776817E-2</v>
      </c>
      <c r="I329">
        <f t="shared" si="66"/>
        <v>1.8414367643330098</v>
      </c>
      <c r="J329">
        <f t="shared" si="66"/>
        <v>-3.3336938635776816</v>
      </c>
      <c r="K329" t="b">
        <f t="shared" si="67"/>
        <v>0</v>
      </c>
      <c r="L329">
        <f t="shared" si="65"/>
        <v>1</v>
      </c>
      <c r="M329" s="6" t="b">
        <f t="shared" si="68"/>
        <v>0</v>
      </c>
      <c r="N329" s="2">
        <f t="shared" si="69"/>
        <v>45107</v>
      </c>
      <c r="O329" s="10">
        <f t="shared" si="72"/>
        <v>85284.398132418763</v>
      </c>
      <c r="P329" s="10">
        <f t="shared" si="70"/>
        <v>84336.691216708889</v>
      </c>
      <c r="Q329" s="10">
        <f t="shared" si="73"/>
        <v>83988.197704124759</v>
      </c>
      <c r="R329" s="10">
        <f t="shared" si="74"/>
        <v>83343.926611341696</v>
      </c>
      <c r="S329" s="10">
        <f t="shared" si="75"/>
        <v>84703.010364982358</v>
      </c>
      <c r="T329" s="10">
        <f t="shared" si="76"/>
        <v>86246.921172909162</v>
      </c>
      <c r="U329" s="13">
        <f t="shared" si="71"/>
        <v>253927.53900095972</v>
      </c>
      <c r="V329" s="6"/>
      <c r="W329" s="10">
        <f t="shared" si="77"/>
        <v>185485.78368168371</v>
      </c>
      <c r="X329">
        <v>-2.2195963313171849E-2</v>
      </c>
      <c r="Y329">
        <v>2.856063865503927E-3</v>
      </c>
      <c r="Z329">
        <v>4.2647733634622993E-2</v>
      </c>
      <c r="AA329">
        <v>0</v>
      </c>
      <c r="AB329">
        <v>0</v>
      </c>
      <c r="AC329">
        <v>1.1772005559406931E-2</v>
      </c>
      <c r="AD329">
        <v>0</v>
      </c>
      <c r="AE329">
        <v>0</v>
      </c>
      <c r="AF329">
        <v>0</v>
      </c>
      <c r="AG329">
        <v>-4.5372837919085331E-3</v>
      </c>
      <c r="AH329">
        <v>-3.9093999618961782E-3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v>-8.5627104995704878E-5</v>
      </c>
      <c r="AO329">
        <v>0</v>
      </c>
      <c r="AP329">
        <v>-2.8193700576612819E-3</v>
      </c>
      <c r="AQ329">
        <v>-1.1829228298531811E-3</v>
      </c>
      <c r="AR329">
        <v>0</v>
      </c>
      <c r="AS329">
        <v>-9.0991772128358472E-4</v>
      </c>
      <c r="AT329">
        <v>0</v>
      </c>
      <c r="AU329">
        <v>0</v>
      </c>
      <c r="AV329">
        <v>-3.7923990962825571E-3</v>
      </c>
      <c r="AW329">
        <v>0</v>
      </c>
      <c r="AX329">
        <v>0</v>
      </c>
      <c r="AY329">
        <v>2.216329846238188E-3</v>
      </c>
      <c r="AZ329">
        <v>0</v>
      </c>
      <c r="BA329">
        <v>-1.6869562658856599E-3</v>
      </c>
    </row>
    <row r="330" spans="1:53" x14ac:dyDescent="0.2">
      <c r="A330" s="1">
        <v>329</v>
      </c>
      <c r="B330" s="2">
        <v>43220</v>
      </c>
      <c r="C330" s="2">
        <v>43251</v>
      </c>
      <c r="D330" s="2">
        <v>45046</v>
      </c>
      <c r="E330" s="2">
        <v>45077</v>
      </c>
      <c r="F330">
        <v>2.5634074092965148E-3</v>
      </c>
      <c r="G330">
        <v>-2.0366457169911992E-2</v>
      </c>
      <c r="H330">
        <v>-2.7445262778321721E-2</v>
      </c>
      <c r="I330">
        <f t="shared" si="66"/>
        <v>-2.0366457169911993</v>
      </c>
      <c r="J330">
        <f t="shared" si="66"/>
        <v>-2.744526277832172</v>
      </c>
      <c r="K330" t="b">
        <f t="shared" si="67"/>
        <v>1</v>
      </c>
      <c r="L330">
        <f t="shared" si="65"/>
        <v>-1</v>
      </c>
      <c r="M330" s="6" t="b">
        <f t="shared" si="68"/>
        <v>1</v>
      </c>
      <c r="N330" s="2">
        <f t="shared" si="69"/>
        <v>45138</v>
      </c>
      <c r="O330" s="10">
        <f t="shared" si="72"/>
        <v>84642.513000319901</v>
      </c>
      <c r="P330" s="10">
        <f t="shared" si="70"/>
        <v>84336.691216708889</v>
      </c>
      <c r="Q330" s="10">
        <f t="shared" si="73"/>
        <v>83988.197704124759</v>
      </c>
      <c r="R330" s="10">
        <f t="shared" si="74"/>
        <v>84756.557089547205</v>
      </c>
      <c r="S330" s="10">
        <f t="shared" si="75"/>
        <v>84703.010364982358</v>
      </c>
      <c r="T330" s="10">
        <f t="shared" si="76"/>
        <v>86246.921172909162</v>
      </c>
      <c r="U330" s="13">
        <f t="shared" si="71"/>
        <v>255340.16947916523</v>
      </c>
      <c r="V330" s="6"/>
      <c r="W330" s="10">
        <f t="shared" si="77"/>
        <v>188632.16530877858</v>
      </c>
      <c r="X330">
        <v>1.6962926023993689E-2</v>
      </c>
      <c r="Y330">
        <v>2.8529991548044628E-3</v>
      </c>
      <c r="Z330">
        <v>4.2581277993124882E-2</v>
      </c>
      <c r="AA330">
        <v>0</v>
      </c>
      <c r="AB330">
        <v>0</v>
      </c>
      <c r="AC330">
        <v>1.162682950373304E-2</v>
      </c>
      <c r="AD330">
        <v>0</v>
      </c>
      <c r="AE330">
        <v>0</v>
      </c>
      <c r="AF330">
        <v>0</v>
      </c>
      <c r="AG330">
        <v>-4.4048059017009721E-3</v>
      </c>
      <c r="AH330">
        <v>-3.8259511297197178E-3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-2.779051819490641E-3</v>
      </c>
      <c r="AQ330">
        <v>-1.488499501889362E-3</v>
      </c>
      <c r="AR330">
        <v>0</v>
      </c>
      <c r="AS330">
        <v>-8.981371655748774E-4</v>
      </c>
      <c r="AT330">
        <v>0</v>
      </c>
      <c r="AU330">
        <v>0</v>
      </c>
      <c r="AV330">
        <v>-3.5291571937134739E-3</v>
      </c>
      <c r="AW330">
        <v>0</v>
      </c>
      <c r="AX330">
        <v>0</v>
      </c>
      <c r="AY330">
        <v>2.1261595103290181E-3</v>
      </c>
      <c r="AZ330">
        <v>0</v>
      </c>
      <c r="BA330">
        <v>-1.169470615094091E-3</v>
      </c>
    </row>
    <row r="331" spans="1:53" x14ac:dyDescent="0.2">
      <c r="A331" s="1">
        <v>330</v>
      </c>
      <c r="B331" s="2">
        <v>43251</v>
      </c>
      <c r="C331" s="2">
        <v>43281</v>
      </c>
      <c r="D331" s="2">
        <v>45077</v>
      </c>
      <c r="E331" s="2">
        <v>45107</v>
      </c>
      <c r="F331">
        <v>2.6353705192673931E-3</v>
      </c>
      <c r="G331">
        <v>-1.4169608638664479E-2</v>
      </c>
      <c r="H331">
        <v>-2.1927083891979799E-2</v>
      </c>
      <c r="I331">
        <f t="shared" si="66"/>
        <v>-1.4169608638664479</v>
      </c>
      <c r="J331">
        <f t="shared" si="66"/>
        <v>-2.1927083891979797</v>
      </c>
      <c r="K331" t="b">
        <f t="shared" si="67"/>
        <v>1</v>
      </c>
      <c r="L331">
        <f t="shared" si="65"/>
        <v>-1</v>
      </c>
      <c r="M331" s="6" t="b">
        <f t="shared" si="68"/>
        <v>1</v>
      </c>
      <c r="N331" s="2">
        <f t="shared" si="69"/>
        <v>45168</v>
      </c>
      <c r="O331" s="10">
        <f t="shared" si="72"/>
        <v>84642.513000319901</v>
      </c>
      <c r="P331" s="10">
        <f t="shared" si="70"/>
        <v>84336.691216708889</v>
      </c>
      <c r="Q331" s="10">
        <f t="shared" si="73"/>
        <v>85113.389826388404</v>
      </c>
      <c r="R331" s="10">
        <f t="shared" si="74"/>
        <v>84756.557089547205</v>
      </c>
      <c r="S331" s="10">
        <f t="shared" si="75"/>
        <v>84703.010364982358</v>
      </c>
      <c r="T331" s="10">
        <f t="shared" si="76"/>
        <v>85322.107036374437</v>
      </c>
      <c r="U331" s="13">
        <f t="shared" si="71"/>
        <v>254415.35534263053</v>
      </c>
      <c r="V331" s="6"/>
      <c r="W331" s="10">
        <f t="shared" si="77"/>
        <v>185483.13115032649</v>
      </c>
      <c r="X331">
        <v>-1.66940466028015E-2</v>
      </c>
      <c r="Y331">
        <v>2.7832712317349489E-3</v>
      </c>
      <c r="Z331">
        <v>4.2526381879164063E-2</v>
      </c>
      <c r="AA331">
        <v>0</v>
      </c>
      <c r="AB331">
        <v>0</v>
      </c>
      <c r="AC331">
        <v>1.1542960590221229E-2</v>
      </c>
      <c r="AD331">
        <v>0</v>
      </c>
      <c r="AE331">
        <v>0</v>
      </c>
      <c r="AF331">
        <v>0</v>
      </c>
      <c r="AG331">
        <v>-4.3617282592232952E-3</v>
      </c>
      <c r="AH331">
        <v>-3.801727157053627E-3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v>0</v>
      </c>
      <c r="AO331">
        <v>0</v>
      </c>
      <c r="AP331">
        <v>-2.7425411370928252E-3</v>
      </c>
      <c r="AQ331">
        <v>-1.525117364154201E-3</v>
      </c>
      <c r="AR331">
        <v>0</v>
      </c>
      <c r="AS331">
        <v>-8.8038519664933605E-4</v>
      </c>
      <c r="AT331">
        <v>0</v>
      </c>
      <c r="AU331">
        <v>0</v>
      </c>
      <c r="AV331">
        <v>-3.4512067074868088E-3</v>
      </c>
      <c r="AW331">
        <v>0</v>
      </c>
      <c r="AX331">
        <v>0</v>
      </c>
      <c r="AY331">
        <v>2.090618844258155E-3</v>
      </c>
      <c r="AZ331">
        <v>0</v>
      </c>
      <c r="BA331">
        <v>-1.031086236800201E-3</v>
      </c>
    </row>
    <row r="332" spans="1:53" x14ac:dyDescent="0.2">
      <c r="A332" s="1">
        <v>331</v>
      </c>
      <c r="B332" s="2">
        <v>43281</v>
      </c>
      <c r="C332" s="2">
        <v>43312</v>
      </c>
      <c r="D332" s="2">
        <v>45107</v>
      </c>
      <c r="E332" s="2">
        <v>45138</v>
      </c>
      <c r="F332">
        <v>2.6353705192673931E-3</v>
      </c>
      <c r="G332">
        <v>2.4441463133414019E-2</v>
      </c>
      <c r="H332">
        <v>-5.6559230985549477E-2</v>
      </c>
      <c r="I332">
        <f t="shared" si="66"/>
        <v>2.4441463133414021</v>
      </c>
      <c r="J332">
        <f t="shared" si="66"/>
        <v>-5.6559230985549478</v>
      </c>
      <c r="K332" t="b">
        <f t="shared" si="67"/>
        <v>0</v>
      </c>
      <c r="L332">
        <f t="shared" si="65"/>
        <v>1</v>
      </c>
      <c r="M332" s="6" t="b">
        <f t="shared" si="68"/>
        <v>0</v>
      </c>
      <c r="N332" s="2">
        <f t="shared" si="69"/>
        <v>45199</v>
      </c>
      <c r="O332" s="10">
        <f t="shared" si="72"/>
        <v>84642.513000319901</v>
      </c>
      <c r="P332" s="10">
        <f t="shared" si="70"/>
        <v>83046.741185659077</v>
      </c>
      <c r="Q332" s="10">
        <f t="shared" si="73"/>
        <v>85113.389826388404</v>
      </c>
      <c r="R332" s="10">
        <f t="shared" si="74"/>
        <v>84756.557089547205</v>
      </c>
      <c r="S332" s="10">
        <f t="shared" si="75"/>
        <v>84805.118447543515</v>
      </c>
      <c r="T332" s="10">
        <f t="shared" si="76"/>
        <v>85322.107036374437</v>
      </c>
      <c r="U332" s="13">
        <f t="shared" si="71"/>
        <v>253125.40531158075</v>
      </c>
      <c r="V332" s="6"/>
      <c r="W332" s="10">
        <f t="shared" si="77"/>
        <v>174942.47529472763</v>
      </c>
      <c r="X332">
        <v>-5.6828110406741517E-2</v>
      </c>
      <c r="Y332">
        <v>2.7329485977056261E-3</v>
      </c>
      <c r="Z332">
        <v>4.2513948782447963E-2</v>
      </c>
      <c r="AA332">
        <v>0</v>
      </c>
      <c r="AB332">
        <v>0</v>
      </c>
      <c r="AC332">
        <v>1.151744746392575E-2</v>
      </c>
      <c r="AD332">
        <v>0</v>
      </c>
      <c r="AE332">
        <v>0</v>
      </c>
      <c r="AF332">
        <v>0</v>
      </c>
      <c r="AG332">
        <v>-4.3474668048050927E-3</v>
      </c>
      <c r="AH332">
        <v>-3.8093797331882439E-3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v>0</v>
      </c>
      <c r="AO332">
        <v>0</v>
      </c>
      <c r="AP332">
        <v>-2.742858872157175E-3</v>
      </c>
      <c r="AQ332">
        <v>-1.570600921511407E-3</v>
      </c>
      <c r="AR332">
        <v>0</v>
      </c>
      <c r="AS332">
        <v>-8.8146005071064416E-4</v>
      </c>
      <c r="AT332">
        <v>0</v>
      </c>
      <c r="AU332">
        <v>0</v>
      </c>
      <c r="AV332">
        <v>-3.4351600541486131E-3</v>
      </c>
      <c r="AW332">
        <v>0</v>
      </c>
      <c r="AX332">
        <v>0</v>
      </c>
      <c r="AY332">
        <v>2.0783047916788011E-3</v>
      </c>
      <c r="AZ332">
        <v>0</v>
      </c>
      <c r="BA332">
        <v>-9.6262658931710939E-4</v>
      </c>
    </row>
    <row r="333" spans="1:53" x14ac:dyDescent="0.2">
      <c r="A333" s="1">
        <v>332</v>
      </c>
      <c r="B333" s="2">
        <v>43312</v>
      </c>
      <c r="C333" s="2">
        <v>43343</v>
      </c>
      <c r="D333" s="2">
        <v>45138</v>
      </c>
      <c r="E333" s="2">
        <v>45169</v>
      </c>
      <c r="F333">
        <v>2.6353705192673931E-3</v>
      </c>
      <c r="G333">
        <v>1.37429038184818E-3</v>
      </c>
      <c r="H333">
        <v>-1.87935381525374E-3</v>
      </c>
      <c r="I333">
        <f t="shared" si="66"/>
        <v>0.137429038184818</v>
      </c>
      <c r="J333">
        <f t="shared" si="66"/>
        <v>-0.18793538152537401</v>
      </c>
      <c r="K333" t="b">
        <f t="shared" si="67"/>
        <v>0</v>
      </c>
      <c r="L333">
        <f t="shared" si="65"/>
        <v>0</v>
      </c>
      <c r="M333" s="6" t="str">
        <f t="shared" si="68"/>
        <v>No Action</v>
      </c>
      <c r="N333" s="2">
        <f t="shared" si="69"/>
        <v>45230</v>
      </c>
      <c r="O333" s="10">
        <f t="shared" si="72"/>
        <v>84375.135103860244</v>
      </c>
      <c r="P333" s="10">
        <f t="shared" si="70"/>
        <v>83046.741185659077</v>
      </c>
      <c r="Q333" s="10">
        <f t="shared" si="73"/>
        <v>85113.389826388404</v>
      </c>
      <c r="R333" s="10">
        <f t="shared" si="74"/>
        <v>85113.389826388404</v>
      </c>
      <c r="S333" s="10">
        <f t="shared" si="75"/>
        <v>84805.118447543515</v>
      </c>
      <c r="T333" s="10">
        <f t="shared" si="76"/>
        <v>85322.107036374437</v>
      </c>
      <c r="U333" s="13">
        <f t="shared" si="71"/>
        <v>253482.23804842192</v>
      </c>
      <c r="V333" s="6"/>
      <c r="W333" s="10">
        <f t="shared" si="77"/>
        <v>187475.84462258965</v>
      </c>
      <c r="X333">
        <v>7.1642803194289437E-2</v>
      </c>
      <c r="Y333">
        <v>2.7986487331435948E-3</v>
      </c>
      <c r="Z333">
        <v>4.2479830235092962E-2</v>
      </c>
      <c r="AA333">
        <v>0</v>
      </c>
      <c r="AB333">
        <v>0</v>
      </c>
      <c r="AC333">
        <v>1.132852828855512E-2</v>
      </c>
      <c r="AD333">
        <v>0</v>
      </c>
      <c r="AE333">
        <v>0</v>
      </c>
      <c r="AF333">
        <v>0</v>
      </c>
      <c r="AG333">
        <v>-4.318518215285996E-3</v>
      </c>
      <c r="AH333">
        <v>-3.8593918913993408E-3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v>0</v>
      </c>
      <c r="AO333">
        <v>0</v>
      </c>
      <c r="AP333">
        <v>-2.7945209461289239E-3</v>
      </c>
      <c r="AQ333">
        <v>-1.969885013830777E-3</v>
      </c>
      <c r="AR333">
        <v>0</v>
      </c>
      <c r="AS333">
        <v>-8.9548579958658413E-4</v>
      </c>
      <c r="AT333">
        <v>0</v>
      </c>
      <c r="AU333">
        <v>0</v>
      </c>
      <c r="AV333">
        <v>-3.428784772659415E-3</v>
      </c>
      <c r="AW333">
        <v>0</v>
      </c>
      <c r="AX333">
        <v>0</v>
      </c>
      <c r="AY333">
        <v>1.8493212783058141E-3</v>
      </c>
      <c r="AZ333">
        <v>0</v>
      </c>
      <c r="BA333">
        <v>-4.1913511957177599E-4</v>
      </c>
    </row>
    <row r="334" spans="1:53" x14ac:dyDescent="0.2">
      <c r="A334" s="1">
        <v>333</v>
      </c>
      <c r="B334" s="2">
        <v>43343</v>
      </c>
      <c r="C334" s="2">
        <v>43373</v>
      </c>
      <c r="D334" s="2">
        <v>45169</v>
      </c>
      <c r="E334" s="2">
        <v>45199</v>
      </c>
      <c r="F334">
        <v>2.709353865732054E-3</v>
      </c>
      <c r="G334">
        <v>-2.2774863125784431E-2</v>
      </c>
      <c r="H334">
        <v>3.1843090835065521E-2</v>
      </c>
      <c r="I334">
        <f t="shared" si="66"/>
        <v>-2.2774863125784433</v>
      </c>
      <c r="J334">
        <f t="shared" si="66"/>
        <v>3.1843090835065522</v>
      </c>
      <c r="K334" t="b">
        <f t="shared" si="67"/>
        <v>0</v>
      </c>
      <c r="L334">
        <f t="shared" si="65"/>
        <v>-1</v>
      </c>
      <c r="M334" s="6" t="b">
        <f t="shared" si="68"/>
        <v>0</v>
      </c>
      <c r="N334" s="2">
        <f t="shared" si="69"/>
        <v>45260</v>
      </c>
      <c r="O334" s="10">
        <f t="shared" si="72"/>
        <v>84375.135103860244</v>
      </c>
      <c r="P334" s="10">
        <f t="shared" si="70"/>
        <v>83046.741185659077</v>
      </c>
      <c r="Q334" s="10">
        <f t="shared" si="73"/>
        <v>84494.079349473977</v>
      </c>
      <c r="R334" s="10">
        <f t="shared" si="74"/>
        <v>85113.389826388404</v>
      </c>
      <c r="S334" s="10">
        <f t="shared" si="75"/>
        <v>84805.118447543515</v>
      </c>
      <c r="T334" s="10">
        <f t="shared" si="76"/>
        <v>83904.966084208965</v>
      </c>
      <c r="U334" s="13">
        <f t="shared" si="71"/>
        <v>252065.09709625645</v>
      </c>
      <c r="V334" s="6"/>
      <c r="W334" s="10">
        <f t="shared" si="77"/>
        <v>190668.25792911768</v>
      </c>
      <c r="X334">
        <v>1.7028398047517761E-2</v>
      </c>
      <c r="Y334">
        <v>2.8017011480978501E-3</v>
      </c>
      <c r="Z334">
        <v>4.2423089647747769E-2</v>
      </c>
      <c r="AA334">
        <v>0</v>
      </c>
      <c r="AB334">
        <v>0</v>
      </c>
      <c r="AC334">
        <v>1.124405839197774E-2</v>
      </c>
      <c r="AD334">
        <v>0</v>
      </c>
      <c r="AE334">
        <v>0</v>
      </c>
      <c r="AF334">
        <v>0</v>
      </c>
      <c r="AG334">
        <v>-4.2643943382875294E-3</v>
      </c>
      <c r="AH334">
        <v>-3.8305312506163938E-3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-2.7507384810485898E-3</v>
      </c>
      <c r="AQ334">
        <v>-1.966587438621885E-3</v>
      </c>
      <c r="AR334">
        <v>0</v>
      </c>
      <c r="AS334">
        <v>-8.7221752477209991E-4</v>
      </c>
      <c r="AT334">
        <v>0</v>
      </c>
      <c r="AU334">
        <v>0</v>
      </c>
      <c r="AV334">
        <v>-3.373512691407021E-3</v>
      </c>
      <c r="AW334">
        <v>0</v>
      </c>
      <c r="AX334">
        <v>0</v>
      </c>
      <c r="AY334">
        <v>1.80140301810465E-3</v>
      </c>
      <c r="AZ334">
        <v>0</v>
      </c>
      <c r="BA334">
        <v>-3.294246080461696E-4</v>
      </c>
    </row>
    <row r="335" spans="1:53" x14ac:dyDescent="0.2">
      <c r="A335" s="1">
        <v>334</v>
      </c>
      <c r="B335" s="2">
        <v>43373</v>
      </c>
      <c r="C335" s="2">
        <v>43404</v>
      </c>
      <c r="D335" s="2">
        <v>45199</v>
      </c>
      <c r="E335" s="2">
        <v>45230</v>
      </c>
      <c r="F335">
        <v>2.709353865732054E-3</v>
      </c>
      <c r="G335">
        <v>8.0272549394786924E-2</v>
      </c>
      <c r="H335">
        <v>0.10037457466013811</v>
      </c>
      <c r="I335">
        <f t="shared" si="66"/>
        <v>8.0272549394786932</v>
      </c>
      <c r="J335">
        <f t="shared" si="66"/>
        <v>10.037457466013811</v>
      </c>
      <c r="K335" t="b">
        <f t="shared" si="67"/>
        <v>1</v>
      </c>
      <c r="L335">
        <f t="shared" si="65"/>
        <v>1</v>
      </c>
      <c r="M335" s="6" t="b">
        <f t="shared" si="68"/>
        <v>1</v>
      </c>
      <c r="N335" s="2">
        <f t="shared" si="69"/>
        <v>45291</v>
      </c>
      <c r="O335" s="10">
        <f t="shared" si="72"/>
        <v>84375.135103860244</v>
      </c>
      <c r="P335" s="10">
        <f t="shared" si="70"/>
        <v>87198.17453650746</v>
      </c>
      <c r="Q335" s="10">
        <f t="shared" si="73"/>
        <v>84494.079349473977</v>
      </c>
      <c r="R335" s="10">
        <f t="shared" si="74"/>
        <v>85113.389826388404</v>
      </c>
      <c r="S335" s="10">
        <f t="shared" si="75"/>
        <v>84021.699032085482</v>
      </c>
      <c r="T335" s="10">
        <f t="shared" si="76"/>
        <v>83904.966084208965</v>
      </c>
      <c r="U335" s="13">
        <f t="shared" si="71"/>
        <v>256216.53044710483</v>
      </c>
      <c r="V335" s="6"/>
      <c r="W335" s="10">
        <f t="shared" si="77"/>
        <v>192899.71975068477</v>
      </c>
      <c r="X335">
        <v>1.170337341833105E-2</v>
      </c>
      <c r="Y335">
        <v>2.9124655681570868E-3</v>
      </c>
      <c r="Z335">
        <v>4.2312268776397287E-2</v>
      </c>
      <c r="AA335">
        <v>0</v>
      </c>
      <c r="AB335">
        <v>0</v>
      </c>
      <c r="AC335">
        <v>1.1481128033934619E-2</v>
      </c>
      <c r="AD335">
        <v>0</v>
      </c>
      <c r="AE335">
        <v>0</v>
      </c>
      <c r="AF335">
        <v>0</v>
      </c>
      <c r="AG335">
        <v>-4.2103924886997884E-3</v>
      </c>
      <c r="AH335">
        <v>-3.716398881552032E-3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v>0</v>
      </c>
      <c r="AO335">
        <v>0</v>
      </c>
      <c r="AP335">
        <v>-2.7536415508762598E-3</v>
      </c>
      <c r="AQ335">
        <v>-1.7347415523091189E-3</v>
      </c>
      <c r="AR335">
        <v>0</v>
      </c>
      <c r="AS335">
        <v>-8.7095269312909267E-4</v>
      </c>
      <c r="AT335">
        <v>0</v>
      </c>
      <c r="AU335">
        <v>0</v>
      </c>
      <c r="AV335">
        <v>-3.1839412180125859E-3</v>
      </c>
      <c r="AW335">
        <v>0</v>
      </c>
      <c r="AX335">
        <v>0</v>
      </c>
      <c r="AY335">
        <v>2.3122246242301549E-3</v>
      </c>
      <c r="AZ335">
        <v>0</v>
      </c>
      <c r="BA335">
        <v>-6.0121757490033787E-4</v>
      </c>
    </row>
    <row r="336" spans="1:53" x14ac:dyDescent="0.2">
      <c r="A336" s="1">
        <v>335</v>
      </c>
      <c r="B336" s="2">
        <v>43404</v>
      </c>
      <c r="C336" s="2">
        <v>43434</v>
      </c>
      <c r="D336" s="2">
        <v>45230</v>
      </c>
      <c r="E336" s="2">
        <v>45260</v>
      </c>
      <c r="F336">
        <v>2.709353865732054E-3</v>
      </c>
      <c r="G336">
        <v>5.522363185151119E-2</v>
      </c>
      <c r="H336">
        <v>1.267645059714876E-2</v>
      </c>
      <c r="I336">
        <f t="shared" si="66"/>
        <v>5.5223631851511188</v>
      </c>
      <c r="J336">
        <f t="shared" si="66"/>
        <v>1.2676450597148761</v>
      </c>
      <c r="K336" t="b">
        <f t="shared" si="67"/>
        <v>1</v>
      </c>
      <c r="L336">
        <f t="shared" si="65"/>
        <v>1</v>
      </c>
      <c r="M336" s="6" t="b">
        <f t="shared" si="68"/>
        <v>1</v>
      </c>
      <c r="N336" s="2">
        <f t="shared" si="69"/>
        <v>45321</v>
      </c>
      <c r="O336" s="10">
        <f t="shared" si="72"/>
        <v>85405.510149034948</v>
      </c>
      <c r="P336" s="10">
        <f t="shared" si="70"/>
        <v>87198.17453650746</v>
      </c>
      <c r="Q336" s="10">
        <f t="shared" si="73"/>
        <v>84494.079349473977</v>
      </c>
      <c r="R336" s="10">
        <f t="shared" si="74"/>
        <v>84851.107690349032</v>
      </c>
      <c r="S336" s="10">
        <f t="shared" si="75"/>
        <v>84021.699032085482</v>
      </c>
      <c r="T336" s="10">
        <f t="shared" si="76"/>
        <v>83904.966084208965</v>
      </c>
      <c r="U336" s="13">
        <f t="shared" si="71"/>
        <v>255954.24831106549</v>
      </c>
      <c r="V336" s="6"/>
      <c r="W336" s="10">
        <f t="shared" si="77"/>
        <v>189802.65285460526</v>
      </c>
      <c r="X336">
        <v>-1.6055320868699881E-2</v>
      </c>
      <c r="Y336">
        <v>2.8864573264600021E-3</v>
      </c>
      <c r="Z336">
        <v>4.2334774752909317E-2</v>
      </c>
      <c r="AA336">
        <v>0</v>
      </c>
      <c r="AB336">
        <v>0</v>
      </c>
      <c r="AC336">
        <v>1.1523559582072721E-2</v>
      </c>
      <c r="AD336">
        <v>0</v>
      </c>
      <c r="AE336">
        <v>0</v>
      </c>
      <c r="AF336">
        <v>0</v>
      </c>
      <c r="AG336">
        <v>-4.1911718847166719E-3</v>
      </c>
      <c r="AH336">
        <v>-3.6684798930922591E-3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-2.755902250761005E-3</v>
      </c>
      <c r="AQ336">
        <v>-1.674079479887527E-3</v>
      </c>
      <c r="AR336">
        <v>0</v>
      </c>
      <c r="AS336">
        <v>-8.6334862088244789E-4</v>
      </c>
      <c r="AT336">
        <v>0</v>
      </c>
      <c r="AU336">
        <v>0</v>
      </c>
      <c r="AV336">
        <v>-3.1287090796976108E-3</v>
      </c>
      <c r="AW336">
        <v>0</v>
      </c>
      <c r="AX336">
        <v>0</v>
      </c>
      <c r="AY336">
        <v>2.422084552227794E-3</v>
      </c>
      <c r="AZ336">
        <v>0</v>
      </c>
      <c r="BA336">
        <v>-6.7559282393452741E-4</v>
      </c>
    </row>
    <row r="337" spans="1:53" x14ac:dyDescent="0.2">
      <c r="A337" s="1">
        <v>336</v>
      </c>
      <c r="B337" s="2">
        <v>43434</v>
      </c>
      <c r="C337" s="2">
        <v>43465</v>
      </c>
      <c r="D337" s="2">
        <v>45260</v>
      </c>
      <c r="E337" s="2">
        <v>45291</v>
      </c>
      <c r="F337">
        <v>2.785414163241769E-3</v>
      </c>
      <c r="G337">
        <v>3.977107816533678E-2</v>
      </c>
      <c r="H337">
        <v>-5.977527512281605E-3</v>
      </c>
      <c r="I337">
        <f t="shared" si="66"/>
        <v>3.9771078165336782</v>
      </c>
      <c r="J337">
        <f t="shared" si="66"/>
        <v>-0.59775275122816052</v>
      </c>
      <c r="K337" t="b">
        <f t="shared" si="67"/>
        <v>0</v>
      </c>
      <c r="L337">
        <f t="shared" si="65"/>
        <v>1</v>
      </c>
      <c r="M337" s="6" t="b">
        <f t="shared" si="68"/>
        <v>0</v>
      </c>
      <c r="N337" s="2">
        <f t="shared" si="69"/>
        <v>45351</v>
      </c>
      <c r="O337" s="10">
        <f t="shared" si="72"/>
        <v>85405.510149034948</v>
      </c>
      <c r="P337" s="10">
        <f t="shared" si="70"/>
        <v>87198.17453650746</v>
      </c>
      <c r="Q337" s="10">
        <f t="shared" si="73"/>
        <v>85318.082770355162</v>
      </c>
      <c r="R337" s="10">
        <f t="shared" si="74"/>
        <v>84851.107690349032</v>
      </c>
      <c r="S337" s="10">
        <f t="shared" si="75"/>
        <v>84021.699032085482</v>
      </c>
      <c r="T337" s="10">
        <f t="shared" si="76"/>
        <v>83854.285026221172</v>
      </c>
      <c r="U337" s="13">
        <f t="shared" si="71"/>
        <v>255903.56725307769</v>
      </c>
      <c r="V337" s="6"/>
      <c r="W337" s="10">
        <f t="shared" si="77"/>
        <v>189494.11344642669</v>
      </c>
      <c r="X337">
        <v>-1.625580061912608E-3</v>
      </c>
      <c r="Y337">
        <v>2.79728702594667E-3</v>
      </c>
      <c r="Z337">
        <v>4.2318509282999968E-2</v>
      </c>
      <c r="AA337">
        <v>0</v>
      </c>
      <c r="AB337">
        <v>0</v>
      </c>
      <c r="AC337">
        <v>1.1325117178812591E-2</v>
      </c>
      <c r="AD337">
        <v>0</v>
      </c>
      <c r="AE337">
        <v>0</v>
      </c>
      <c r="AF337">
        <v>0</v>
      </c>
      <c r="AG337">
        <v>-4.0426774157749064E-3</v>
      </c>
      <c r="AH337">
        <v>-3.5328401345735899E-3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v>0</v>
      </c>
      <c r="AO337">
        <v>0</v>
      </c>
      <c r="AP337">
        <v>-2.7359662501528791E-3</v>
      </c>
      <c r="AQ337">
        <v>-1.771647244621214E-3</v>
      </c>
      <c r="AR337">
        <v>0</v>
      </c>
      <c r="AS337">
        <v>-8.5786443693884444E-4</v>
      </c>
      <c r="AT337">
        <v>0</v>
      </c>
      <c r="AU337">
        <v>0</v>
      </c>
      <c r="AV337">
        <v>-3.1356256270511211E-3</v>
      </c>
      <c r="AW337">
        <v>0</v>
      </c>
      <c r="AX337">
        <v>0</v>
      </c>
      <c r="AY337">
        <v>2.1907403067927822E-3</v>
      </c>
      <c r="AZ337">
        <v>0</v>
      </c>
      <c r="BA337">
        <v>-4.6278432271531231E-4</v>
      </c>
    </row>
    <row r="338" spans="1:53" x14ac:dyDescent="0.2">
      <c r="A338" s="1">
        <v>337</v>
      </c>
      <c r="B338" s="2">
        <v>43465</v>
      </c>
      <c r="C338" s="2">
        <v>43496</v>
      </c>
      <c r="D338" s="2">
        <v>45291</v>
      </c>
      <c r="E338" s="2">
        <v>45322</v>
      </c>
      <c r="F338">
        <v>2.944000475100034E-3</v>
      </c>
      <c r="G338">
        <v>6.9548383940718824E-3</v>
      </c>
      <c r="H338">
        <v>5.3828109847584502E-2</v>
      </c>
      <c r="I338">
        <f t="shared" si="66"/>
        <v>0.69548383940718828</v>
      </c>
      <c r="J338">
        <f t="shared" si="66"/>
        <v>5.38281098475845</v>
      </c>
      <c r="K338" t="b">
        <f t="shared" si="67"/>
        <v>1</v>
      </c>
      <c r="L338">
        <f t="shared" si="65"/>
        <v>0</v>
      </c>
      <c r="M338" s="6" t="str">
        <f t="shared" si="68"/>
        <v>No Action</v>
      </c>
      <c r="N338" s="2">
        <f t="shared" si="69"/>
        <v>45382</v>
      </c>
      <c r="O338" s="10">
        <f t="shared" si="72"/>
        <v>85405.510149034948</v>
      </c>
      <c r="P338" s="10">
        <f t="shared" si="70"/>
        <v>85405.510149034948</v>
      </c>
      <c r="Q338" s="10">
        <f t="shared" si="73"/>
        <v>85318.082770355162</v>
      </c>
      <c r="R338" s="10">
        <f t="shared" si="74"/>
        <v>84851.107690349032</v>
      </c>
      <c r="S338" s="10">
        <f t="shared" si="75"/>
        <v>85301.189084359226</v>
      </c>
      <c r="T338" s="10">
        <f t="shared" si="76"/>
        <v>83854.285026221172</v>
      </c>
      <c r="U338" s="13">
        <f t="shared" si="71"/>
        <v>254110.90286560514</v>
      </c>
      <c r="V338" s="6"/>
      <c r="W338" s="10">
        <f t="shared" si="77"/>
        <v>203044.65004727215</v>
      </c>
      <c r="X338">
        <v>7.1509010778197157E-2</v>
      </c>
      <c r="Y338">
        <v>2.80046713027537E-3</v>
      </c>
      <c r="Z338">
        <v>4.2292192840443811E-2</v>
      </c>
      <c r="AA338">
        <v>0</v>
      </c>
      <c r="AB338">
        <v>0</v>
      </c>
      <c r="AC338">
        <v>1.1085057776692671E-2</v>
      </c>
      <c r="AD338">
        <v>0</v>
      </c>
      <c r="AE338">
        <v>0</v>
      </c>
      <c r="AF338">
        <v>0</v>
      </c>
      <c r="AG338">
        <v>-3.8722976348350251E-3</v>
      </c>
      <c r="AH338">
        <v>-3.3962486005150302E-3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v>0</v>
      </c>
      <c r="AO338">
        <v>0</v>
      </c>
      <c r="AP338">
        <v>-2.6688205029302479E-3</v>
      </c>
      <c r="AQ338">
        <v>-1.846992449535817E-3</v>
      </c>
      <c r="AR338">
        <v>0</v>
      </c>
      <c r="AS338">
        <v>-8.1494799209685411E-4</v>
      </c>
      <c r="AT338">
        <v>0</v>
      </c>
      <c r="AU338">
        <v>0</v>
      </c>
      <c r="AV338">
        <v>-3.061476225407804E-3</v>
      </c>
      <c r="AW338">
        <v>0</v>
      </c>
      <c r="AX338">
        <v>0</v>
      </c>
      <c r="AY338">
        <v>1.968274633354783E-3</v>
      </c>
      <c r="AZ338">
        <v>0</v>
      </c>
      <c r="BA338">
        <v>-1.8457195481403729E-4</v>
      </c>
    </row>
    <row r="339" spans="1:53" x14ac:dyDescent="0.2">
      <c r="A339" s="1">
        <v>338</v>
      </c>
      <c r="B339" s="2">
        <v>43496</v>
      </c>
      <c r="C339" s="2">
        <v>43524</v>
      </c>
      <c r="D339" s="2">
        <v>45322</v>
      </c>
      <c r="E339" s="2">
        <v>45351</v>
      </c>
      <c r="F339">
        <v>2.944000475100034E-3</v>
      </c>
      <c r="G339">
        <v>1.6465396508790999E-2</v>
      </c>
      <c r="H339">
        <v>0.1032250306433595</v>
      </c>
      <c r="I339">
        <f t="shared" si="66"/>
        <v>1.6465396508790999</v>
      </c>
      <c r="J339">
        <f t="shared" si="66"/>
        <v>10.322503064335949</v>
      </c>
      <c r="K339" t="b">
        <f t="shared" si="67"/>
        <v>1</v>
      </c>
      <c r="L339">
        <f t="shared" si="65"/>
        <v>1</v>
      </c>
      <c r="M339" s="6" t="b">
        <f t="shared" si="68"/>
        <v>1</v>
      </c>
      <c r="N339" s="2">
        <f t="shared" si="69"/>
        <v>45411</v>
      </c>
      <c r="O339" s="10">
        <f t="shared" si="72"/>
        <v>84703.634288535046</v>
      </c>
      <c r="P339" s="10">
        <f t="shared" si="70"/>
        <v>85405.510149034948</v>
      </c>
      <c r="Q339" s="10">
        <f t="shared" si="73"/>
        <v>85318.082770355162</v>
      </c>
      <c r="R339" s="10">
        <f t="shared" si="74"/>
        <v>88253.736673156018</v>
      </c>
      <c r="S339" s="10">
        <f t="shared" si="75"/>
        <v>85301.189084359226</v>
      </c>
      <c r="T339" s="10">
        <f t="shared" si="76"/>
        <v>83854.285026221172</v>
      </c>
      <c r="U339" s="13">
        <f t="shared" si="71"/>
        <v>257513.53184841212</v>
      </c>
      <c r="V339" s="6"/>
      <c r="W339" s="10">
        <f t="shared" si="77"/>
        <v>209814.4835364813</v>
      </c>
      <c r="X339">
        <v>3.3341599927075118E-2</v>
      </c>
      <c r="Y339">
        <v>2.8748479632626821E-3</v>
      </c>
      <c r="Z339">
        <v>4.2242231433802589E-2</v>
      </c>
      <c r="AA339">
        <v>0</v>
      </c>
      <c r="AB339">
        <v>0</v>
      </c>
      <c r="AC339">
        <v>1.1169372353573331E-2</v>
      </c>
      <c r="AD339">
        <v>0</v>
      </c>
      <c r="AE339">
        <v>0</v>
      </c>
      <c r="AF339">
        <v>0</v>
      </c>
      <c r="AG339">
        <v>-3.8317843799294971E-3</v>
      </c>
      <c r="AH339">
        <v>-3.4047477662769179E-3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v>0</v>
      </c>
      <c r="AO339">
        <v>0</v>
      </c>
      <c r="AP339">
        <v>-2.6510825036553682E-3</v>
      </c>
      <c r="AQ339">
        <v>-1.7392022754043461E-3</v>
      </c>
      <c r="AR339">
        <v>0</v>
      </c>
      <c r="AS339">
        <v>-8.1681603317493258E-4</v>
      </c>
      <c r="AT339">
        <v>0</v>
      </c>
      <c r="AU339">
        <v>0</v>
      </c>
      <c r="AV339">
        <v>-2.9730873942124219E-3</v>
      </c>
      <c r="AW339">
        <v>0</v>
      </c>
      <c r="AX339">
        <v>0</v>
      </c>
      <c r="AY339">
        <v>2.195554456316506E-3</v>
      </c>
      <c r="AZ339">
        <v>0</v>
      </c>
      <c r="BA339">
        <v>-3.2129740142624208E-4</v>
      </c>
    </row>
    <row r="340" spans="1:53" x14ac:dyDescent="0.2">
      <c r="A340" s="1">
        <v>339</v>
      </c>
      <c r="B340" s="2">
        <v>43524</v>
      </c>
      <c r="C340" s="2">
        <v>43555</v>
      </c>
      <c r="D340" s="2">
        <v>45351</v>
      </c>
      <c r="E340" s="2">
        <v>45382</v>
      </c>
      <c r="F340">
        <v>3.1116158278243632E-3</v>
      </c>
      <c r="G340">
        <v>7.2311629121255744E-2</v>
      </c>
      <c r="H340">
        <v>0.1088013625385424</v>
      </c>
      <c r="I340">
        <f t="shared" si="66"/>
        <v>7.2311629121255745</v>
      </c>
      <c r="J340">
        <f t="shared" si="66"/>
        <v>10.880136253854241</v>
      </c>
      <c r="K340" t="b">
        <f t="shared" si="67"/>
        <v>1</v>
      </c>
      <c r="L340">
        <f t="shared" si="65"/>
        <v>1</v>
      </c>
      <c r="M340" s="6" t="b">
        <f t="shared" si="68"/>
        <v>1</v>
      </c>
      <c r="N340" s="2">
        <f t="shared" si="69"/>
        <v>45443</v>
      </c>
      <c r="O340" s="10">
        <f t="shared" si="72"/>
        <v>84703.634288535046</v>
      </c>
      <c r="P340" s="10">
        <f t="shared" si="70"/>
        <v>85405.510149034948</v>
      </c>
      <c r="Q340" s="10">
        <f t="shared" si="73"/>
        <v>85837.843949470713</v>
      </c>
      <c r="R340" s="10">
        <f t="shared" si="74"/>
        <v>88253.736673156018</v>
      </c>
      <c r="S340" s="10">
        <f t="shared" si="75"/>
        <v>85301.189084359226</v>
      </c>
      <c r="T340" s="10">
        <f t="shared" si="76"/>
        <v>88394.817617204608</v>
      </c>
      <c r="U340" s="13">
        <f t="shared" si="71"/>
        <v>262054.06443939556</v>
      </c>
      <c r="V340" s="6"/>
      <c r="W340" s="10">
        <f t="shared" si="77"/>
        <v>210643.40849195971</v>
      </c>
      <c r="X340">
        <v>3.9507518332703101E-3</v>
      </c>
      <c r="Y340">
        <v>3.071852068746132E-3</v>
      </c>
      <c r="Z340">
        <v>4.2186359319400263E-2</v>
      </c>
      <c r="AA340">
        <v>0</v>
      </c>
      <c r="AB340">
        <v>0</v>
      </c>
      <c r="AC340">
        <v>1.1214030101524769E-2</v>
      </c>
      <c r="AD340">
        <v>0</v>
      </c>
      <c r="AE340">
        <v>0</v>
      </c>
      <c r="AF340">
        <v>0</v>
      </c>
      <c r="AG340">
        <v>-3.662335099937554E-3</v>
      </c>
      <c r="AH340">
        <v>-3.157550462569663E-3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v>0</v>
      </c>
      <c r="AO340">
        <v>0</v>
      </c>
      <c r="AP340">
        <v>-2.578259065197026E-3</v>
      </c>
      <c r="AQ340">
        <v>-1.591960585695342E-3</v>
      </c>
      <c r="AR340">
        <v>0</v>
      </c>
      <c r="AS340">
        <v>-7.9109416483601669E-4</v>
      </c>
      <c r="AT340">
        <v>0</v>
      </c>
      <c r="AU340">
        <v>0</v>
      </c>
      <c r="AV340">
        <v>-2.610574133986839E-3</v>
      </c>
      <c r="AW340">
        <v>0</v>
      </c>
      <c r="AX340">
        <v>0</v>
      </c>
      <c r="AY340">
        <v>2.557813859403658E-3</v>
      </c>
      <c r="AZ340">
        <v>0</v>
      </c>
      <c r="BA340">
        <v>-3.181862682626568E-4</v>
      </c>
    </row>
    <row r="341" spans="1:53" x14ac:dyDescent="0.2">
      <c r="A341" s="1">
        <v>340</v>
      </c>
      <c r="B341" s="2">
        <v>43555</v>
      </c>
      <c r="C341" s="2">
        <v>43585</v>
      </c>
      <c r="D341" s="2">
        <v>45382</v>
      </c>
      <c r="E341" s="2">
        <v>45412</v>
      </c>
      <c r="F341">
        <v>3.0266480593956948E-3</v>
      </c>
      <c r="G341">
        <v>4.8403514405354682E-2</v>
      </c>
      <c r="H341">
        <v>3.9759550004631682E-2</v>
      </c>
      <c r="I341">
        <f t="shared" si="66"/>
        <v>4.8403514405354686</v>
      </c>
      <c r="J341">
        <f t="shared" si="66"/>
        <v>3.9759550004631681</v>
      </c>
      <c r="K341" t="b">
        <f t="shared" si="67"/>
        <v>1</v>
      </c>
      <c r="L341">
        <f t="shared" si="65"/>
        <v>1</v>
      </c>
      <c r="M341" s="6" t="b">
        <f t="shared" si="68"/>
        <v>1</v>
      </c>
      <c r="N341" s="2">
        <f t="shared" si="69"/>
        <v>45473</v>
      </c>
      <c r="O341" s="10">
        <f t="shared" si="72"/>
        <v>84703.634288535046</v>
      </c>
      <c r="P341" s="10">
        <f t="shared" si="70"/>
        <v>85826.22708289139</v>
      </c>
      <c r="Q341" s="10">
        <f t="shared" si="73"/>
        <v>85837.843949470713</v>
      </c>
      <c r="R341" s="10">
        <f t="shared" si="74"/>
        <v>88253.736673156018</v>
      </c>
      <c r="S341" s="10">
        <f t="shared" si="75"/>
        <v>87351.354813131853</v>
      </c>
      <c r="T341" s="10">
        <f t="shared" si="76"/>
        <v>88394.817617204608</v>
      </c>
      <c r="U341" s="13">
        <f t="shared" si="71"/>
        <v>262474.78137325204</v>
      </c>
      <c r="V341" s="6"/>
      <c r="W341" s="10">
        <f t="shared" si="77"/>
        <v>211163.10753956155</v>
      </c>
      <c r="X341">
        <v>2.4671982442864221E-3</v>
      </c>
      <c r="Y341">
        <v>3.1180594391616349E-3</v>
      </c>
      <c r="Z341">
        <v>4.2285966746718709E-2</v>
      </c>
      <c r="AA341">
        <v>0</v>
      </c>
      <c r="AB341">
        <v>0</v>
      </c>
      <c r="AC341">
        <v>1.129102860017577E-2</v>
      </c>
      <c r="AD341">
        <v>0</v>
      </c>
      <c r="AE341">
        <v>0</v>
      </c>
      <c r="AF341">
        <v>0</v>
      </c>
      <c r="AG341">
        <v>-3.667948694363465E-3</v>
      </c>
      <c r="AH341">
        <v>-3.181686926621801E-3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v>0</v>
      </c>
      <c r="AO341">
        <v>0</v>
      </c>
      <c r="AP341">
        <v>-2.621078271914891E-3</v>
      </c>
      <c r="AQ341">
        <v>-1.5678900976830829E-3</v>
      </c>
      <c r="AR341">
        <v>0</v>
      </c>
      <c r="AS341">
        <v>-8.258850787810501E-4</v>
      </c>
      <c r="AT341">
        <v>0</v>
      </c>
      <c r="AU341">
        <v>0</v>
      </c>
      <c r="AV341">
        <v>-2.627496723645002E-3</v>
      </c>
      <c r="AW341">
        <v>0</v>
      </c>
      <c r="AX341">
        <v>0</v>
      </c>
      <c r="AY341">
        <v>2.6753260842822392E-3</v>
      </c>
      <c r="AZ341">
        <v>0</v>
      </c>
      <c r="BA341">
        <v>-4.4428349624664839E-4</v>
      </c>
    </row>
    <row r="342" spans="1:53" x14ac:dyDescent="0.2">
      <c r="A342" s="1">
        <v>341</v>
      </c>
      <c r="B342" s="2">
        <v>43585</v>
      </c>
      <c r="C342" s="2">
        <v>43616</v>
      </c>
      <c r="D342" s="2">
        <v>45412</v>
      </c>
      <c r="E342" s="2">
        <v>45443</v>
      </c>
      <c r="F342">
        <v>3.0266480593956948E-3</v>
      </c>
      <c r="G342">
        <v>3.1583535828448563E-2</v>
      </c>
      <c r="H342">
        <v>3.8191368126513497E-2</v>
      </c>
      <c r="I342">
        <f t="shared" si="66"/>
        <v>3.1583535828448563</v>
      </c>
      <c r="J342">
        <f t="shared" si="66"/>
        <v>3.8191368126513496</v>
      </c>
      <c r="K342" t="b">
        <f t="shared" si="67"/>
        <v>1</v>
      </c>
      <c r="L342">
        <f t="shared" si="65"/>
        <v>1</v>
      </c>
      <c r="M342" s="6" t="b">
        <f t="shared" si="68"/>
        <v>1</v>
      </c>
      <c r="N342" s="2">
        <f t="shared" si="69"/>
        <v>45504</v>
      </c>
      <c r="O342" s="10">
        <f t="shared" si="72"/>
        <v>87491.593791084015</v>
      </c>
      <c r="P342" s="10">
        <f t="shared" si="70"/>
        <v>85826.22708289139</v>
      </c>
      <c r="Q342" s="10">
        <f t="shared" si="73"/>
        <v>85837.843949470713</v>
      </c>
      <c r="R342" s="10">
        <f t="shared" si="74"/>
        <v>86930.598848624213</v>
      </c>
      <c r="S342" s="10">
        <f t="shared" si="75"/>
        <v>87351.354813131853</v>
      </c>
      <c r="T342" s="10">
        <f t="shared" si="76"/>
        <v>88394.817617204608</v>
      </c>
      <c r="U342" s="13">
        <f t="shared" si="71"/>
        <v>261151.64354872023</v>
      </c>
      <c r="V342" s="6"/>
      <c r="W342" s="10">
        <f t="shared" si="77"/>
        <v>217872.48123193288</v>
      </c>
      <c r="X342">
        <v>3.177341804895694E-2</v>
      </c>
      <c r="Y342">
        <v>2.9842177769033788E-3</v>
      </c>
      <c r="Z342">
        <v>4.223112924629701E-2</v>
      </c>
      <c r="AA342">
        <v>0</v>
      </c>
      <c r="AB342">
        <v>0</v>
      </c>
      <c r="AC342">
        <v>1.126247162370154E-2</v>
      </c>
      <c r="AD342">
        <v>0</v>
      </c>
      <c r="AE342">
        <v>0</v>
      </c>
      <c r="AF342">
        <v>0</v>
      </c>
      <c r="AG342">
        <v>-3.6724177730050032E-3</v>
      </c>
      <c r="AH342">
        <v>-3.195733296823512E-3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v>0</v>
      </c>
      <c r="AO342">
        <v>0</v>
      </c>
      <c r="AP342">
        <v>-2.613990462032199E-3</v>
      </c>
      <c r="AQ342">
        <v>-1.568519617759827E-3</v>
      </c>
      <c r="AR342">
        <v>0</v>
      </c>
      <c r="AS342">
        <v>-8.1798531591781157E-4</v>
      </c>
      <c r="AT342">
        <v>0</v>
      </c>
      <c r="AU342">
        <v>0</v>
      </c>
      <c r="AV342">
        <v>-2.649508151789898E-3</v>
      </c>
      <c r="AW342">
        <v>0</v>
      </c>
      <c r="AX342">
        <v>0</v>
      </c>
      <c r="AY342">
        <v>2.6560517927986761E-3</v>
      </c>
      <c r="AZ342">
        <v>0</v>
      </c>
      <c r="BA342">
        <v>-4.3802742558396722E-4</v>
      </c>
    </row>
    <row r="343" spans="1:53" x14ac:dyDescent="0.2">
      <c r="A343" s="1">
        <v>342</v>
      </c>
      <c r="B343" s="2">
        <v>43616</v>
      </c>
      <c r="C343" s="2">
        <v>43646</v>
      </c>
      <c r="D343" s="2">
        <v>45443</v>
      </c>
      <c r="E343" s="2">
        <v>45473</v>
      </c>
      <c r="F343">
        <v>3.2887742858255099E-3</v>
      </c>
      <c r="G343">
        <v>2.5469562403270179E-2</v>
      </c>
      <c r="H343">
        <v>6.1183384905701667E-2</v>
      </c>
      <c r="I343">
        <f t="shared" si="66"/>
        <v>2.5469562403270181</v>
      </c>
      <c r="J343">
        <f t="shared" si="66"/>
        <v>6.1183384905701663</v>
      </c>
      <c r="K343" t="b">
        <f t="shared" si="67"/>
        <v>1</v>
      </c>
      <c r="L343">
        <f t="shared" si="65"/>
        <v>1</v>
      </c>
      <c r="M343" s="6" t="b">
        <f t="shared" si="68"/>
        <v>1</v>
      </c>
      <c r="N343" s="2">
        <f t="shared" si="69"/>
        <v>45534</v>
      </c>
      <c r="O343" s="10">
        <f t="shared" si="72"/>
        <v>87491.593791084015</v>
      </c>
      <c r="P343" s="10">
        <f t="shared" si="70"/>
        <v>85826.22708289139</v>
      </c>
      <c r="Q343" s="10">
        <f t="shared" si="73"/>
        <v>87050.547849573413</v>
      </c>
      <c r="R343" s="10">
        <f t="shared" si="74"/>
        <v>86930.598848624213</v>
      </c>
      <c r="S343" s="10">
        <f t="shared" si="75"/>
        <v>87351.354813131853</v>
      </c>
      <c r="T343" s="10">
        <f t="shared" si="76"/>
        <v>89132.838667653967</v>
      </c>
      <c r="U343" s="13">
        <f t="shared" si="71"/>
        <v>261889.66459916957</v>
      </c>
      <c r="V343" s="6"/>
      <c r="W343" s="10">
        <f t="shared" si="77"/>
        <v>223742.56908078701</v>
      </c>
      <c r="X343">
        <v>2.6942768612458472E-2</v>
      </c>
      <c r="Y343">
        <v>2.894134796661773E-3</v>
      </c>
      <c r="Z343">
        <v>4.2111434062560203E-2</v>
      </c>
      <c r="AA343">
        <v>0</v>
      </c>
      <c r="AB343">
        <v>0</v>
      </c>
      <c r="AC343">
        <v>1.106409430286996E-2</v>
      </c>
      <c r="AD343">
        <v>0</v>
      </c>
      <c r="AE343">
        <v>0</v>
      </c>
      <c r="AF343">
        <v>0</v>
      </c>
      <c r="AG343">
        <v>-3.4895304864622969E-3</v>
      </c>
      <c r="AH343">
        <v>-3.0954685802784521E-3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v>0</v>
      </c>
      <c r="AO343">
        <v>0</v>
      </c>
      <c r="AP343">
        <v>-2.4649367314416252E-3</v>
      </c>
      <c r="AQ343">
        <v>-1.4879635580585539E-3</v>
      </c>
      <c r="AR343">
        <v>0</v>
      </c>
      <c r="AS343">
        <v>-7.4387379091440497E-4</v>
      </c>
      <c r="AT343">
        <v>0</v>
      </c>
      <c r="AU343">
        <v>0</v>
      </c>
      <c r="AV343">
        <v>-2.4129626346933702E-3</v>
      </c>
      <c r="AW343">
        <v>0</v>
      </c>
      <c r="AX343">
        <v>0</v>
      </c>
      <c r="AY343">
        <v>2.6296164513527581E-3</v>
      </c>
      <c r="AZ343">
        <v>0</v>
      </c>
      <c r="BA343">
        <v>-2.2159106312346681E-4</v>
      </c>
    </row>
    <row r="344" spans="1:53" x14ac:dyDescent="0.2">
      <c r="A344" s="1">
        <v>343</v>
      </c>
      <c r="B344" s="2">
        <v>43646</v>
      </c>
      <c r="C344" s="2">
        <v>43677</v>
      </c>
      <c r="D344" s="2">
        <v>45473</v>
      </c>
      <c r="E344" s="2">
        <v>45504</v>
      </c>
      <c r="F344">
        <v>3.381100782480682E-3</v>
      </c>
      <c r="G344">
        <v>4.3492691969886511E-2</v>
      </c>
      <c r="H344">
        <v>0.10579282117222059</v>
      </c>
      <c r="I344">
        <f t="shared" si="66"/>
        <v>4.3492691969886508</v>
      </c>
      <c r="J344">
        <f t="shared" si="66"/>
        <v>10.579282117222059</v>
      </c>
      <c r="K344" t="b">
        <f t="shared" si="67"/>
        <v>1</v>
      </c>
      <c r="L344">
        <f t="shared" si="65"/>
        <v>1</v>
      </c>
      <c r="M344" s="6" t="b">
        <f t="shared" si="68"/>
        <v>1</v>
      </c>
      <c r="N344" s="2">
        <f t="shared" si="69"/>
        <v>45565</v>
      </c>
      <c r="O344" s="10">
        <f t="shared" si="72"/>
        <v>87491.593791084015</v>
      </c>
      <c r="P344" s="10">
        <f t="shared" si="70"/>
        <v>90576.921303088253</v>
      </c>
      <c r="Q344" s="10">
        <f t="shared" si="73"/>
        <v>87050.547849573413</v>
      </c>
      <c r="R344" s="10">
        <f t="shared" si="74"/>
        <v>86930.598848624213</v>
      </c>
      <c r="S344" s="10">
        <f t="shared" si="75"/>
        <v>87296.554866389852</v>
      </c>
      <c r="T344" s="10">
        <f t="shared" si="76"/>
        <v>89132.838667653967</v>
      </c>
      <c r="U344" s="13">
        <f t="shared" si="71"/>
        <v>266640.35881936643</v>
      </c>
      <c r="V344" s="6"/>
      <c r="W344" s="10">
        <f t="shared" si="77"/>
        <v>234275.61622991183</v>
      </c>
      <c r="X344">
        <v>4.7076634510805383E-2</v>
      </c>
      <c r="Y344">
        <v>2.8428432224700791E-3</v>
      </c>
      <c r="Z344">
        <v>4.2113778371499697E-2</v>
      </c>
      <c r="AA344">
        <v>0</v>
      </c>
      <c r="AB344">
        <v>0</v>
      </c>
      <c r="AC344">
        <v>1.1078142834398961E-2</v>
      </c>
      <c r="AD344">
        <v>0</v>
      </c>
      <c r="AE344">
        <v>0</v>
      </c>
      <c r="AF344">
        <v>0</v>
      </c>
      <c r="AG344">
        <v>-3.385514467241692E-3</v>
      </c>
      <c r="AH344">
        <v>-3.0716149650653699E-3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v>0</v>
      </c>
      <c r="AO344">
        <v>0</v>
      </c>
      <c r="AP344">
        <v>-2.4033874329185008E-3</v>
      </c>
      <c r="AQ344">
        <v>-1.476516917007896E-3</v>
      </c>
      <c r="AR344">
        <v>0</v>
      </c>
      <c r="AS344">
        <v>-7.2212831461518552E-4</v>
      </c>
      <c r="AT344">
        <v>0</v>
      </c>
      <c r="AU344">
        <v>0</v>
      </c>
      <c r="AV344">
        <v>-2.2419350661111769E-3</v>
      </c>
      <c r="AW344">
        <v>0</v>
      </c>
      <c r="AX344">
        <v>0</v>
      </c>
      <c r="AY344">
        <v>2.726043072615585E-3</v>
      </c>
      <c r="AZ344">
        <v>0</v>
      </c>
      <c r="BA344">
        <v>-1.3807082233510261E-4</v>
      </c>
    </row>
    <row r="345" spans="1:53" x14ac:dyDescent="0.2">
      <c r="A345" s="1">
        <v>344</v>
      </c>
      <c r="B345" s="2">
        <v>43677</v>
      </c>
      <c r="C345" s="2">
        <v>43708</v>
      </c>
      <c r="D345" s="2">
        <v>45504</v>
      </c>
      <c r="E345" s="2">
        <v>45535</v>
      </c>
      <c r="F345">
        <v>3.381100782480682E-3</v>
      </c>
      <c r="G345">
        <v>3.3074992220263957E-2</v>
      </c>
      <c r="H345">
        <v>0.11180923734824071</v>
      </c>
      <c r="I345">
        <f t="shared" si="66"/>
        <v>3.3074992220263959</v>
      </c>
      <c r="J345">
        <f t="shared" si="66"/>
        <v>11.18092373482407</v>
      </c>
      <c r="K345" t="b">
        <f t="shared" si="67"/>
        <v>1</v>
      </c>
      <c r="L345">
        <f t="shared" si="65"/>
        <v>1</v>
      </c>
      <c r="M345" s="6" t="b">
        <f t="shared" si="68"/>
        <v>1</v>
      </c>
      <c r="N345" s="2">
        <f t="shared" si="69"/>
        <v>45596</v>
      </c>
      <c r="O345" s="10">
        <f t="shared" si="72"/>
        <v>88880.119606455482</v>
      </c>
      <c r="P345" s="10">
        <f t="shared" si="70"/>
        <v>90576.921303088253</v>
      </c>
      <c r="Q345" s="10">
        <f t="shared" si="73"/>
        <v>87050.547849573413</v>
      </c>
      <c r="R345" s="10">
        <f t="shared" si="74"/>
        <v>90294.899638175862</v>
      </c>
      <c r="S345" s="10">
        <f t="shared" si="75"/>
        <v>87296.554866389852</v>
      </c>
      <c r="T345" s="10">
        <f t="shared" si="76"/>
        <v>89132.838667653967</v>
      </c>
      <c r="U345" s="13">
        <f t="shared" si="71"/>
        <v>270004.65960891807</v>
      </c>
      <c r="V345" s="6"/>
      <c r="W345" s="10">
        <f t="shared" si="77"/>
        <v>243128.85293019452</v>
      </c>
      <c r="X345">
        <v>3.7789834224977052E-2</v>
      </c>
      <c r="Y345">
        <v>2.9146855515145929E-3</v>
      </c>
      <c r="Z345">
        <v>4.207765329413516E-2</v>
      </c>
      <c r="AA345">
        <v>0</v>
      </c>
      <c r="AB345">
        <v>0</v>
      </c>
      <c r="AC345">
        <v>1.119385694355866E-2</v>
      </c>
      <c r="AD345">
        <v>0</v>
      </c>
      <c r="AE345">
        <v>0</v>
      </c>
      <c r="AF345">
        <v>0</v>
      </c>
      <c r="AG345">
        <v>-3.4307853382694758E-3</v>
      </c>
      <c r="AH345">
        <v>-3.1535604134723528E-3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-2.3807179174553561E-3</v>
      </c>
      <c r="AQ345">
        <v>-1.532175836452249E-3</v>
      </c>
      <c r="AR345">
        <v>0</v>
      </c>
      <c r="AS345">
        <v>-7.2192348085499901E-4</v>
      </c>
      <c r="AT345">
        <v>0</v>
      </c>
      <c r="AU345">
        <v>0</v>
      </c>
      <c r="AV345">
        <v>-2.1182443654943848E-3</v>
      </c>
      <c r="AW345">
        <v>0</v>
      </c>
      <c r="AX345">
        <v>0</v>
      </c>
      <c r="AY345">
        <v>2.7882232022603281E-3</v>
      </c>
      <c r="AZ345">
        <v>0</v>
      </c>
      <c r="BA345">
        <v>-9.6029340973316989E-5</v>
      </c>
    </row>
    <row r="346" spans="1:53" x14ac:dyDescent="0.2">
      <c r="A346" s="1">
        <v>345</v>
      </c>
      <c r="B346" s="2">
        <v>43708</v>
      </c>
      <c r="C346" s="2">
        <v>43738</v>
      </c>
      <c r="D346" s="2">
        <v>45535</v>
      </c>
      <c r="E346" s="2">
        <v>45565</v>
      </c>
      <c r="F346">
        <v>3.0266480593956948E-3</v>
      </c>
      <c r="G346">
        <v>4.7770714211210492E-2</v>
      </c>
      <c r="H346">
        <v>4.6461855813417829E-2</v>
      </c>
      <c r="I346">
        <f t="shared" si="66"/>
        <v>4.7770714211210494</v>
      </c>
      <c r="J346">
        <f t="shared" si="66"/>
        <v>4.6461855813417827</v>
      </c>
      <c r="K346" t="b">
        <f t="shared" si="67"/>
        <v>1</v>
      </c>
      <c r="L346">
        <f t="shared" si="65"/>
        <v>1</v>
      </c>
      <c r="M346" s="6" t="b">
        <f t="shared" si="68"/>
        <v>1</v>
      </c>
      <c r="N346" s="2">
        <f t="shared" si="69"/>
        <v>45626</v>
      </c>
      <c r="O346" s="10">
        <f t="shared" si="72"/>
        <v>88880.119606455482</v>
      </c>
      <c r="P346" s="10">
        <f t="shared" si="70"/>
        <v>90576.921303088253</v>
      </c>
      <c r="Q346" s="10">
        <f t="shared" si="73"/>
        <v>90001.553202972689</v>
      </c>
      <c r="R346" s="10">
        <f t="shared" si="74"/>
        <v>90294.899638175862</v>
      </c>
      <c r="S346" s="10">
        <f t="shared" si="75"/>
        <v>87296.554866389852</v>
      </c>
      <c r="T346" s="10">
        <f t="shared" si="76"/>
        <v>88648.54151479328</v>
      </c>
      <c r="U346" s="13">
        <f t="shared" si="71"/>
        <v>269520.3624560574</v>
      </c>
      <c r="V346" s="6"/>
      <c r="W346" s="10">
        <f t="shared" si="77"/>
        <v>233791.58344315193</v>
      </c>
      <c r="X346">
        <v>-3.8404612922364433E-2</v>
      </c>
      <c r="Y346">
        <v>3.0068053598716702E-3</v>
      </c>
      <c r="Z346">
        <v>4.2168027518120613E-2</v>
      </c>
      <c r="AA346">
        <v>0</v>
      </c>
      <c r="AB346">
        <v>0</v>
      </c>
      <c r="AC346">
        <v>1.1649199225006601E-2</v>
      </c>
      <c r="AD346">
        <v>0</v>
      </c>
      <c r="AE346">
        <v>0</v>
      </c>
      <c r="AF346">
        <v>0</v>
      </c>
      <c r="AG346">
        <v>-3.787411224493989E-3</v>
      </c>
      <c r="AH346">
        <v>-3.3479728094706388E-3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-2.562715279611375E-3</v>
      </c>
      <c r="AQ346">
        <v>-1.6665010335797791E-3</v>
      </c>
      <c r="AR346">
        <v>0</v>
      </c>
      <c r="AS346">
        <v>-8.2216002369751037E-4</v>
      </c>
      <c r="AT346">
        <v>0</v>
      </c>
      <c r="AU346">
        <v>0</v>
      </c>
      <c r="AV346">
        <v>-2.2941380800690662E-3</v>
      </c>
      <c r="AW346">
        <v>0</v>
      </c>
      <c r="AX346">
        <v>0</v>
      </c>
      <c r="AY346">
        <v>2.8566427042078981E-3</v>
      </c>
      <c r="AZ346">
        <v>0</v>
      </c>
      <c r="BA346">
        <v>-4.3463275279443888E-4</v>
      </c>
    </row>
    <row r="347" spans="1:53" x14ac:dyDescent="0.2">
      <c r="A347" s="1">
        <v>346</v>
      </c>
      <c r="B347" s="2">
        <v>43738</v>
      </c>
      <c r="C347" s="2">
        <v>43769</v>
      </c>
      <c r="D347" s="2">
        <v>45565</v>
      </c>
      <c r="E347" s="2">
        <v>45596</v>
      </c>
      <c r="F347">
        <v>3.1116158278243632E-3</v>
      </c>
      <c r="G347">
        <v>2.1517535631219279E-2</v>
      </c>
      <c r="H347">
        <v>-1.0428817692325549E-2</v>
      </c>
      <c r="I347">
        <f t="shared" si="66"/>
        <v>2.151753563121928</v>
      </c>
      <c r="J347">
        <f t="shared" si="66"/>
        <v>-1.0428817692325549</v>
      </c>
      <c r="K347" t="b">
        <f t="shared" si="67"/>
        <v>0</v>
      </c>
      <c r="L347">
        <f t="shared" si="65"/>
        <v>1</v>
      </c>
      <c r="M347" s="6" t="b">
        <f t="shared" si="68"/>
        <v>0</v>
      </c>
      <c r="N347" s="2">
        <f t="shared" si="69"/>
        <v>45657</v>
      </c>
      <c r="O347" s="10">
        <f t="shared" si="72"/>
        <v>88880.119606455482</v>
      </c>
      <c r="P347" s="10">
        <f t="shared" si="70"/>
        <v>88571.14808517287</v>
      </c>
      <c r="Q347" s="10">
        <f t="shared" si="73"/>
        <v>90001.553202972689</v>
      </c>
      <c r="R347" s="10">
        <f t="shared" si="74"/>
        <v>90294.899638175862</v>
      </c>
      <c r="S347" s="10">
        <f t="shared" si="75"/>
        <v>89840.120818685798</v>
      </c>
      <c r="T347" s="10">
        <f t="shared" si="76"/>
        <v>88648.54151479328</v>
      </c>
      <c r="U347" s="13">
        <f t="shared" si="71"/>
        <v>267514.58923814201</v>
      </c>
      <c r="V347" s="6"/>
      <c r="W347" s="10">
        <f t="shared" si="77"/>
        <v>231497.14372655252</v>
      </c>
      <c r="X347">
        <v>-9.8140389949380076E-3</v>
      </c>
      <c r="Y347">
        <v>3.0056697915397971E-3</v>
      </c>
      <c r="Z347">
        <v>4.2123947754466831E-2</v>
      </c>
      <c r="AA347">
        <v>0</v>
      </c>
      <c r="AB347">
        <v>0</v>
      </c>
      <c r="AC347">
        <v>1.1573697917955631E-2</v>
      </c>
      <c r="AD347">
        <v>0</v>
      </c>
      <c r="AE347">
        <v>0</v>
      </c>
      <c r="AF347">
        <v>0</v>
      </c>
      <c r="AG347">
        <v>-3.7243525602771491E-3</v>
      </c>
      <c r="AH347">
        <v>-3.3121901008437349E-3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v>0</v>
      </c>
      <c r="AO347">
        <v>0</v>
      </c>
      <c r="AP347">
        <v>-2.5141369368487441E-3</v>
      </c>
      <c r="AQ347">
        <v>-1.642616418224877E-3</v>
      </c>
      <c r="AR347">
        <v>0</v>
      </c>
      <c r="AS347">
        <v>-7.970737043413496E-4</v>
      </c>
      <c r="AT347">
        <v>0</v>
      </c>
      <c r="AU347">
        <v>0</v>
      </c>
      <c r="AV347">
        <v>-2.2186398282712651E-3</v>
      </c>
      <c r="AW347">
        <v>0</v>
      </c>
      <c r="AX347">
        <v>0</v>
      </c>
      <c r="AY347">
        <v>2.8430230686429751E-3</v>
      </c>
      <c r="AZ347">
        <v>0</v>
      </c>
      <c r="BA347">
        <v>-3.5599912164268591E-4</v>
      </c>
    </row>
    <row r="348" spans="1:53" x14ac:dyDescent="0.2">
      <c r="M348" s="6"/>
      <c r="N348" s="2"/>
      <c r="O348" s="10"/>
      <c r="P348" s="10"/>
      <c r="Q348" s="10"/>
      <c r="R348" s="10"/>
      <c r="S348" s="10"/>
      <c r="T348" s="10"/>
      <c r="U348" s="13"/>
      <c r="V348" s="6"/>
      <c r="W348" s="6"/>
      <c r="X348" s="6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Choi, Alfred</cp:lastModifiedBy>
  <dcterms:created xsi:type="dcterms:W3CDTF">2025-02-17T00:37:51Z</dcterms:created>
  <dcterms:modified xsi:type="dcterms:W3CDTF">2025-02-17T23:31:49Z</dcterms:modified>
</cp:coreProperties>
</file>