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C:\Usaid Master\Data science\Assignments\3 7 Jan\"/>
    </mc:Choice>
  </mc:AlternateContent>
  <xr:revisionPtr revIDLastSave="0" documentId="13_ncr:1_{3EB77AB5-0F19-4B96-B1F8-E176A1E93DA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I211" i="1" l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10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182" i="1"/>
  <c r="I183" i="1"/>
  <c r="I184" i="1"/>
  <c r="I185" i="1"/>
  <c r="I181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52" i="1"/>
  <c r="I124" i="1"/>
  <c r="I123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01" i="1" l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00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77" i="1"/>
  <c r="I72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53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29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5" i="1"/>
</calcChain>
</file>

<file path=xl/sharedStrings.xml><?xml version="1.0" encoding="utf-8"?>
<sst xmlns="http://schemas.openxmlformats.org/spreadsheetml/2006/main" count="748" uniqueCount="64">
  <si>
    <t>Exercise 01:</t>
  </si>
  <si>
    <t>First Delivery Date</t>
  </si>
  <si>
    <t>First Product</t>
  </si>
  <si>
    <t>Cost</t>
  </si>
  <si>
    <t>Second Delivery Date</t>
  </si>
  <si>
    <t>Second Product</t>
  </si>
  <si>
    <t>Delivery Person</t>
  </si>
  <si>
    <t>Delivered Laptop Twice</t>
  </si>
  <si>
    <t>Laptop</t>
  </si>
  <si>
    <t>Mobile Phone</t>
  </si>
  <si>
    <t>Sam</t>
  </si>
  <si>
    <t>Janet</t>
  </si>
  <si>
    <t>Leonardo</t>
  </si>
  <si>
    <t>Patrick</t>
  </si>
  <si>
    <t>Heather</t>
  </si>
  <si>
    <t>Fitness Tracker</t>
  </si>
  <si>
    <t>Daniel</t>
  </si>
  <si>
    <t>Stewart</t>
  </si>
  <si>
    <t>Smart Watch</t>
  </si>
  <si>
    <t>Tablet</t>
  </si>
  <si>
    <t>Exercise 02:</t>
  </si>
  <si>
    <t>Laptop Delivered</t>
  </si>
  <si>
    <t>Exercise 03:</t>
  </si>
  <si>
    <t>Same Day Delivered</t>
  </si>
  <si>
    <t>Exercise 04:</t>
  </si>
  <si>
    <t>Estimated Delivery Date</t>
  </si>
  <si>
    <t>Delivery Date</t>
  </si>
  <si>
    <t>Delivery Channel</t>
  </si>
  <si>
    <t>Delivery Company</t>
  </si>
  <si>
    <t>Laptop or Mobile Delivered by Astro</t>
  </si>
  <si>
    <t>Delivery Van</t>
  </si>
  <si>
    <t>Astro</t>
  </si>
  <si>
    <t>Bike</t>
  </si>
  <si>
    <t>Chiral</t>
  </si>
  <si>
    <t>Rented Car</t>
  </si>
  <si>
    <t>Umbrella</t>
  </si>
  <si>
    <t>Jennie</t>
  </si>
  <si>
    <t>Exercise 05:</t>
  </si>
  <si>
    <t>Delivery Type</t>
  </si>
  <si>
    <t>Exercise 06:</t>
  </si>
  <si>
    <t>Commission</t>
  </si>
  <si>
    <t>Commission Sir's Formula</t>
  </si>
  <si>
    <t>Exercise 07 :</t>
  </si>
  <si>
    <t>Exercise 08:</t>
  </si>
  <si>
    <t>Exercise 09 Combination of IF, AND, and OR Functions:</t>
  </si>
  <si>
    <t>Eligible to Leave</t>
  </si>
  <si>
    <t>Rachel</t>
  </si>
  <si>
    <t>Ross</t>
  </si>
  <si>
    <t>Joey</t>
  </si>
  <si>
    <t>Chandler</t>
  </si>
  <si>
    <t>Monica</t>
  </si>
  <si>
    <t>Phoebe</t>
  </si>
  <si>
    <t>Ben</t>
  </si>
  <si>
    <t>Adam</t>
  </si>
  <si>
    <t>Rowan</t>
  </si>
  <si>
    <t>Ellie</t>
  </si>
  <si>
    <t>Britt</t>
  </si>
  <si>
    <t>Alan</t>
  </si>
  <si>
    <t>Hamish</t>
  </si>
  <si>
    <t>Byron</t>
  </si>
  <si>
    <t>Clark</t>
  </si>
  <si>
    <t>Morrison</t>
  </si>
  <si>
    <t>Parkinson</t>
  </si>
  <si>
    <t>Coll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</si>
</sst>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[$-409]d/mmm/yy;@"/>
    <numFmt numFmtId="166" formatCode="&quot;$&quot;#,##0_);[Red]\(&quot;$&quot;#,##0\)"/>
  </numFmts>
  <fonts count="3">
    <font>
      <sz val="11"/>
      <color theme="1"/>
      <name val="Calibri"/>
      <charset val="134"/>
      <scheme val="minor"/>
    </font>
    <font>
      <sz val="12"/>
      <color rgb="FF000000"/>
      <name val="Calibri"/>
    </font>
    <font>
      <b/>
      <sz val="14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E699"/>
        <bgColor rgb="FF000000"/>
      </patternFill>
    </fill>
    <fill>
      <patternFill patternType="solid">
        <fgColor rgb="FF9BE5FF"/>
        <bgColor rgb="FF000000"/>
      </patternFill>
    </fill>
    <fill>
      <patternFill patternType="solid">
        <fgColor rgb="FFE5F8FF"/>
        <bgColor rgb="FF000000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166" fontId="1" fillId="0" borderId="4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14" fontId="1" fillId="0" borderId="0" xfId="0" applyNumberFormat="1" applyFont="1">
      <alignment vertical="center"/>
    </xf>
    <xf numFmtId="9" fontId="1" fillId="4" borderId="4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6" fontId="1" fillId="0" borderId="3" xfId="0" applyNumberFormat="1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  <xf numFmtId="0" fontId="1" fillId="5" borderId="1" xfId="0" applyFont="1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NULL" TargetMode="Externa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266700</xdr:colOff>
      <xdr:row>3</xdr:row>
      <xdr:rowOff>419100</xdr:rowOff>
    </xdr:from>
    <xdr:to>
      <xdr:col>21</xdr:col>
      <xdr:colOff>285750</xdr:colOff>
      <xdr:row>9</xdr:row>
      <xdr:rowOff>190500</xdr:rowOff>
    </xdr:to>
    <xdr:pic>
      <xdr:nvPicPr>
        <xdr:cNvPr id="2052" name="Flowchart: Alternate Process 3">
          <a:extLst>
            <a:ext uri="{FF2B5EF4-FFF2-40B4-BE49-F238E27FC236}">
              <a16:creationId xmlns:a16="http://schemas.microsoft.com/office/drawing/2014/main" id="{00000000-0008-0000-0000-000004080000}"/>
            </a:ext>
          </a:extLst>
        </xdr:cNvPr>
        <xdr:cNvPicPr/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34300" y="1057275"/>
          <a:ext cx="6724650" cy="1724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514350</xdr:colOff>
      <xdr:row>14</xdr:row>
      <xdr:rowOff>19050</xdr:rowOff>
    </xdr:from>
    <xdr:to>
      <xdr:col>23</xdr:col>
      <xdr:colOff>476250</xdr:colOff>
      <xdr:row>22</xdr:row>
      <xdr:rowOff>123825</xdr:rowOff>
    </xdr:to>
    <xdr:pic>
      <xdr:nvPicPr>
        <xdr:cNvPr id="2051" name="Speech Bubble: Rectangle with Corners Rounded 2">
          <a:extLst>
            <a:ext uri="{FF2B5EF4-FFF2-40B4-BE49-F238E27FC236}">
              <a16:creationId xmlns:a16="http://schemas.microsoft.com/office/drawing/2014/main" id="{00000000-0008-0000-0000-000003080000}"/>
            </a:ext>
          </a:extLst>
        </xdr:cNvPr>
        <xdr:cNvPicPr/>
      </xdr:nvPicPr>
      <xdr:blipFill>
        <a:blip xmlns:r="http://schemas.openxmlformats.org/officeDocument/2006/relationships" r:embed="rId3" r:link="rId2"/>
        <a:stretch>
          <a:fillRect/>
        </a:stretch>
      </xdr:blipFill>
      <xdr:spPr>
        <a:xfrm>
          <a:off x="8591550" y="36099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257175</xdr:colOff>
      <xdr:row>32</xdr:row>
      <xdr:rowOff>19050</xdr:rowOff>
    </xdr:from>
    <xdr:to>
      <xdr:col>23</xdr:col>
      <xdr:colOff>219075</xdr:colOff>
      <xdr:row>40</xdr:row>
      <xdr:rowOff>123825</xdr:rowOff>
    </xdr:to>
    <xdr:pic>
      <xdr:nvPicPr>
        <xdr:cNvPr id="2053" name="Speech Bubble: Rectangle with Corners Rounded 5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PicPr/>
      </xdr:nvPicPr>
      <xdr:blipFill>
        <a:blip xmlns:r="http://schemas.openxmlformats.org/officeDocument/2006/relationships" r:embed="rId4" r:link="rId2"/>
        <a:stretch>
          <a:fillRect/>
        </a:stretch>
      </xdr:blipFill>
      <xdr:spPr>
        <a:xfrm>
          <a:off x="8334375" y="800100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209550</xdr:colOff>
      <xdr:row>55</xdr:row>
      <xdr:rowOff>66675</xdr:rowOff>
    </xdr:from>
    <xdr:to>
      <xdr:col>23</xdr:col>
      <xdr:colOff>171450</xdr:colOff>
      <xdr:row>63</xdr:row>
      <xdr:rowOff>171450</xdr:rowOff>
    </xdr:to>
    <xdr:pic>
      <xdr:nvPicPr>
        <xdr:cNvPr id="2054" name="Speech Bubble: Rectangle with Corners Rounded 6">
          <a:extLst>
            <a:ext uri="{FF2B5EF4-FFF2-40B4-BE49-F238E27FC236}">
              <a16:creationId xmlns:a16="http://schemas.microsoft.com/office/drawing/2014/main" id="{00000000-0008-0000-0000-000006080000}"/>
            </a:ext>
          </a:extLst>
        </xdr:cNvPr>
        <xdr:cNvPicPr/>
      </xdr:nvPicPr>
      <xdr:blipFill>
        <a:blip xmlns:r="http://schemas.openxmlformats.org/officeDocument/2006/relationships" r:embed="rId5" r:link="rId2"/>
        <a:stretch>
          <a:fillRect/>
        </a:stretch>
      </xdr:blipFill>
      <xdr:spPr>
        <a:xfrm>
          <a:off x="8286750" y="134397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81</xdr:row>
      <xdr:rowOff>57150</xdr:rowOff>
    </xdr:from>
    <xdr:to>
      <xdr:col>22</xdr:col>
      <xdr:colOff>581025</xdr:colOff>
      <xdr:row>89</xdr:row>
      <xdr:rowOff>171450</xdr:rowOff>
    </xdr:to>
    <xdr:pic>
      <xdr:nvPicPr>
        <xdr:cNvPr id="2055" name="Speech Bubble: Rectangle with Corners Rounded 8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PicPr/>
      </xdr:nvPicPr>
      <xdr:blipFill>
        <a:blip xmlns:r="http://schemas.openxmlformats.org/officeDocument/2006/relationships" r:embed="rId6" r:link="rId2"/>
        <a:stretch>
          <a:fillRect/>
        </a:stretch>
      </xdr:blipFill>
      <xdr:spPr>
        <a:xfrm>
          <a:off x="8086725" y="198977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104</xdr:row>
      <xdr:rowOff>0</xdr:rowOff>
    </xdr:from>
    <xdr:to>
      <xdr:col>22</xdr:col>
      <xdr:colOff>581025</xdr:colOff>
      <xdr:row>112</xdr:row>
      <xdr:rowOff>104775</xdr:rowOff>
    </xdr:to>
    <xdr:pic>
      <xdr:nvPicPr>
        <xdr:cNvPr id="2056" name="Speech Bubble: Rectangle with Corners Rounded 9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PicPr/>
      </xdr:nvPicPr>
      <xdr:blipFill>
        <a:blip xmlns:r="http://schemas.openxmlformats.org/officeDocument/2006/relationships" r:embed="rId7" r:link="rId2"/>
        <a:stretch>
          <a:fillRect/>
        </a:stretch>
      </xdr:blipFill>
      <xdr:spPr>
        <a:xfrm>
          <a:off x="8086725" y="254698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104775</xdr:colOff>
      <xdr:row>126</xdr:row>
      <xdr:rowOff>180975</xdr:rowOff>
    </xdr:from>
    <xdr:to>
      <xdr:col>22</xdr:col>
      <xdr:colOff>57150</xdr:colOff>
      <xdr:row>135</xdr:row>
      <xdr:rowOff>85725</xdr:rowOff>
    </xdr:to>
    <xdr:pic>
      <xdr:nvPicPr>
        <xdr:cNvPr id="2057" name="Speech Bubble: Rectangle with Corners Rounded 11">
          <a:extLst>
            <a:ext uri="{FF2B5EF4-FFF2-40B4-BE49-F238E27FC236}">
              <a16:creationId xmlns:a16="http://schemas.microsoft.com/office/drawing/2014/main" id="{00000000-0008-0000-0000-000009080000}"/>
            </a:ext>
          </a:extLst>
        </xdr:cNvPr>
        <xdr:cNvPicPr/>
      </xdr:nvPicPr>
      <xdr:blipFill>
        <a:blip xmlns:r="http://schemas.openxmlformats.org/officeDocument/2006/relationships" r:embed="rId8" r:link="rId2"/>
        <a:stretch>
          <a:fillRect/>
        </a:stretch>
      </xdr:blipFill>
      <xdr:spPr>
        <a:xfrm>
          <a:off x="7572375" y="31080075"/>
          <a:ext cx="7267575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155</xdr:row>
      <xdr:rowOff>114300</xdr:rowOff>
    </xdr:from>
    <xdr:to>
      <xdr:col>22</xdr:col>
      <xdr:colOff>581025</xdr:colOff>
      <xdr:row>164</xdr:row>
      <xdr:rowOff>28575</xdr:rowOff>
    </xdr:to>
    <xdr:pic>
      <xdr:nvPicPr>
        <xdr:cNvPr id="2058" name="Speech Bubble: Rectangle with Corners Rounded 12">
          <a:extLst>
            <a:ext uri="{FF2B5EF4-FFF2-40B4-BE49-F238E27FC236}">
              <a16:creationId xmlns:a16="http://schemas.microsoft.com/office/drawing/2014/main" id="{00000000-0008-0000-0000-00000A080000}"/>
            </a:ext>
          </a:extLst>
        </xdr:cNvPr>
        <xdr:cNvPicPr/>
      </xdr:nvPicPr>
      <xdr:blipFill>
        <a:blip xmlns:r="http://schemas.openxmlformats.org/officeDocument/2006/relationships" r:embed="rId9" r:link="rId2"/>
        <a:stretch>
          <a:fillRect/>
        </a:stretch>
      </xdr:blipFill>
      <xdr:spPr>
        <a:xfrm>
          <a:off x="8086725" y="378809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28575</xdr:colOff>
      <xdr:row>185</xdr:row>
      <xdr:rowOff>0</xdr:rowOff>
    </xdr:from>
    <xdr:to>
      <xdr:col>22</xdr:col>
      <xdr:colOff>600075</xdr:colOff>
      <xdr:row>193</xdr:row>
      <xdr:rowOff>104775</xdr:rowOff>
    </xdr:to>
    <xdr:pic>
      <xdr:nvPicPr>
        <xdr:cNvPr id="2059" name="Speech Bubble: Rectangle with Corners Rounded 13">
          <a:extLst>
            <a:ext uri="{FF2B5EF4-FFF2-40B4-BE49-F238E27FC236}">
              <a16:creationId xmlns:a16="http://schemas.microsoft.com/office/drawing/2014/main" id="{00000000-0008-0000-0000-00000B080000}"/>
            </a:ext>
          </a:extLst>
        </xdr:cNvPr>
        <xdr:cNvPicPr/>
      </xdr:nvPicPr>
      <xdr:blipFill>
        <a:blip xmlns:r="http://schemas.openxmlformats.org/officeDocument/2006/relationships" r:embed="rId10" r:link="rId2"/>
        <a:stretch>
          <a:fillRect/>
        </a:stretch>
      </xdr:blipFill>
      <xdr:spPr>
        <a:xfrm>
          <a:off x="8105775" y="445960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214</xdr:row>
      <xdr:rowOff>9525</xdr:rowOff>
    </xdr:from>
    <xdr:to>
      <xdr:col>22</xdr:col>
      <xdr:colOff>581025</xdr:colOff>
      <xdr:row>225</xdr:row>
      <xdr:rowOff>85725</xdr:rowOff>
    </xdr:to>
    <xdr:pic>
      <xdr:nvPicPr>
        <xdr:cNvPr id="2060" name="Speech Bubble: Rectangle with Corners Rounded 14">
          <a:extLst>
            <a:ext uri="{FF2B5EF4-FFF2-40B4-BE49-F238E27FC236}">
              <a16:creationId xmlns:a16="http://schemas.microsoft.com/office/drawing/2014/main" id="{00000000-0008-0000-0000-00000C080000}"/>
            </a:ext>
          </a:extLst>
        </xdr:cNvPr>
        <xdr:cNvPicPr/>
      </xdr:nvPicPr>
      <xdr:blipFill>
        <a:blip xmlns:r="http://schemas.openxmlformats.org/officeDocument/2006/relationships" r:embed="rId11" r:link="rId2"/>
        <a:stretch>
          <a:fillRect/>
        </a:stretch>
      </xdr:blipFill>
      <xdr:spPr>
        <a:xfrm>
          <a:off x="8086725" y="51473100"/>
          <a:ext cx="7277100" cy="22764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9"/>
  <sheetViews>
    <sheetView tabSelected="1" topLeftCell="A101" workbookViewId="0">
      <selection activeCell="I117" sqref="I117"/>
    </sheetView>
  </sheetViews>
  <sheetFormatPr defaultColWidth="9.109375" defaultRowHeight="14.4"/>
  <cols>
    <col min="1" max="1" width="2.88671875" customWidth="1"/>
    <col min="2" max="2" width="12.33203125" customWidth="1"/>
    <col min="3" max="3" width="15.33203125" customWidth="1"/>
    <col min="4" max="4" width="12" customWidth="1"/>
    <col min="5" max="5" width="12.109375" customWidth="1"/>
    <col min="6" max="6" width="14.33203125" customWidth="1"/>
    <col min="7" max="7" width="12.33203125" customWidth="1"/>
    <col min="9" max="9" width="12.5546875" customWidth="1"/>
  </cols>
  <sheetData>
    <row r="1" spans="1:22" ht="15.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8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54">
      <c r="A4" s="1"/>
      <c r="B4" s="3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3</v>
      </c>
      <c r="H4" s="4" t="s">
        <v>6</v>
      </c>
      <c r="I4" s="10" t="s">
        <v>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.6">
      <c r="A5" s="1"/>
      <c r="B5" s="5">
        <v>44621</v>
      </c>
      <c r="C5" s="6" t="s">
        <v>8</v>
      </c>
      <c r="D5" s="7">
        <v>2479.94</v>
      </c>
      <c r="E5" s="8">
        <v>44621</v>
      </c>
      <c r="F5" s="6" t="s">
        <v>9</v>
      </c>
      <c r="G5" s="7">
        <v>699.95</v>
      </c>
      <c r="H5" s="6" t="s">
        <v>10</v>
      </c>
      <c r="I5" s="11" t="b">
        <f>AND(C5="Laptop",F5="Laptop")</f>
        <v>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6">
      <c r="A6" s="1"/>
      <c r="B6" s="5">
        <v>44635</v>
      </c>
      <c r="C6" s="6" t="s">
        <v>8</v>
      </c>
      <c r="D6" s="7">
        <v>1732.99</v>
      </c>
      <c r="E6" s="8">
        <v>44636</v>
      </c>
      <c r="F6" s="6" t="s">
        <v>8</v>
      </c>
      <c r="G6" s="7">
        <v>3164.99</v>
      </c>
      <c r="H6" s="6" t="s">
        <v>11</v>
      </c>
      <c r="I6" s="11" t="b">
        <f t="shared" ref="I6:I24" si="0">AND(C6="Laptop",F6="Laptop")</f>
        <v>1</v>
      </c>
      <c r="J6" s="1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.6">
      <c r="A7" s="1"/>
      <c r="B7" s="5">
        <v>44637</v>
      </c>
      <c r="C7" s="6" t="s">
        <v>8</v>
      </c>
      <c r="D7" s="7">
        <v>1174.99</v>
      </c>
      <c r="E7" s="8">
        <v>44638</v>
      </c>
      <c r="F7" s="6" t="s">
        <v>9</v>
      </c>
      <c r="G7" s="9">
        <v>429</v>
      </c>
      <c r="H7" s="6" t="s">
        <v>10</v>
      </c>
      <c r="I7" s="11" t="b">
        <f t="shared" si="0"/>
        <v>0</v>
      </c>
      <c r="J7" s="1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6">
      <c r="A8" s="1"/>
      <c r="B8" s="5">
        <v>44639</v>
      </c>
      <c r="C8" s="6" t="s">
        <v>8</v>
      </c>
      <c r="D8" s="7">
        <v>1799.99</v>
      </c>
      <c r="E8" s="8">
        <v>44641</v>
      </c>
      <c r="F8" s="6" t="s">
        <v>9</v>
      </c>
      <c r="G8" s="9">
        <v>1525</v>
      </c>
      <c r="H8" s="6" t="s">
        <v>12</v>
      </c>
      <c r="I8" s="11" t="b">
        <f t="shared" si="0"/>
        <v>0</v>
      </c>
      <c r="J8" s="1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6">
      <c r="A9" s="1"/>
      <c r="B9" s="5">
        <v>44642</v>
      </c>
      <c r="C9" s="6" t="s">
        <v>8</v>
      </c>
      <c r="D9" s="7">
        <v>3164.99</v>
      </c>
      <c r="E9" s="8">
        <v>44643</v>
      </c>
      <c r="F9" s="6" t="s">
        <v>9</v>
      </c>
      <c r="G9" s="9">
        <v>599</v>
      </c>
      <c r="H9" s="6" t="s">
        <v>13</v>
      </c>
      <c r="I9" s="11" t="b">
        <f t="shared" si="0"/>
        <v>0</v>
      </c>
      <c r="J9" s="1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6">
      <c r="A10" s="1"/>
      <c r="B10" s="5">
        <v>44645</v>
      </c>
      <c r="C10" s="6" t="s">
        <v>8</v>
      </c>
      <c r="D10" s="7">
        <v>1199</v>
      </c>
      <c r="E10" s="8">
        <v>44646</v>
      </c>
      <c r="F10" s="6" t="s">
        <v>8</v>
      </c>
      <c r="G10" s="7">
        <v>1199</v>
      </c>
      <c r="H10" s="6" t="s">
        <v>14</v>
      </c>
      <c r="I10" s="11" t="b">
        <f t="shared" si="0"/>
        <v>1</v>
      </c>
      <c r="J10" s="1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6">
      <c r="A11" s="1"/>
      <c r="B11" s="5">
        <v>44648</v>
      </c>
      <c r="C11" s="6" t="s">
        <v>9</v>
      </c>
      <c r="D11" s="7">
        <v>699.95</v>
      </c>
      <c r="E11" s="8">
        <v>44649</v>
      </c>
      <c r="F11" s="6" t="s">
        <v>9</v>
      </c>
      <c r="G11" s="9">
        <v>449</v>
      </c>
      <c r="H11" s="6" t="s">
        <v>11</v>
      </c>
      <c r="I11" s="11" t="b">
        <f t="shared" si="0"/>
        <v>0</v>
      </c>
      <c r="J11" s="1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6">
      <c r="A12" s="1"/>
      <c r="B12" s="5">
        <v>44649</v>
      </c>
      <c r="C12" s="6" t="s">
        <v>9</v>
      </c>
      <c r="D12" s="9">
        <v>949</v>
      </c>
      <c r="E12" s="8">
        <v>44649</v>
      </c>
      <c r="F12" s="6" t="s">
        <v>15</v>
      </c>
      <c r="G12" s="7">
        <v>149.94999999999999</v>
      </c>
      <c r="H12" s="6" t="s">
        <v>16</v>
      </c>
      <c r="I12" s="11" t="b">
        <f t="shared" si="0"/>
        <v>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.6">
      <c r="A13" s="1"/>
      <c r="B13" s="5">
        <v>44653</v>
      </c>
      <c r="C13" s="6" t="s">
        <v>9</v>
      </c>
      <c r="D13" s="9">
        <v>429</v>
      </c>
      <c r="E13" s="8">
        <v>44654</v>
      </c>
      <c r="F13" s="6" t="s">
        <v>15</v>
      </c>
      <c r="G13" s="7">
        <v>129.94999999999999</v>
      </c>
      <c r="H13" s="6" t="s">
        <v>17</v>
      </c>
      <c r="I13" s="11" t="b">
        <f t="shared" si="0"/>
        <v>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.6">
      <c r="A14" s="1"/>
      <c r="B14" s="5">
        <v>44656</v>
      </c>
      <c r="C14" s="6" t="s">
        <v>9</v>
      </c>
      <c r="D14" s="9">
        <v>1525</v>
      </c>
      <c r="E14" s="8">
        <v>44657</v>
      </c>
      <c r="F14" s="6" t="s">
        <v>18</v>
      </c>
      <c r="G14" s="9">
        <v>399</v>
      </c>
      <c r="H14" s="6" t="s">
        <v>10</v>
      </c>
      <c r="I14" s="11" t="b">
        <f t="shared" si="0"/>
        <v>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5.6">
      <c r="A15" s="1"/>
      <c r="B15" s="5">
        <v>44662</v>
      </c>
      <c r="C15" s="6" t="s">
        <v>8</v>
      </c>
      <c r="D15" s="7">
        <v>1799.99</v>
      </c>
      <c r="E15" s="8">
        <v>44664</v>
      </c>
      <c r="F15" s="6" t="s">
        <v>18</v>
      </c>
      <c r="G15" s="7">
        <v>183.9</v>
      </c>
      <c r="H15" s="6" t="s">
        <v>16</v>
      </c>
      <c r="I15" s="11" t="b">
        <f t="shared" si="0"/>
        <v>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.6">
      <c r="A16" s="1"/>
      <c r="B16" s="5">
        <v>44668</v>
      </c>
      <c r="C16" s="6" t="s">
        <v>9</v>
      </c>
      <c r="D16" s="9">
        <v>475</v>
      </c>
      <c r="E16" s="8">
        <v>44669</v>
      </c>
      <c r="F16" s="6" t="s">
        <v>18</v>
      </c>
      <c r="G16" s="9">
        <v>299</v>
      </c>
      <c r="H16" s="6" t="s">
        <v>10</v>
      </c>
      <c r="I16" s="11" t="b">
        <f t="shared" si="0"/>
        <v>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5.6">
      <c r="A17" s="1"/>
      <c r="B17" s="5">
        <v>44674</v>
      </c>
      <c r="C17" s="6" t="s">
        <v>9</v>
      </c>
      <c r="D17" s="9">
        <v>449</v>
      </c>
      <c r="E17" s="8">
        <v>44675</v>
      </c>
      <c r="F17" s="6" t="s">
        <v>8</v>
      </c>
      <c r="G17" s="7">
        <v>2479.94</v>
      </c>
      <c r="H17" s="6" t="s">
        <v>11</v>
      </c>
      <c r="I17" s="11" t="b">
        <f t="shared" si="0"/>
        <v>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5.6">
      <c r="A18" s="1"/>
      <c r="B18" s="5">
        <v>44678</v>
      </c>
      <c r="C18" s="6" t="s">
        <v>15</v>
      </c>
      <c r="D18" s="7">
        <v>149.94999999999999</v>
      </c>
      <c r="E18" s="8">
        <v>44679</v>
      </c>
      <c r="F18" s="6" t="s">
        <v>8</v>
      </c>
      <c r="G18" s="7">
        <v>1732.99</v>
      </c>
      <c r="H18" s="6" t="s">
        <v>13</v>
      </c>
      <c r="I18" s="11" t="b">
        <f t="shared" si="0"/>
        <v>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5.6">
      <c r="A19" s="1"/>
      <c r="B19" s="5">
        <v>44685</v>
      </c>
      <c r="C19" s="6" t="s">
        <v>15</v>
      </c>
      <c r="D19" s="7">
        <v>129.94999999999999</v>
      </c>
      <c r="E19" s="8">
        <v>44687</v>
      </c>
      <c r="F19" s="6" t="s">
        <v>8</v>
      </c>
      <c r="G19" s="7">
        <v>1174.99</v>
      </c>
      <c r="H19" s="6" t="s">
        <v>10</v>
      </c>
      <c r="I19" s="11" t="b">
        <f t="shared" si="0"/>
        <v>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5.6">
      <c r="A20" s="1"/>
      <c r="B20" s="5">
        <v>44688</v>
      </c>
      <c r="C20" s="6" t="s">
        <v>18</v>
      </c>
      <c r="D20" s="9">
        <v>399</v>
      </c>
      <c r="E20" s="8">
        <v>44688</v>
      </c>
      <c r="F20" s="6" t="s">
        <v>8</v>
      </c>
      <c r="G20" s="7">
        <v>1799.99</v>
      </c>
      <c r="H20" s="6" t="s">
        <v>12</v>
      </c>
      <c r="I20" s="11" t="b">
        <f t="shared" si="0"/>
        <v>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.6">
      <c r="A21" s="1"/>
      <c r="B21" s="5">
        <v>44694</v>
      </c>
      <c r="C21" s="6" t="s">
        <v>18</v>
      </c>
      <c r="D21" s="7">
        <v>183.9</v>
      </c>
      <c r="E21" s="8">
        <v>44695</v>
      </c>
      <c r="F21" s="6" t="s">
        <v>18</v>
      </c>
      <c r="G21" s="7">
        <v>183.9</v>
      </c>
      <c r="H21" s="6" t="s">
        <v>13</v>
      </c>
      <c r="I21" s="11" t="b">
        <f t="shared" si="0"/>
        <v>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.6">
      <c r="A22" s="1"/>
      <c r="B22" s="5">
        <v>44696</v>
      </c>
      <c r="C22" s="6" t="s">
        <v>18</v>
      </c>
      <c r="D22" s="9">
        <v>299</v>
      </c>
      <c r="E22" s="8">
        <v>44697</v>
      </c>
      <c r="F22" s="6" t="s">
        <v>19</v>
      </c>
      <c r="G22" s="9">
        <v>565</v>
      </c>
      <c r="H22" s="6" t="s">
        <v>12</v>
      </c>
      <c r="I22" s="11" t="b">
        <f t="shared" si="0"/>
        <v>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6">
      <c r="A23" s="1"/>
      <c r="B23" s="5">
        <v>44698</v>
      </c>
      <c r="C23" s="6" t="s">
        <v>19</v>
      </c>
      <c r="D23" s="9">
        <v>560</v>
      </c>
      <c r="E23" s="8">
        <v>44700</v>
      </c>
      <c r="F23" s="6" t="s">
        <v>19</v>
      </c>
      <c r="G23" s="9">
        <v>560</v>
      </c>
      <c r="H23" s="6" t="s">
        <v>11</v>
      </c>
      <c r="I23" s="11" t="b">
        <f t="shared" si="0"/>
        <v>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.6">
      <c r="A24" s="1"/>
      <c r="B24" s="5">
        <v>44700</v>
      </c>
      <c r="C24" s="6" t="s">
        <v>19</v>
      </c>
      <c r="D24" s="9">
        <v>565</v>
      </c>
      <c r="E24" s="8">
        <v>44700</v>
      </c>
      <c r="F24" s="6" t="s">
        <v>18</v>
      </c>
      <c r="G24" s="9">
        <v>299</v>
      </c>
      <c r="H24" s="6" t="s">
        <v>10</v>
      </c>
      <c r="I24" s="11" t="b">
        <f t="shared" si="0"/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.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.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8">
      <c r="A27" s="1"/>
      <c r="B27" s="2" t="s">
        <v>20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54">
      <c r="A28" s="1"/>
      <c r="B28" s="3" t="s">
        <v>1</v>
      </c>
      <c r="C28" s="4" t="s">
        <v>2</v>
      </c>
      <c r="D28" s="4" t="s">
        <v>3</v>
      </c>
      <c r="E28" s="4" t="s">
        <v>4</v>
      </c>
      <c r="F28" s="4" t="s">
        <v>5</v>
      </c>
      <c r="G28" s="4" t="s">
        <v>3</v>
      </c>
      <c r="H28" s="4" t="s">
        <v>6</v>
      </c>
      <c r="I28" s="10" t="s">
        <v>21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6">
      <c r="A29" s="1"/>
      <c r="B29" s="5">
        <v>44621</v>
      </c>
      <c r="C29" s="6" t="s">
        <v>8</v>
      </c>
      <c r="D29" s="7">
        <v>2479.94</v>
      </c>
      <c r="E29" s="8">
        <v>44621</v>
      </c>
      <c r="F29" s="6" t="s">
        <v>9</v>
      </c>
      <c r="G29" s="7">
        <v>699.95</v>
      </c>
      <c r="H29" s="6" t="s">
        <v>10</v>
      </c>
      <c r="I29" s="11" t="b">
        <f>OR(C29="Laptop",F29="Laptop")</f>
        <v>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6">
      <c r="A30" s="1"/>
      <c r="B30" s="5">
        <v>44635</v>
      </c>
      <c r="C30" s="6" t="s">
        <v>8</v>
      </c>
      <c r="D30" s="7">
        <v>1732.99</v>
      </c>
      <c r="E30" s="8">
        <v>44636</v>
      </c>
      <c r="F30" s="6" t="s">
        <v>8</v>
      </c>
      <c r="G30" s="7">
        <v>3164.99</v>
      </c>
      <c r="H30" s="6" t="s">
        <v>11</v>
      </c>
      <c r="I30" s="11" t="b">
        <f t="shared" ref="I30:I48" si="1">OR(C30="Laptop",F30="Laptop")</f>
        <v>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6">
      <c r="A31" s="1"/>
      <c r="B31" s="5">
        <v>44637</v>
      </c>
      <c r="C31" s="6" t="s">
        <v>8</v>
      </c>
      <c r="D31" s="7">
        <v>1174.99</v>
      </c>
      <c r="E31" s="8">
        <v>44638</v>
      </c>
      <c r="F31" s="6" t="s">
        <v>9</v>
      </c>
      <c r="G31" s="9">
        <v>429</v>
      </c>
      <c r="H31" s="6" t="s">
        <v>10</v>
      </c>
      <c r="I31" s="11" t="b">
        <f t="shared" si="1"/>
        <v>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6">
      <c r="A32" s="1"/>
      <c r="B32" s="5">
        <v>44639</v>
      </c>
      <c r="C32" s="6" t="s">
        <v>8</v>
      </c>
      <c r="D32" s="7">
        <v>1799.99</v>
      </c>
      <c r="E32" s="8">
        <v>44641</v>
      </c>
      <c r="F32" s="6" t="s">
        <v>9</v>
      </c>
      <c r="G32" s="9">
        <v>1525</v>
      </c>
      <c r="H32" s="6" t="s">
        <v>12</v>
      </c>
      <c r="I32" s="11" t="b">
        <f t="shared" si="1"/>
        <v>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6">
      <c r="A33" s="1"/>
      <c r="B33" s="5">
        <v>44642</v>
      </c>
      <c r="C33" s="6" t="s">
        <v>8</v>
      </c>
      <c r="D33" s="7">
        <v>3164.99</v>
      </c>
      <c r="E33" s="8">
        <v>44643</v>
      </c>
      <c r="F33" s="6" t="s">
        <v>9</v>
      </c>
      <c r="G33" s="9">
        <v>599</v>
      </c>
      <c r="H33" s="6" t="s">
        <v>13</v>
      </c>
      <c r="I33" s="11" t="b">
        <f t="shared" si="1"/>
        <v>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6">
      <c r="A34" s="1"/>
      <c r="B34" s="5">
        <v>44645</v>
      </c>
      <c r="C34" s="6" t="s">
        <v>8</v>
      </c>
      <c r="D34" s="7">
        <v>1199</v>
      </c>
      <c r="E34" s="8">
        <v>44646</v>
      </c>
      <c r="F34" s="6" t="s">
        <v>8</v>
      </c>
      <c r="G34" s="7">
        <v>1199</v>
      </c>
      <c r="H34" s="6" t="s">
        <v>14</v>
      </c>
      <c r="I34" s="11" t="b">
        <f t="shared" si="1"/>
        <v>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6">
      <c r="A35" s="1"/>
      <c r="B35" s="5">
        <v>44648</v>
      </c>
      <c r="C35" s="6" t="s">
        <v>9</v>
      </c>
      <c r="D35" s="7">
        <v>699.95</v>
      </c>
      <c r="E35" s="8">
        <v>44649</v>
      </c>
      <c r="F35" s="6" t="s">
        <v>9</v>
      </c>
      <c r="G35" s="9">
        <v>449</v>
      </c>
      <c r="H35" s="6" t="s">
        <v>11</v>
      </c>
      <c r="I35" s="11" t="b">
        <f t="shared" si="1"/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6">
      <c r="A36" s="1"/>
      <c r="B36" s="5">
        <v>44649</v>
      </c>
      <c r="C36" s="6" t="s">
        <v>9</v>
      </c>
      <c r="D36" s="9">
        <v>949</v>
      </c>
      <c r="E36" s="8">
        <v>44649</v>
      </c>
      <c r="F36" s="6" t="s">
        <v>15</v>
      </c>
      <c r="G36" s="7">
        <v>149.94999999999999</v>
      </c>
      <c r="H36" s="6" t="s">
        <v>16</v>
      </c>
      <c r="I36" s="11" t="b">
        <f t="shared" si="1"/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6">
      <c r="A37" s="1"/>
      <c r="B37" s="5">
        <v>44653</v>
      </c>
      <c r="C37" s="6" t="s">
        <v>9</v>
      </c>
      <c r="D37" s="9">
        <v>429</v>
      </c>
      <c r="E37" s="8">
        <v>44654</v>
      </c>
      <c r="F37" s="6" t="s">
        <v>15</v>
      </c>
      <c r="G37" s="7">
        <v>129.94999999999999</v>
      </c>
      <c r="H37" s="6" t="s">
        <v>17</v>
      </c>
      <c r="I37" s="11" t="b">
        <f t="shared" si="1"/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6">
      <c r="A38" s="1"/>
      <c r="B38" s="5">
        <v>44656</v>
      </c>
      <c r="C38" s="6" t="s">
        <v>9</v>
      </c>
      <c r="D38" s="9">
        <v>1525</v>
      </c>
      <c r="E38" s="8">
        <v>44657</v>
      </c>
      <c r="F38" s="6" t="s">
        <v>18</v>
      </c>
      <c r="G38" s="9">
        <v>399</v>
      </c>
      <c r="H38" s="6" t="s">
        <v>10</v>
      </c>
      <c r="I38" s="11" t="b">
        <f t="shared" si="1"/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6">
      <c r="A39" s="1"/>
      <c r="B39" s="5">
        <v>44662</v>
      </c>
      <c r="C39" s="6" t="s">
        <v>8</v>
      </c>
      <c r="D39" s="7">
        <v>1799.99</v>
      </c>
      <c r="E39" s="8">
        <v>44664</v>
      </c>
      <c r="F39" s="6" t="s">
        <v>18</v>
      </c>
      <c r="G39" s="7">
        <v>183.9</v>
      </c>
      <c r="H39" s="6" t="s">
        <v>16</v>
      </c>
      <c r="I39" s="11" t="b">
        <f t="shared" si="1"/>
        <v>1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6">
      <c r="A40" s="1"/>
      <c r="B40" s="5">
        <v>44668</v>
      </c>
      <c r="C40" s="6" t="s">
        <v>9</v>
      </c>
      <c r="D40" s="9">
        <v>475</v>
      </c>
      <c r="E40" s="8">
        <v>44669</v>
      </c>
      <c r="F40" s="6" t="s">
        <v>18</v>
      </c>
      <c r="G40" s="9">
        <v>299</v>
      </c>
      <c r="H40" s="6" t="s">
        <v>10</v>
      </c>
      <c r="I40" s="11" t="b">
        <f t="shared" si="1"/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.6">
      <c r="A41" s="1"/>
      <c r="B41" s="5">
        <v>44674</v>
      </c>
      <c r="C41" s="6" t="s">
        <v>9</v>
      </c>
      <c r="D41" s="9">
        <v>449</v>
      </c>
      <c r="E41" s="8">
        <v>44675</v>
      </c>
      <c r="F41" s="6" t="s">
        <v>8</v>
      </c>
      <c r="G41" s="7">
        <v>2479.94</v>
      </c>
      <c r="H41" s="6" t="s">
        <v>11</v>
      </c>
      <c r="I41" s="11" t="b">
        <f t="shared" si="1"/>
        <v>1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.6">
      <c r="A42" s="1"/>
      <c r="B42" s="5">
        <v>44678</v>
      </c>
      <c r="C42" s="6" t="s">
        <v>15</v>
      </c>
      <c r="D42" s="7">
        <v>149.94999999999999</v>
      </c>
      <c r="E42" s="8">
        <v>44679</v>
      </c>
      <c r="F42" s="6" t="s">
        <v>8</v>
      </c>
      <c r="G42" s="7">
        <v>1732.99</v>
      </c>
      <c r="H42" s="6" t="s">
        <v>13</v>
      </c>
      <c r="I42" s="11" t="b">
        <f t="shared" si="1"/>
        <v>1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6">
      <c r="A43" s="1"/>
      <c r="B43" s="5">
        <v>44685</v>
      </c>
      <c r="C43" s="6" t="s">
        <v>15</v>
      </c>
      <c r="D43" s="7">
        <v>129.94999999999999</v>
      </c>
      <c r="E43" s="8">
        <v>44687</v>
      </c>
      <c r="F43" s="6" t="s">
        <v>8</v>
      </c>
      <c r="G43" s="7">
        <v>1174.99</v>
      </c>
      <c r="H43" s="6" t="s">
        <v>10</v>
      </c>
      <c r="I43" s="11" t="b">
        <f t="shared" si="1"/>
        <v>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.6">
      <c r="A44" s="1"/>
      <c r="B44" s="5">
        <v>44688</v>
      </c>
      <c r="C44" s="6" t="s">
        <v>18</v>
      </c>
      <c r="D44" s="9">
        <v>399</v>
      </c>
      <c r="E44" s="8">
        <v>44688</v>
      </c>
      <c r="F44" s="6" t="s">
        <v>8</v>
      </c>
      <c r="G44" s="7">
        <v>1799.99</v>
      </c>
      <c r="H44" s="6" t="s">
        <v>12</v>
      </c>
      <c r="I44" s="11" t="b">
        <f t="shared" si="1"/>
        <v>1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.6">
      <c r="A45" s="1"/>
      <c r="B45" s="5">
        <v>44694</v>
      </c>
      <c r="C45" s="6" t="s">
        <v>18</v>
      </c>
      <c r="D45" s="7">
        <v>183.9</v>
      </c>
      <c r="E45" s="8">
        <v>44695</v>
      </c>
      <c r="F45" s="6" t="s">
        <v>18</v>
      </c>
      <c r="G45" s="7">
        <v>183.9</v>
      </c>
      <c r="H45" s="6" t="s">
        <v>13</v>
      </c>
      <c r="I45" s="11" t="b">
        <f t="shared" si="1"/>
        <v>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.6">
      <c r="A46" s="1"/>
      <c r="B46" s="5">
        <v>44696</v>
      </c>
      <c r="C46" s="6" t="s">
        <v>18</v>
      </c>
      <c r="D46" s="9">
        <v>299</v>
      </c>
      <c r="E46" s="8">
        <v>44697</v>
      </c>
      <c r="F46" s="6" t="s">
        <v>19</v>
      </c>
      <c r="G46" s="9">
        <v>565</v>
      </c>
      <c r="H46" s="6" t="s">
        <v>12</v>
      </c>
      <c r="I46" s="11" t="b">
        <f t="shared" si="1"/>
        <v>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.6">
      <c r="A47" s="1"/>
      <c r="B47" s="5">
        <v>44698</v>
      </c>
      <c r="C47" s="6" t="s">
        <v>19</v>
      </c>
      <c r="D47" s="9">
        <v>560</v>
      </c>
      <c r="E47" s="8">
        <v>44700</v>
      </c>
      <c r="F47" s="6" t="s">
        <v>19</v>
      </c>
      <c r="G47" s="9">
        <v>560</v>
      </c>
      <c r="H47" s="6" t="s">
        <v>11</v>
      </c>
      <c r="I47" s="11" t="b">
        <f t="shared" si="1"/>
        <v>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.6">
      <c r="A48" s="1"/>
      <c r="B48" s="5">
        <v>44700</v>
      </c>
      <c r="C48" s="6" t="s">
        <v>19</v>
      </c>
      <c r="D48" s="9">
        <v>565</v>
      </c>
      <c r="E48" s="8">
        <v>44700</v>
      </c>
      <c r="F48" s="6" t="s">
        <v>18</v>
      </c>
      <c r="G48" s="9">
        <v>299</v>
      </c>
      <c r="H48" s="6" t="s">
        <v>10</v>
      </c>
      <c r="I48" s="11" t="b">
        <f t="shared" si="1"/>
        <v>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.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.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8">
      <c r="A51" s="1"/>
      <c r="B51" s="2" t="s">
        <v>22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54">
      <c r="A52" s="1"/>
      <c r="B52" s="3" t="s">
        <v>1</v>
      </c>
      <c r="C52" s="4" t="s">
        <v>2</v>
      </c>
      <c r="D52" s="4" t="s">
        <v>3</v>
      </c>
      <c r="E52" s="4" t="s">
        <v>4</v>
      </c>
      <c r="F52" s="4" t="s">
        <v>5</v>
      </c>
      <c r="G52" s="4" t="s">
        <v>3</v>
      </c>
      <c r="H52" s="4" t="s">
        <v>6</v>
      </c>
      <c r="I52" s="10" t="s">
        <v>23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.6">
      <c r="A53" s="1"/>
      <c r="B53" s="5">
        <v>44621</v>
      </c>
      <c r="C53" s="6" t="s">
        <v>8</v>
      </c>
      <c r="D53" s="7">
        <v>2479.94</v>
      </c>
      <c r="E53" s="8">
        <v>44621</v>
      </c>
      <c r="F53" s="6" t="s">
        <v>9</v>
      </c>
      <c r="G53" s="7">
        <v>699.95</v>
      </c>
      <c r="H53" s="6" t="s">
        <v>10</v>
      </c>
      <c r="I53" s="11" t="b">
        <f>IF(B53=E53,TRUE,FALSE)</f>
        <v>1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.6">
      <c r="A54" s="1"/>
      <c r="B54" s="5">
        <v>44635</v>
      </c>
      <c r="C54" s="6" t="s">
        <v>8</v>
      </c>
      <c r="D54" s="7">
        <v>1732.99</v>
      </c>
      <c r="E54" s="8">
        <v>44636</v>
      </c>
      <c r="F54" s="6" t="s">
        <v>8</v>
      </c>
      <c r="G54" s="7">
        <v>3164.99</v>
      </c>
      <c r="H54" s="6" t="s">
        <v>11</v>
      </c>
      <c r="I54" s="11" t="b">
        <f t="shared" ref="I54:I71" si="2">IF(B54=E54,TRUE,FALSE)</f>
        <v>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6">
      <c r="A55" s="1"/>
      <c r="B55" s="5">
        <v>44637</v>
      </c>
      <c r="C55" s="6" t="s">
        <v>8</v>
      </c>
      <c r="D55" s="7">
        <v>1174.99</v>
      </c>
      <c r="E55" s="8">
        <v>44638</v>
      </c>
      <c r="F55" s="6" t="s">
        <v>9</v>
      </c>
      <c r="G55" s="9">
        <v>429</v>
      </c>
      <c r="H55" s="6" t="s">
        <v>10</v>
      </c>
      <c r="I55" s="11" t="b">
        <f t="shared" si="2"/>
        <v>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.6">
      <c r="A56" s="1"/>
      <c r="B56" s="5">
        <v>44639</v>
      </c>
      <c r="C56" s="6" t="s">
        <v>8</v>
      </c>
      <c r="D56" s="7">
        <v>1799.99</v>
      </c>
      <c r="E56" s="8">
        <v>44641</v>
      </c>
      <c r="F56" s="6" t="s">
        <v>9</v>
      </c>
      <c r="G56" s="9">
        <v>1525</v>
      </c>
      <c r="H56" s="6" t="s">
        <v>12</v>
      </c>
      <c r="I56" s="11" t="b">
        <f t="shared" si="2"/>
        <v>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.6">
      <c r="A57" s="1"/>
      <c r="B57" s="5">
        <v>44642</v>
      </c>
      <c r="C57" s="6" t="s">
        <v>8</v>
      </c>
      <c r="D57" s="7">
        <v>3164.99</v>
      </c>
      <c r="E57" s="8">
        <v>44643</v>
      </c>
      <c r="F57" s="6" t="s">
        <v>9</v>
      </c>
      <c r="G57" s="9">
        <v>599</v>
      </c>
      <c r="H57" s="6" t="s">
        <v>13</v>
      </c>
      <c r="I57" s="11" t="b">
        <f t="shared" si="2"/>
        <v>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.6">
      <c r="A58" s="1"/>
      <c r="B58" s="5">
        <v>44645</v>
      </c>
      <c r="C58" s="6" t="s">
        <v>8</v>
      </c>
      <c r="D58" s="7">
        <v>1199</v>
      </c>
      <c r="E58" s="8">
        <v>44646</v>
      </c>
      <c r="F58" s="6" t="s">
        <v>8</v>
      </c>
      <c r="G58" s="7">
        <v>1199</v>
      </c>
      <c r="H58" s="6" t="s">
        <v>14</v>
      </c>
      <c r="I58" s="11" t="b">
        <f t="shared" si="2"/>
        <v>0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.6">
      <c r="A59" s="1"/>
      <c r="B59" s="5">
        <v>44648</v>
      </c>
      <c r="C59" s="6" t="s">
        <v>9</v>
      </c>
      <c r="D59" s="7">
        <v>699.95</v>
      </c>
      <c r="E59" s="8">
        <v>44649</v>
      </c>
      <c r="F59" s="6" t="s">
        <v>9</v>
      </c>
      <c r="G59" s="9">
        <v>449</v>
      </c>
      <c r="H59" s="6" t="s">
        <v>11</v>
      </c>
      <c r="I59" s="11" t="b">
        <f t="shared" si="2"/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.6">
      <c r="A60" s="1"/>
      <c r="B60" s="5">
        <v>44649</v>
      </c>
      <c r="C60" s="6" t="s">
        <v>9</v>
      </c>
      <c r="D60" s="9">
        <v>949</v>
      </c>
      <c r="E60" s="8">
        <v>44649</v>
      </c>
      <c r="F60" s="6" t="s">
        <v>15</v>
      </c>
      <c r="G60" s="7">
        <v>149.94999999999999</v>
      </c>
      <c r="H60" s="6" t="s">
        <v>16</v>
      </c>
      <c r="I60" s="11" t="b">
        <f t="shared" si="2"/>
        <v>1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.6">
      <c r="A61" s="1"/>
      <c r="B61" s="5">
        <v>44653</v>
      </c>
      <c r="C61" s="6" t="s">
        <v>9</v>
      </c>
      <c r="D61" s="9">
        <v>429</v>
      </c>
      <c r="E61" s="8">
        <v>44654</v>
      </c>
      <c r="F61" s="6" t="s">
        <v>15</v>
      </c>
      <c r="G61" s="7">
        <v>129.94999999999999</v>
      </c>
      <c r="H61" s="6" t="s">
        <v>17</v>
      </c>
      <c r="I61" s="11" t="b">
        <f t="shared" si="2"/>
        <v>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.6">
      <c r="A62" s="1"/>
      <c r="B62" s="5">
        <v>44656</v>
      </c>
      <c r="C62" s="6" t="s">
        <v>9</v>
      </c>
      <c r="D62" s="9">
        <v>1525</v>
      </c>
      <c r="E62" s="8">
        <v>44657</v>
      </c>
      <c r="F62" s="6" t="s">
        <v>18</v>
      </c>
      <c r="G62" s="9">
        <v>399</v>
      </c>
      <c r="H62" s="6" t="s">
        <v>10</v>
      </c>
      <c r="I62" s="11" t="b">
        <f t="shared" si="2"/>
        <v>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.6">
      <c r="A63" s="1"/>
      <c r="B63" s="5">
        <v>44662</v>
      </c>
      <c r="C63" s="6" t="s">
        <v>8</v>
      </c>
      <c r="D63" s="7">
        <v>1799.99</v>
      </c>
      <c r="E63" s="8">
        <v>44664</v>
      </c>
      <c r="F63" s="6" t="s">
        <v>18</v>
      </c>
      <c r="G63" s="7">
        <v>183.9</v>
      </c>
      <c r="H63" s="6" t="s">
        <v>16</v>
      </c>
      <c r="I63" s="11" t="b">
        <f t="shared" si="2"/>
        <v>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.6">
      <c r="A64" s="1"/>
      <c r="B64" s="5">
        <v>44668</v>
      </c>
      <c r="C64" s="6" t="s">
        <v>9</v>
      </c>
      <c r="D64" s="9">
        <v>475</v>
      </c>
      <c r="E64" s="8">
        <v>44669</v>
      </c>
      <c r="F64" s="6" t="s">
        <v>18</v>
      </c>
      <c r="G64" s="9">
        <v>299</v>
      </c>
      <c r="H64" s="6" t="s">
        <v>10</v>
      </c>
      <c r="I64" s="11" t="b">
        <f t="shared" si="2"/>
        <v>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.6">
      <c r="A65" s="1"/>
      <c r="B65" s="5">
        <v>44674</v>
      </c>
      <c r="C65" s="6" t="s">
        <v>9</v>
      </c>
      <c r="D65" s="9">
        <v>449</v>
      </c>
      <c r="E65" s="8">
        <v>44675</v>
      </c>
      <c r="F65" s="6" t="s">
        <v>8</v>
      </c>
      <c r="G65" s="7">
        <v>2479.94</v>
      </c>
      <c r="H65" s="6" t="s">
        <v>11</v>
      </c>
      <c r="I65" s="11" t="b">
        <f t="shared" si="2"/>
        <v>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.6">
      <c r="A66" s="1"/>
      <c r="B66" s="5">
        <v>44678</v>
      </c>
      <c r="C66" s="6" t="s">
        <v>15</v>
      </c>
      <c r="D66" s="7">
        <v>149.94999999999999</v>
      </c>
      <c r="E66" s="8">
        <v>44679</v>
      </c>
      <c r="F66" s="6" t="s">
        <v>8</v>
      </c>
      <c r="G66" s="7">
        <v>1732.99</v>
      </c>
      <c r="H66" s="6" t="s">
        <v>13</v>
      </c>
      <c r="I66" s="11" t="b">
        <f t="shared" si="2"/>
        <v>0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.6">
      <c r="A67" s="1"/>
      <c r="B67" s="5">
        <v>44685</v>
      </c>
      <c r="C67" s="6" t="s">
        <v>15</v>
      </c>
      <c r="D67" s="7">
        <v>129.94999999999999</v>
      </c>
      <c r="E67" s="8">
        <v>44687</v>
      </c>
      <c r="F67" s="6" t="s">
        <v>8</v>
      </c>
      <c r="G67" s="7">
        <v>1174.99</v>
      </c>
      <c r="H67" s="6" t="s">
        <v>10</v>
      </c>
      <c r="I67" s="11" t="b">
        <f t="shared" si="2"/>
        <v>0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.6">
      <c r="A68" s="1"/>
      <c r="B68" s="5">
        <v>44688</v>
      </c>
      <c r="C68" s="6" t="s">
        <v>18</v>
      </c>
      <c r="D68" s="9">
        <v>399</v>
      </c>
      <c r="E68" s="8">
        <v>44688</v>
      </c>
      <c r="F68" s="6" t="s">
        <v>8</v>
      </c>
      <c r="G68" s="7">
        <v>1799.99</v>
      </c>
      <c r="H68" s="6" t="s">
        <v>12</v>
      </c>
      <c r="I68" s="11" t="b">
        <f t="shared" si="2"/>
        <v>1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6">
      <c r="A69" s="1"/>
      <c r="B69" s="5">
        <v>44694</v>
      </c>
      <c r="C69" s="6" t="s">
        <v>18</v>
      </c>
      <c r="D69" s="7">
        <v>183.9</v>
      </c>
      <c r="E69" s="8">
        <v>44695</v>
      </c>
      <c r="F69" s="6" t="s">
        <v>18</v>
      </c>
      <c r="G69" s="7">
        <v>183.9</v>
      </c>
      <c r="H69" s="6" t="s">
        <v>13</v>
      </c>
      <c r="I69" s="11" t="b">
        <f t="shared" si="2"/>
        <v>0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.6">
      <c r="A70" s="1"/>
      <c r="B70" s="5">
        <v>44696</v>
      </c>
      <c r="C70" s="6" t="s">
        <v>18</v>
      </c>
      <c r="D70" s="9">
        <v>299</v>
      </c>
      <c r="E70" s="8">
        <v>44697</v>
      </c>
      <c r="F70" s="6" t="s">
        <v>19</v>
      </c>
      <c r="G70" s="9">
        <v>565</v>
      </c>
      <c r="H70" s="6" t="s">
        <v>12</v>
      </c>
      <c r="I70" s="11" t="b">
        <f t="shared" si="2"/>
        <v>0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.6">
      <c r="A71" s="1"/>
      <c r="B71" s="5">
        <v>44698</v>
      </c>
      <c r="C71" s="6" t="s">
        <v>19</v>
      </c>
      <c r="D71" s="9">
        <v>560</v>
      </c>
      <c r="E71" s="8">
        <v>44700</v>
      </c>
      <c r="F71" s="6" t="s">
        <v>19</v>
      </c>
      <c r="G71" s="9">
        <v>560</v>
      </c>
      <c r="H71" s="6" t="s">
        <v>11</v>
      </c>
      <c r="I71" s="11" t="b">
        <f t="shared" si="2"/>
        <v>0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5.6">
      <c r="A72" s="1"/>
      <c r="B72" s="5">
        <v>44700</v>
      </c>
      <c r="C72" s="6" t="s">
        <v>19</v>
      </c>
      <c r="D72" s="9">
        <v>565</v>
      </c>
      <c r="E72" s="8">
        <v>44700</v>
      </c>
      <c r="F72" s="6" t="s">
        <v>18</v>
      </c>
      <c r="G72" s="9">
        <v>299</v>
      </c>
      <c r="H72" s="6" t="s">
        <v>10</v>
      </c>
      <c r="I72" s="11" t="b">
        <f>IF(B72=E72,TRUE,FALSE)</f>
        <v>1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5.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5.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8">
      <c r="A75" s="1"/>
      <c r="B75" s="2" t="s">
        <v>24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72">
      <c r="A76" s="1"/>
      <c r="B76" s="3" t="s">
        <v>25</v>
      </c>
      <c r="C76" s="4" t="s">
        <v>2</v>
      </c>
      <c r="D76" s="4" t="s">
        <v>3</v>
      </c>
      <c r="E76" s="4" t="s">
        <v>26</v>
      </c>
      <c r="F76" s="4" t="s">
        <v>27</v>
      </c>
      <c r="G76" s="4" t="s">
        <v>28</v>
      </c>
      <c r="H76" s="4" t="s">
        <v>6</v>
      </c>
      <c r="I76" s="10" t="s">
        <v>29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.6">
      <c r="A77" s="1"/>
      <c r="B77" s="5">
        <v>44621</v>
      </c>
      <c r="C77" s="6" t="s">
        <v>8</v>
      </c>
      <c r="D77" s="7">
        <v>2479.94</v>
      </c>
      <c r="E77" s="8">
        <v>44621</v>
      </c>
      <c r="F77" s="6" t="s">
        <v>30</v>
      </c>
      <c r="G77" s="7" t="s">
        <v>31</v>
      </c>
      <c r="H77" s="6" t="s">
        <v>10</v>
      </c>
      <c r="I77" s="11" t="b">
        <f>AND(OR(C77="Laptop",C77="Mobile Phone"),G77="Astro")</f>
        <v>1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5.6">
      <c r="A78" s="1"/>
      <c r="B78" s="5">
        <v>44635</v>
      </c>
      <c r="C78" s="6" t="s">
        <v>8</v>
      </c>
      <c r="D78" s="7">
        <v>1732.99</v>
      </c>
      <c r="E78" s="8">
        <v>44636</v>
      </c>
      <c r="F78" s="6" t="s">
        <v>32</v>
      </c>
      <c r="G78" s="7" t="s">
        <v>33</v>
      </c>
      <c r="H78" s="6" t="s">
        <v>11</v>
      </c>
      <c r="I78" s="11" t="b">
        <f t="shared" ref="I78:I96" si="3">AND(OR(C78="Laptop",C78="Mobile Phone"),G78="Astro")</f>
        <v>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5.6">
      <c r="A79" s="1"/>
      <c r="B79" s="5">
        <v>44637</v>
      </c>
      <c r="C79" s="6" t="s">
        <v>8</v>
      </c>
      <c r="D79" s="7">
        <v>1174.99</v>
      </c>
      <c r="E79" s="8">
        <v>44638</v>
      </c>
      <c r="F79" s="6" t="s">
        <v>30</v>
      </c>
      <c r="G79" s="9" t="s">
        <v>31</v>
      </c>
      <c r="H79" s="6" t="s">
        <v>10</v>
      </c>
      <c r="I79" s="11" t="b">
        <f t="shared" si="3"/>
        <v>1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5.6">
      <c r="A80" s="1"/>
      <c r="B80" s="5">
        <v>44639</v>
      </c>
      <c r="C80" s="6" t="s">
        <v>8</v>
      </c>
      <c r="D80" s="7">
        <v>1799.99</v>
      </c>
      <c r="E80" s="8">
        <v>44641</v>
      </c>
      <c r="F80" s="6" t="s">
        <v>32</v>
      </c>
      <c r="G80" s="9" t="s">
        <v>33</v>
      </c>
      <c r="H80" s="6" t="s">
        <v>12</v>
      </c>
      <c r="I80" s="11" t="b">
        <f t="shared" si="3"/>
        <v>0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.6">
      <c r="A81" s="1"/>
      <c r="B81" s="5">
        <v>44642</v>
      </c>
      <c r="C81" s="6" t="s">
        <v>8</v>
      </c>
      <c r="D81" s="7">
        <v>3164.99</v>
      </c>
      <c r="E81" s="8">
        <v>44643</v>
      </c>
      <c r="F81" s="6" t="s">
        <v>34</v>
      </c>
      <c r="G81" s="9" t="s">
        <v>35</v>
      </c>
      <c r="H81" s="6" t="s">
        <v>13</v>
      </c>
      <c r="I81" s="11" t="b">
        <f t="shared" si="3"/>
        <v>0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.6">
      <c r="A82" s="1"/>
      <c r="B82" s="5">
        <v>44645</v>
      </c>
      <c r="C82" s="6" t="s">
        <v>8</v>
      </c>
      <c r="D82" s="7">
        <v>1199</v>
      </c>
      <c r="E82" s="8">
        <v>44646</v>
      </c>
      <c r="F82" s="6" t="s">
        <v>30</v>
      </c>
      <c r="G82" s="7" t="s">
        <v>33</v>
      </c>
      <c r="H82" s="6" t="s">
        <v>14</v>
      </c>
      <c r="I82" s="11" t="b">
        <f t="shared" si="3"/>
        <v>0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.6">
      <c r="A83" s="1"/>
      <c r="B83" s="5">
        <v>44648</v>
      </c>
      <c r="C83" s="6" t="s">
        <v>9</v>
      </c>
      <c r="D83" s="7">
        <v>699.95</v>
      </c>
      <c r="E83" s="8">
        <v>44649</v>
      </c>
      <c r="F83" s="6" t="s">
        <v>32</v>
      </c>
      <c r="G83" s="9" t="s">
        <v>31</v>
      </c>
      <c r="H83" s="6" t="s">
        <v>10</v>
      </c>
      <c r="I83" s="11" t="b">
        <f t="shared" si="3"/>
        <v>1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.6">
      <c r="A84" s="1"/>
      <c r="B84" s="5">
        <v>44649</v>
      </c>
      <c r="C84" s="6" t="s">
        <v>9</v>
      </c>
      <c r="D84" s="9">
        <v>949</v>
      </c>
      <c r="E84" s="8">
        <v>44649</v>
      </c>
      <c r="F84" s="6" t="s">
        <v>32</v>
      </c>
      <c r="G84" s="7" t="s">
        <v>35</v>
      </c>
      <c r="H84" s="6" t="s">
        <v>16</v>
      </c>
      <c r="I84" s="11" t="b">
        <f t="shared" si="3"/>
        <v>0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.6">
      <c r="A85" s="1"/>
      <c r="B85" s="5">
        <v>44653</v>
      </c>
      <c r="C85" s="6" t="s">
        <v>9</v>
      </c>
      <c r="D85" s="9">
        <v>429</v>
      </c>
      <c r="E85" s="8">
        <v>44654</v>
      </c>
      <c r="F85" s="6" t="s">
        <v>30</v>
      </c>
      <c r="G85" s="7" t="s">
        <v>35</v>
      </c>
      <c r="H85" s="6" t="s">
        <v>17</v>
      </c>
      <c r="I85" s="11" t="b">
        <f t="shared" si="3"/>
        <v>0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.6">
      <c r="A86" s="1"/>
      <c r="B86" s="5">
        <v>44656</v>
      </c>
      <c r="C86" s="6" t="s">
        <v>9</v>
      </c>
      <c r="D86" s="9">
        <v>1525</v>
      </c>
      <c r="E86" s="8">
        <v>44657</v>
      </c>
      <c r="F86" s="6" t="s">
        <v>34</v>
      </c>
      <c r="G86" s="9" t="s">
        <v>31</v>
      </c>
      <c r="H86" s="6" t="s">
        <v>10</v>
      </c>
      <c r="I86" s="11" t="b">
        <f t="shared" si="3"/>
        <v>1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.6">
      <c r="A87" s="1"/>
      <c r="B87" s="5">
        <v>44662</v>
      </c>
      <c r="C87" s="6" t="s">
        <v>8</v>
      </c>
      <c r="D87" s="7">
        <v>1799.99</v>
      </c>
      <c r="E87" s="8">
        <v>44664</v>
      </c>
      <c r="F87" s="6" t="s">
        <v>34</v>
      </c>
      <c r="G87" s="7" t="s">
        <v>33</v>
      </c>
      <c r="H87" s="6" t="s">
        <v>16</v>
      </c>
      <c r="I87" s="11" t="b">
        <f t="shared" si="3"/>
        <v>0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.6">
      <c r="A88" s="1"/>
      <c r="B88" s="5">
        <v>44668</v>
      </c>
      <c r="C88" s="6" t="s">
        <v>9</v>
      </c>
      <c r="D88" s="9">
        <v>475</v>
      </c>
      <c r="E88" s="8">
        <v>44669</v>
      </c>
      <c r="F88" s="6" t="s">
        <v>32</v>
      </c>
      <c r="G88" s="9" t="s">
        <v>31</v>
      </c>
      <c r="H88" s="6" t="s">
        <v>10</v>
      </c>
      <c r="I88" s="11" t="b">
        <f t="shared" si="3"/>
        <v>1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.6">
      <c r="A89" s="1"/>
      <c r="B89" s="5">
        <v>44674</v>
      </c>
      <c r="C89" s="6" t="s">
        <v>9</v>
      </c>
      <c r="D89" s="9">
        <v>449</v>
      </c>
      <c r="E89" s="8">
        <v>44675</v>
      </c>
      <c r="F89" s="6" t="s">
        <v>30</v>
      </c>
      <c r="G89" s="7" t="s">
        <v>33</v>
      </c>
      <c r="H89" s="6" t="s">
        <v>11</v>
      </c>
      <c r="I89" s="11" t="b">
        <f t="shared" si="3"/>
        <v>0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.6">
      <c r="A90" s="1"/>
      <c r="B90" s="5">
        <v>44678</v>
      </c>
      <c r="C90" s="6" t="s">
        <v>15</v>
      </c>
      <c r="D90" s="7">
        <v>149.94999999999999</v>
      </c>
      <c r="E90" s="8">
        <v>44679</v>
      </c>
      <c r="F90" s="6" t="s">
        <v>32</v>
      </c>
      <c r="G90" s="7" t="s">
        <v>31</v>
      </c>
      <c r="H90" s="6" t="s">
        <v>10</v>
      </c>
      <c r="I90" s="11" t="b">
        <f t="shared" si="3"/>
        <v>0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.6">
      <c r="A91" s="1"/>
      <c r="B91" s="5">
        <v>44685</v>
      </c>
      <c r="C91" s="6" t="s">
        <v>15</v>
      </c>
      <c r="D91" s="7">
        <v>129.94999999999999</v>
      </c>
      <c r="E91" s="8">
        <v>44687</v>
      </c>
      <c r="F91" s="6" t="s">
        <v>30</v>
      </c>
      <c r="G91" s="7" t="s">
        <v>35</v>
      </c>
      <c r="H91" s="6" t="s">
        <v>13</v>
      </c>
      <c r="I91" s="11" t="b">
        <f t="shared" si="3"/>
        <v>0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.6">
      <c r="A92" s="1"/>
      <c r="B92" s="5">
        <v>44688</v>
      </c>
      <c r="C92" s="6" t="s">
        <v>18</v>
      </c>
      <c r="D92" s="9">
        <v>399</v>
      </c>
      <c r="E92" s="8">
        <v>44688</v>
      </c>
      <c r="F92" s="6" t="s">
        <v>30</v>
      </c>
      <c r="G92" s="7" t="s">
        <v>35</v>
      </c>
      <c r="H92" s="6" t="s">
        <v>36</v>
      </c>
      <c r="I92" s="11" t="b">
        <f t="shared" si="3"/>
        <v>0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.6">
      <c r="A93" s="1"/>
      <c r="B93" s="5">
        <v>44694</v>
      </c>
      <c r="C93" s="6" t="s">
        <v>18</v>
      </c>
      <c r="D93" s="7">
        <v>183.9</v>
      </c>
      <c r="E93" s="8">
        <v>44695</v>
      </c>
      <c r="F93" s="6" t="s">
        <v>32</v>
      </c>
      <c r="G93" s="7" t="s">
        <v>31</v>
      </c>
      <c r="H93" s="6" t="s">
        <v>10</v>
      </c>
      <c r="I93" s="11" t="b">
        <f t="shared" si="3"/>
        <v>0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.6">
      <c r="A94" s="1"/>
      <c r="B94" s="5">
        <v>44696</v>
      </c>
      <c r="C94" s="6" t="s">
        <v>18</v>
      </c>
      <c r="D94" s="9">
        <v>299</v>
      </c>
      <c r="E94" s="8">
        <v>44697</v>
      </c>
      <c r="F94" s="6" t="s">
        <v>34</v>
      </c>
      <c r="G94" s="9" t="s">
        <v>33</v>
      </c>
      <c r="H94" s="6" t="s">
        <v>12</v>
      </c>
      <c r="I94" s="11" t="b">
        <f t="shared" si="3"/>
        <v>0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.6">
      <c r="A95" s="1"/>
      <c r="B95" s="5">
        <v>44698</v>
      </c>
      <c r="C95" s="6" t="s">
        <v>19</v>
      </c>
      <c r="D95" s="9">
        <v>560</v>
      </c>
      <c r="E95" s="8">
        <v>44700</v>
      </c>
      <c r="F95" s="6" t="s">
        <v>32</v>
      </c>
      <c r="G95" s="9" t="s">
        <v>33</v>
      </c>
      <c r="H95" s="6" t="s">
        <v>11</v>
      </c>
      <c r="I95" s="11" t="b">
        <f t="shared" si="3"/>
        <v>0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.6">
      <c r="A96" s="1"/>
      <c r="B96" s="5">
        <v>44700</v>
      </c>
      <c r="C96" s="6" t="s">
        <v>19</v>
      </c>
      <c r="D96" s="9">
        <v>565</v>
      </c>
      <c r="E96" s="8">
        <v>44700</v>
      </c>
      <c r="F96" s="6" t="s">
        <v>30</v>
      </c>
      <c r="G96" s="9" t="s">
        <v>33</v>
      </c>
      <c r="H96" s="6" t="s">
        <v>14</v>
      </c>
      <c r="I96" s="11" t="b">
        <f t="shared" si="3"/>
        <v>0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.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8">
      <c r="A98" s="1"/>
      <c r="B98" s="2" t="s">
        <v>37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54">
      <c r="A99" s="1"/>
      <c r="B99" s="3" t="s">
        <v>25</v>
      </c>
      <c r="C99" s="4" t="s">
        <v>2</v>
      </c>
      <c r="D99" s="4" t="s">
        <v>3</v>
      </c>
      <c r="E99" s="4" t="s">
        <v>26</v>
      </c>
      <c r="F99" s="4" t="s">
        <v>27</v>
      </c>
      <c r="G99" s="4" t="s">
        <v>28</v>
      </c>
      <c r="H99" s="4" t="s">
        <v>6</v>
      </c>
      <c r="I99" s="10" t="s">
        <v>38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.6">
      <c r="A100" s="1"/>
      <c r="B100" s="5">
        <v>44621</v>
      </c>
      <c r="C100" s="6" t="s">
        <v>8</v>
      </c>
      <c r="D100" s="7">
        <v>2479.94</v>
      </c>
      <c r="E100" s="8">
        <v>44621</v>
      </c>
      <c r="F100" s="6" t="s">
        <v>30</v>
      </c>
      <c r="G100" s="7" t="s">
        <v>31</v>
      </c>
      <c r="H100" s="6" t="s">
        <v>10</v>
      </c>
      <c r="I100" s="13" t="str">
        <f>IF(B100&gt;=E100,"Same Day","Delayed")</f>
        <v>Same Day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.6">
      <c r="A101" s="1"/>
      <c r="B101" s="5">
        <v>44635</v>
      </c>
      <c r="C101" s="6" t="s">
        <v>8</v>
      </c>
      <c r="D101" s="7">
        <v>1732.99</v>
      </c>
      <c r="E101" s="8">
        <v>44636</v>
      </c>
      <c r="F101" s="6" t="s">
        <v>32</v>
      </c>
      <c r="G101" s="7" t="s">
        <v>33</v>
      </c>
      <c r="H101" s="6" t="s">
        <v>11</v>
      </c>
      <c r="I101" s="13" t="str">
        <f t="shared" ref="I101:I119" si="4">IF(B101&gt;=E101,"Same Day","Delayed")</f>
        <v>Delayed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.6">
      <c r="A102" s="1"/>
      <c r="B102" s="5">
        <v>44637</v>
      </c>
      <c r="C102" s="6" t="s">
        <v>8</v>
      </c>
      <c r="D102" s="7">
        <v>1174.99</v>
      </c>
      <c r="E102" s="8">
        <v>44638</v>
      </c>
      <c r="F102" s="6" t="s">
        <v>30</v>
      </c>
      <c r="G102" s="9" t="s">
        <v>31</v>
      </c>
      <c r="H102" s="6" t="s">
        <v>10</v>
      </c>
      <c r="I102" s="13" t="str">
        <f t="shared" si="4"/>
        <v>Delayed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.6">
      <c r="A103" s="1"/>
      <c r="B103" s="5">
        <v>44639</v>
      </c>
      <c r="C103" s="6" t="s">
        <v>8</v>
      </c>
      <c r="D103" s="7">
        <v>1799.99</v>
      </c>
      <c r="E103" s="8">
        <v>44641</v>
      </c>
      <c r="F103" s="6" t="s">
        <v>32</v>
      </c>
      <c r="G103" s="9" t="s">
        <v>33</v>
      </c>
      <c r="H103" s="6" t="s">
        <v>12</v>
      </c>
      <c r="I103" s="13" t="str">
        <f t="shared" si="4"/>
        <v>Delayed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.6">
      <c r="A104" s="1"/>
      <c r="B104" s="5">
        <v>44642</v>
      </c>
      <c r="C104" s="6" t="s">
        <v>8</v>
      </c>
      <c r="D104" s="7">
        <v>3164.99</v>
      </c>
      <c r="E104" s="8">
        <v>44643</v>
      </c>
      <c r="F104" s="6" t="s">
        <v>34</v>
      </c>
      <c r="G104" s="9" t="s">
        <v>35</v>
      </c>
      <c r="H104" s="6" t="s">
        <v>13</v>
      </c>
      <c r="I104" s="13" t="str">
        <f t="shared" si="4"/>
        <v>Delayed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.6">
      <c r="A105" s="1"/>
      <c r="B105" s="5">
        <v>44645</v>
      </c>
      <c r="C105" s="6" t="s">
        <v>8</v>
      </c>
      <c r="D105" s="7">
        <v>1199</v>
      </c>
      <c r="E105" s="8">
        <v>44646</v>
      </c>
      <c r="F105" s="6" t="s">
        <v>30</v>
      </c>
      <c r="G105" s="7" t="s">
        <v>33</v>
      </c>
      <c r="H105" s="6" t="s">
        <v>14</v>
      </c>
      <c r="I105" s="13" t="str">
        <f t="shared" si="4"/>
        <v>Delayed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.6">
      <c r="A106" s="1"/>
      <c r="B106" s="5">
        <v>44648</v>
      </c>
      <c r="C106" s="6" t="s">
        <v>9</v>
      </c>
      <c r="D106" s="7">
        <v>699.95</v>
      </c>
      <c r="E106" s="8">
        <v>44649</v>
      </c>
      <c r="F106" s="6" t="s">
        <v>32</v>
      </c>
      <c r="G106" s="9" t="s">
        <v>31</v>
      </c>
      <c r="H106" s="6" t="s">
        <v>10</v>
      </c>
      <c r="I106" s="13" t="str">
        <f t="shared" si="4"/>
        <v>Delayed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.6">
      <c r="A107" s="1"/>
      <c r="B107" s="5">
        <v>44649</v>
      </c>
      <c r="C107" s="6" t="s">
        <v>9</v>
      </c>
      <c r="D107" s="9">
        <v>949</v>
      </c>
      <c r="E107" s="8">
        <v>44649</v>
      </c>
      <c r="F107" s="6" t="s">
        <v>32</v>
      </c>
      <c r="G107" s="7" t="s">
        <v>35</v>
      </c>
      <c r="H107" s="6" t="s">
        <v>16</v>
      </c>
      <c r="I107" s="13" t="str">
        <f t="shared" si="4"/>
        <v>Same Day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.6">
      <c r="A108" s="1"/>
      <c r="B108" s="5">
        <v>44653</v>
      </c>
      <c r="C108" s="6" t="s">
        <v>9</v>
      </c>
      <c r="D108" s="9">
        <v>429</v>
      </c>
      <c r="E108" s="8">
        <v>44654</v>
      </c>
      <c r="F108" s="6" t="s">
        <v>30</v>
      </c>
      <c r="G108" s="7" t="s">
        <v>35</v>
      </c>
      <c r="H108" s="6" t="s">
        <v>17</v>
      </c>
      <c r="I108" s="13" t="str">
        <f t="shared" si="4"/>
        <v>Delayed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.6">
      <c r="A109" s="1"/>
      <c r="B109" s="5">
        <v>44656</v>
      </c>
      <c r="C109" s="6" t="s">
        <v>9</v>
      </c>
      <c r="D109" s="9">
        <v>1525</v>
      </c>
      <c r="E109" s="8">
        <v>44657</v>
      </c>
      <c r="F109" s="6" t="s">
        <v>34</v>
      </c>
      <c r="G109" s="9" t="s">
        <v>31</v>
      </c>
      <c r="H109" s="6" t="s">
        <v>10</v>
      </c>
      <c r="I109" s="13" t="str">
        <f t="shared" si="4"/>
        <v>Delayed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.6">
      <c r="A110" s="1"/>
      <c r="B110" s="5">
        <v>44662</v>
      </c>
      <c r="C110" s="6" t="s">
        <v>9</v>
      </c>
      <c r="D110" s="9">
        <v>475</v>
      </c>
      <c r="E110" s="8">
        <v>44664</v>
      </c>
      <c r="F110" s="6" t="s">
        <v>34</v>
      </c>
      <c r="G110" s="7" t="s">
        <v>33</v>
      </c>
      <c r="H110" s="6" t="s">
        <v>16</v>
      </c>
      <c r="I110" s="13" t="str">
        <f t="shared" si="4"/>
        <v>Delayed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.6">
      <c r="A111" s="1"/>
      <c r="B111" s="5">
        <v>44668</v>
      </c>
      <c r="C111" s="6" t="s">
        <v>9</v>
      </c>
      <c r="D111" s="9">
        <v>449</v>
      </c>
      <c r="E111" s="8">
        <v>44669</v>
      </c>
      <c r="F111" s="6" t="s">
        <v>32</v>
      </c>
      <c r="G111" s="9" t="s">
        <v>31</v>
      </c>
      <c r="H111" s="6" t="s">
        <v>10</v>
      </c>
      <c r="I111" s="13" t="str">
        <f t="shared" si="4"/>
        <v>Delayed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.6">
      <c r="A112" s="1"/>
      <c r="B112" s="5">
        <v>44674</v>
      </c>
      <c r="C112" s="6" t="s">
        <v>15</v>
      </c>
      <c r="D112" s="7">
        <v>149.94999999999999</v>
      </c>
      <c r="E112" s="8">
        <v>44675</v>
      </c>
      <c r="F112" s="6" t="s">
        <v>30</v>
      </c>
      <c r="G112" s="7" t="s">
        <v>33</v>
      </c>
      <c r="H112" s="6" t="s">
        <v>11</v>
      </c>
      <c r="I112" s="13" t="str">
        <f t="shared" si="4"/>
        <v>Delayed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.6">
      <c r="A113" s="1"/>
      <c r="B113" s="5">
        <v>44678</v>
      </c>
      <c r="C113" s="6" t="s">
        <v>15</v>
      </c>
      <c r="D113" s="7">
        <v>129.94999999999999</v>
      </c>
      <c r="E113" s="8">
        <v>44679</v>
      </c>
      <c r="F113" s="6" t="s">
        <v>32</v>
      </c>
      <c r="G113" s="7" t="s">
        <v>31</v>
      </c>
      <c r="H113" s="6" t="s">
        <v>10</v>
      </c>
      <c r="I113" s="13" t="str">
        <f t="shared" si="4"/>
        <v>Delayed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.6">
      <c r="A114" s="1"/>
      <c r="B114" s="5">
        <v>44685</v>
      </c>
      <c r="C114" s="6" t="s">
        <v>18</v>
      </c>
      <c r="D114" s="9">
        <v>399</v>
      </c>
      <c r="E114" s="8">
        <v>44687</v>
      </c>
      <c r="F114" s="6" t="s">
        <v>30</v>
      </c>
      <c r="G114" s="7" t="s">
        <v>35</v>
      </c>
      <c r="H114" s="6" t="s">
        <v>13</v>
      </c>
      <c r="I114" s="13" t="str">
        <f t="shared" si="4"/>
        <v>Delayed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.6">
      <c r="A115" s="1"/>
      <c r="B115" s="5">
        <v>44688</v>
      </c>
      <c r="C115" s="6" t="s">
        <v>8</v>
      </c>
      <c r="D115" s="7">
        <v>1799.99</v>
      </c>
      <c r="E115" s="8">
        <v>44688</v>
      </c>
      <c r="F115" s="6" t="s">
        <v>30</v>
      </c>
      <c r="G115" s="7" t="s">
        <v>35</v>
      </c>
      <c r="H115" s="6" t="s">
        <v>36</v>
      </c>
      <c r="I115" s="13" t="str">
        <f t="shared" si="4"/>
        <v>Same Day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.6">
      <c r="A116" s="1"/>
      <c r="B116" s="5">
        <v>44694</v>
      </c>
      <c r="C116" s="6" t="s">
        <v>18</v>
      </c>
      <c r="D116" s="7">
        <v>183.9</v>
      </c>
      <c r="E116" s="8">
        <v>44695</v>
      </c>
      <c r="F116" s="6" t="s">
        <v>32</v>
      </c>
      <c r="G116" s="7" t="s">
        <v>31</v>
      </c>
      <c r="H116" s="6" t="s">
        <v>10</v>
      </c>
      <c r="I116" s="13" t="str">
        <f t="shared" si="4"/>
        <v>Delayed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.6">
      <c r="A117" s="1"/>
      <c r="B117" s="5">
        <v>44696</v>
      </c>
      <c r="C117" s="6" t="s">
        <v>18</v>
      </c>
      <c r="D117" s="9">
        <v>299</v>
      </c>
      <c r="E117" s="8">
        <v>44697</v>
      </c>
      <c r="F117" s="6" t="s">
        <v>34</v>
      </c>
      <c r="G117" s="9" t="s">
        <v>33</v>
      </c>
      <c r="H117" s="6" t="s">
        <v>12</v>
      </c>
      <c r="I117" s="13" t="str">
        <f t="shared" si="4"/>
        <v>Delayed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.6">
      <c r="A118" s="1"/>
      <c r="B118" s="5">
        <v>44698</v>
      </c>
      <c r="C118" s="6" t="s">
        <v>19</v>
      </c>
      <c r="D118" s="9">
        <v>560</v>
      </c>
      <c r="E118" s="8">
        <v>44700</v>
      </c>
      <c r="F118" s="6" t="s">
        <v>32</v>
      </c>
      <c r="G118" s="9" t="s">
        <v>33</v>
      </c>
      <c r="H118" s="6" t="s">
        <v>11</v>
      </c>
      <c r="I118" s="13" t="str">
        <f t="shared" si="4"/>
        <v>Delayed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.6">
      <c r="A119" s="1"/>
      <c r="B119" s="5">
        <v>44700</v>
      </c>
      <c r="C119" s="6" t="s">
        <v>19</v>
      </c>
      <c r="D119" s="9">
        <v>565</v>
      </c>
      <c r="E119" s="8">
        <v>44700</v>
      </c>
      <c r="F119" s="6" t="s">
        <v>30</v>
      </c>
      <c r="G119" s="9" t="s">
        <v>33</v>
      </c>
      <c r="H119" s="6" t="s">
        <v>14</v>
      </c>
      <c r="I119" s="13" t="str">
        <f t="shared" si="4"/>
        <v>Same Day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.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8">
      <c r="A121" s="1"/>
      <c r="B121" s="2" t="s">
        <v>39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54">
      <c r="A122" s="1"/>
      <c r="B122" s="3" t="s">
        <v>25</v>
      </c>
      <c r="C122" s="4" t="s">
        <v>2</v>
      </c>
      <c r="D122" s="4" t="s">
        <v>3</v>
      </c>
      <c r="E122" s="4" t="s">
        <v>26</v>
      </c>
      <c r="F122" s="4" t="s">
        <v>27</v>
      </c>
      <c r="G122" s="4" t="s">
        <v>28</v>
      </c>
      <c r="H122" s="4" t="s">
        <v>6</v>
      </c>
      <c r="I122" s="10" t="s">
        <v>40</v>
      </c>
      <c r="J122" s="1" t="s">
        <v>41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.6">
      <c r="A123" s="1"/>
      <c r="B123" s="5">
        <v>44621</v>
      </c>
      <c r="C123" s="6" t="s">
        <v>8</v>
      </c>
      <c r="D123" s="7">
        <v>2479.94</v>
      </c>
      <c r="E123" s="8">
        <v>44621</v>
      </c>
      <c r="F123" s="6" t="s">
        <v>30</v>
      </c>
      <c r="G123" s="7" t="s">
        <v>31</v>
      </c>
      <c r="H123" s="6" t="s">
        <v>10</v>
      </c>
      <c r="I123" s="18">
        <f>_xlfn.IFS(D123&lt;500,D123*1%,D123&lt;=1200,D123*3%,D123&lt;=1700,D123*7%,D123&lt;=2800,D123*15%)</f>
        <v>371.99099999999999</v>
      </c>
      <c r="J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.6">
      <c r="A124" s="1"/>
      <c r="B124" s="5">
        <v>44635</v>
      </c>
      <c r="C124" s="6" t="s">
        <v>8</v>
      </c>
      <c r="D124" s="7">
        <v>1732.99</v>
      </c>
      <c r="E124" s="8">
        <v>44636</v>
      </c>
      <c r="F124" s="6" t="s">
        <v>32</v>
      </c>
      <c r="G124" s="7" t="s">
        <v>33</v>
      </c>
      <c r="H124" s="6" t="s">
        <v>11</v>
      </c>
      <c r="I124" s="18">
        <f t="shared" ref="I124:I142" si="5">_xlfn.IFS(D124&lt;500,D124*1%,D124&lt;=1200,D124*3%,D124&lt;=1700,D124*7%,D124&lt;=2800,D124*15%)</f>
        <v>259.94849999999997</v>
      </c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.6">
      <c r="A125" s="1"/>
      <c r="B125" s="5">
        <v>44637</v>
      </c>
      <c r="C125" s="6" t="s">
        <v>8</v>
      </c>
      <c r="D125" s="7">
        <v>1174.99</v>
      </c>
      <c r="E125" s="8">
        <v>44638</v>
      </c>
      <c r="F125" s="6" t="s">
        <v>30</v>
      </c>
      <c r="G125" s="9" t="s">
        <v>31</v>
      </c>
      <c r="H125" s="6" t="s">
        <v>10</v>
      </c>
      <c r="I125" s="18">
        <f t="shared" si="5"/>
        <v>35.249699999999997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.6">
      <c r="A126" s="1"/>
      <c r="B126" s="5">
        <v>44639</v>
      </c>
      <c r="C126" s="6" t="s">
        <v>8</v>
      </c>
      <c r="D126" s="7">
        <v>1799.99</v>
      </c>
      <c r="E126" s="8">
        <v>44641</v>
      </c>
      <c r="F126" s="6" t="s">
        <v>32</v>
      </c>
      <c r="G126" s="9" t="s">
        <v>33</v>
      </c>
      <c r="H126" s="6" t="s">
        <v>12</v>
      </c>
      <c r="I126" s="18">
        <f t="shared" si="5"/>
        <v>269.99849999999998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5.6">
      <c r="A127" s="1"/>
      <c r="B127" s="5">
        <v>44642</v>
      </c>
      <c r="C127" s="6" t="s">
        <v>8</v>
      </c>
      <c r="D127" s="7">
        <v>3164.99</v>
      </c>
      <c r="E127" s="8">
        <v>44643</v>
      </c>
      <c r="F127" s="6" t="s">
        <v>34</v>
      </c>
      <c r="G127" s="9" t="s">
        <v>35</v>
      </c>
      <c r="H127" s="6" t="s">
        <v>13</v>
      </c>
      <c r="I127" s="18" t="e">
        <f t="shared" si="5"/>
        <v>#N/A</v>
      </c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5.6">
      <c r="A128" s="1"/>
      <c r="B128" s="5">
        <v>44645</v>
      </c>
      <c r="C128" s="6" t="s">
        <v>8</v>
      </c>
      <c r="D128" s="7">
        <v>1199</v>
      </c>
      <c r="E128" s="8">
        <v>44646</v>
      </c>
      <c r="F128" s="6" t="s">
        <v>30</v>
      </c>
      <c r="G128" s="7" t="s">
        <v>33</v>
      </c>
      <c r="H128" s="6" t="s">
        <v>14</v>
      </c>
      <c r="I128" s="18">
        <f t="shared" si="5"/>
        <v>35.97</v>
      </c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5.6">
      <c r="A129" s="1"/>
      <c r="B129" s="5">
        <v>44648</v>
      </c>
      <c r="C129" s="6" t="s">
        <v>9</v>
      </c>
      <c r="D129" s="7">
        <v>699.95</v>
      </c>
      <c r="E129" s="8">
        <v>44649</v>
      </c>
      <c r="F129" s="6" t="s">
        <v>32</v>
      </c>
      <c r="G129" s="9" t="s">
        <v>31</v>
      </c>
      <c r="H129" s="6" t="s">
        <v>10</v>
      </c>
      <c r="I129" s="18">
        <f t="shared" si="5"/>
        <v>20.9985</v>
      </c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.6">
      <c r="A130" s="1"/>
      <c r="B130" s="5">
        <v>44649</v>
      </c>
      <c r="C130" s="6" t="s">
        <v>9</v>
      </c>
      <c r="D130" s="9">
        <v>949</v>
      </c>
      <c r="E130" s="8">
        <v>44649</v>
      </c>
      <c r="F130" s="6" t="s">
        <v>32</v>
      </c>
      <c r="G130" s="7" t="s">
        <v>35</v>
      </c>
      <c r="H130" s="6" t="s">
        <v>16</v>
      </c>
      <c r="I130" s="18">
        <f t="shared" si="5"/>
        <v>28.47</v>
      </c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.6">
      <c r="A131" s="1"/>
      <c r="B131" s="5">
        <v>44653</v>
      </c>
      <c r="C131" s="6" t="s">
        <v>9</v>
      </c>
      <c r="D131" s="9">
        <v>429</v>
      </c>
      <c r="E131" s="8">
        <v>44654</v>
      </c>
      <c r="F131" s="6" t="s">
        <v>30</v>
      </c>
      <c r="G131" s="7" t="s">
        <v>35</v>
      </c>
      <c r="H131" s="6" t="s">
        <v>17</v>
      </c>
      <c r="I131" s="18">
        <f t="shared" si="5"/>
        <v>4.29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.6">
      <c r="A132" s="1"/>
      <c r="B132" s="5">
        <v>44656</v>
      </c>
      <c r="C132" s="6" t="s">
        <v>9</v>
      </c>
      <c r="D132" s="9">
        <v>1525</v>
      </c>
      <c r="E132" s="8">
        <v>44657</v>
      </c>
      <c r="F132" s="6" t="s">
        <v>34</v>
      </c>
      <c r="G132" s="9" t="s">
        <v>31</v>
      </c>
      <c r="H132" s="6" t="s">
        <v>10</v>
      </c>
      <c r="I132" s="18">
        <f t="shared" si="5"/>
        <v>106.75000000000001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.6">
      <c r="A133" s="1"/>
      <c r="B133" s="5">
        <v>44662</v>
      </c>
      <c r="C133" s="6" t="s">
        <v>9</v>
      </c>
      <c r="D133" s="9">
        <v>475</v>
      </c>
      <c r="E133" s="8">
        <v>44664</v>
      </c>
      <c r="F133" s="6" t="s">
        <v>34</v>
      </c>
      <c r="G133" s="7" t="s">
        <v>33</v>
      </c>
      <c r="H133" s="6" t="s">
        <v>16</v>
      </c>
      <c r="I133" s="18">
        <f t="shared" si="5"/>
        <v>4.75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6">
      <c r="A134" s="1"/>
      <c r="B134" s="5">
        <v>44668</v>
      </c>
      <c r="C134" s="6" t="s">
        <v>9</v>
      </c>
      <c r="D134" s="9">
        <v>449</v>
      </c>
      <c r="E134" s="8">
        <v>44669</v>
      </c>
      <c r="F134" s="6" t="s">
        <v>32</v>
      </c>
      <c r="G134" s="9" t="s">
        <v>31</v>
      </c>
      <c r="H134" s="6" t="s">
        <v>10</v>
      </c>
      <c r="I134" s="18">
        <f t="shared" si="5"/>
        <v>4.49</v>
      </c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6">
      <c r="A135" s="1"/>
      <c r="B135" s="5">
        <v>44674</v>
      </c>
      <c r="C135" s="6" t="s">
        <v>15</v>
      </c>
      <c r="D135" s="7">
        <v>149.94999999999999</v>
      </c>
      <c r="E135" s="8">
        <v>44675</v>
      </c>
      <c r="F135" s="6" t="s">
        <v>30</v>
      </c>
      <c r="G135" s="7" t="s">
        <v>33</v>
      </c>
      <c r="H135" s="6" t="s">
        <v>11</v>
      </c>
      <c r="I135" s="18">
        <f t="shared" si="5"/>
        <v>1.4994999999999998</v>
      </c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.6">
      <c r="A136" s="1"/>
      <c r="B136" s="5">
        <v>44678</v>
      </c>
      <c r="C136" s="6" t="s">
        <v>15</v>
      </c>
      <c r="D136" s="7">
        <v>129.94999999999999</v>
      </c>
      <c r="E136" s="8">
        <v>44679</v>
      </c>
      <c r="F136" s="6" t="s">
        <v>32</v>
      </c>
      <c r="G136" s="7" t="s">
        <v>31</v>
      </c>
      <c r="H136" s="6" t="s">
        <v>10</v>
      </c>
      <c r="I136" s="18">
        <f t="shared" si="5"/>
        <v>1.2994999999999999</v>
      </c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.6">
      <c r="A137" s="1"/>
      <c r="B137" s="5">
        <v>44685</v>
      </c>
      <c r="C137" s="6" t="s">
        <v>18</v>
      </c>
      <c r="D137" s="9">
        <v>399</v>
      </c>
      <c r="E137" s="8">
        <v>44687</v>
      </c>
      <c r="F137" s="6" t="s">
        <v>30</v>
      </c>
      <c r="G137" s="7" t="s">
        <v>35</v>
      </c>
      <c r="H137" s="6" t="s">
        <v>13</v>
      </c>
      <c r="I137" s="18">
        <f t="shared" si="5"/>
        <v>3.99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6">
      <c r="A138" s="1"/>
      <c r="B138" s="5">
        <v>44688</v>
      </c>
      <c r="C138" s="6" t="s">
        <v>8</v>
      </c>
      <c r="D138" s="7">
        <v>1799.99</v>
      </c>
      <c r="E138" s="8">
        <v>44688</v>
      </c>
      <c r="F138" s="6" t="s">
        <v>30</v>
      </c>
      <c r="G138" s="7" t="s">
        <v>35</v>
      </c>
      <c r="H138" s="6" t="s">
        <v>36</v>
      </c>
      <c r="I138" s="18">
        <f t="shared" si="5"/>
        <v>269.99849999999998</v>
      </c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6">
      <c r="A139" s="1"/>
      <c r="B139" s="5">
        <v>44694</v>
      </c>
      <c r="C139" s="6" t="s">
        <v>18</v>
      </c>
      <c r="D139" s="7">
        <v>183.9</v>
      </c>
      <c r="E139" s="8">
        <v>44695</v>
      </c>
      <c r="F139" s="6" t="s">
        <v>32</v>
      </c>
      <c r="G139" s="7" t="s">
        <v>31</v>
      </c>
      <c r="H139" s="6" t="s">
        <v>10</v>
      </c>
      <c r="I139" s="18">
        <f t="shared" si="5"/>
        <v>1.8390000000000002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6">
      <c r="A140" s="1"/>
      <c r="B140" s="5">
        <v>44696</v>
      </c>
      <c r="C140" s="6" t="s">
        <v>18</v>
      </c>
      <c r="D140" s="9">
        <v>299</v>
      </c>
      <c r="E140" s="8">
        <v>44697</v>
      </c>
      <c r="F140" s="6" t="s">
        <v>34</v>
      </c>
      <c r="G140" s="9" t="s">
        <v>33</v>
      </c>
      <c r="H140" s="6" t="s">
        <v>12</v>
      </c>
      <c r="I140" s="18">
        <f t="shared" si="5"/>
        <v>2.99</v>
      </c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.6">
      <c r="A141" s="1"/>
      <c r="B141" s="5">
        <v>44698</v>
      </c>
      <c r="C141" s="6" t="s">
        <v>19</v>
      </c>
      <c r="D141" s="9">
        <v>560</v>
      </c>
      <c r="E141" s="8">
        <v>44700</v>
      </c>
      <c r="F141" s="6" t="s">
        <v>32</v>
      </c>
      <c r="G141" s="9" t="s">
        <v>33</v>
      </c>
      <c r="H141" s="6" t="s">
        <v>11</v>
      </c>
      <c r="I141" s="18">
        <f t="shared" si="5"/>
        <v>16.8</v>
      </c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.6">
      <c r="A142" s="1"/>
      <c r="B142" s="5">
        <v>44700</v>
      </c>
      <c r="C142" s="6" t="s">
        <v>19</v>
      </c>
      <c r="D142" s="9">
        <v>565</v>
      </c>
      <c r="E142" s="8">
        <v>44700</v>
      </c>
      <c r="F142" s="6" t="s">
        <v>30</v>
      </c>
      <c r="G142" s="9" t="s">
        <v>33</v>
      </c>
      <c r="H142" s="6" t="s">
        <v>14</v>
      </c>
      <c r="I142" s="18">
        <f t="shared" si="5"/>
        <v>16.95</v>
      </c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.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8">
      <c r="A144" s="1"/>
      <c r="B144" s="14" t="s">
        <v>3</v>
      </c>
      <c r="C144" s="15" t="s">
        <v>40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.6">
      <c r="A145" s="1"/>
      <c r="B145" s="16">
        <v>500</v>
      </c>
      <c r="C145" s="17">
        <v>0.01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.6">
      <c r="A146" s="1"/>
      <c r="B146" s="16">
        <v>1200</v>
      </c>
      <c r="C146" s="17">
        <v>0.03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.6">
      <c r="A147" s="1"/>
      <c r="B147" s="16">
        <v>1700</v>
      </c>
      <c r="C147" s="17">
        <v>7.0000000000000007E-2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.6">
      <c r="A148" s="1"/>
      <c r="B148" s="16">
        <v>2800</v>
      </c>
      <c r="C148" s="17">
        <v>0.15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.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8">
      <c r="A150" s="1"/>
      <c r="B150" s="2" t="s">
        <v>42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54">
      <c r="A151" s="1"/>
      <c r="B151" s="3" t="s">
        <v>25</v>
      </c>
      <c r="C151" s="4" t="s">
        <v>2</v>
      </c>
      <c r="D151" s="4" t="s">
        <v>3</v>
      </c>
      <c r="E151" s="4" t="s">
        <v>26</v>
      </c>
      <c r="F151" s="4" t="s">
        <v>27</v>
      </c>
      <c r="G151" s="4" t="s">
        <v>28</v>
      </c>
      <c r="H151" s="4" t="s">
        <v>6</v>
      </c>
      <c r="I151" s="10" t="s">
        <v>40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.6">
      <c r="A152" s="1"/>
      <c r="B152" s="5">
        <v>44621</v>
      </c>
      <c r="C152" s="6" t="s">
        <v>8</v>
      </c>
      <c r="D152" s="7">
        <v>2479.94</v>
      </c>
      <c r="E152" s="8">
        <v>44621</v>
      </c>
      <c r="F152" s="6" t="s">
        <v>30</v>
      </c>
      <c r="G152" s="7" t="s">
        <v>31</v>
      </c>
      <c r="H152" s="6" t="s">
        <v>10</v>
      </c>
      <c r="I152" s="18">
        <f>_xlfn.IFS(AND(D152&gt;0,D152&lt;500),D152*1%,AND(D152&gt;500,D152&lt;=1200),D152*3%,AND(D152&gt;1200,D152&lt;=1700),D152*7%,AND(D152&gt;1700,D152&lt;=2800),D152*15%)</f>
        <v>371.99099999999999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.6">
      <c r="A153" s="1"/>
      <c r="B153" s="5">
        <v>44635</v>
      </c>
      <c r="C153" s="6" t="s">
        <v>8</v>
      </c>
      <c r="D153" s="7">
        <v>1732.99</v>
      </c>
      <c r="E153" s="8">
        <v>44636</v>
      </c>
      <c r="F153" s="6" t="s">
        <v>32</v>
      </c>
      <c r="G153" s="7" t="s">
        <v>33</v>
      </c>
      <c r="H153" s="6" t="s">
        <v>11</v>
      </c>
      <c r="I153" s="18">
        <f t="shared" ref="I153:I171" si="6">_xlfn.IFS(AND(D153&gt;0,D153&lt;500),D153*1%,AND(D153&gt;500,D153&lt;=1200),D153*3%,AND(D153&gt;1200,D153&lt;=1700),D153*7%,AND(D153&gt;1700,D153&lt;=2800),D153*15%)</f>
        <v>259.94849999999997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.6">
      <c r="A154" s="1"/>
      <c r="B154" s="5">
        <v>44637</v>
      </c>
      <c r="C154" s="6" t="s">
        <v>8</v>
      </c>
      <c r="D154" s="7">
        <v>1174.99</v>
      </c>
      <c r="E154" s="8">
        <v>44638</v>
      </c>
      <c r="F154" s="6" t="s">
        <v>30</v>
      </c>
      <c r="G154" s="9" t="s">
        <v>31</v>
      </c>
      <c r="H154" s="6" t="s">
        <v>10</v>
      </c>
      <c r="I154" s="18">
        <f t="shared" si="6"/>
        <v>35.249699999999997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.6">
      <c r="A155" s="1"/>
      <c r="B155" s="5">
        <v>44639</v>
      </c>
      <c r="C155" s="6" t="s">
        <v>8</v>
      </c>
      <c r="D155" s="7">
        <v>1799.99</v>
      </c>
      <c r="E155" s="8">
        <v>44641</v>
      </c>
      <c r="F155" s="6" t="s">
        <v>32</v>
      </c>
      <c r="G155" s="9" t="s">
        <v>33</v>
      </c>
      <c r="H155" s="6" t="s">
        <v>12</v>
      </c>
      <c r="I155" s="18">
        <f t="shared" si="6"/>
        <v>269.99849999999998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.6">
      <c r="A156" s="1"/>
      <c r="B156" s="5">
        <v>44642</v>
      </c>
      <c r="C156" s="6" t="s">
        <v>8</v>
      </c>
      <c r="D156" s="7">
        <v>3164.99</v>
      </c>
      <c r="E156" s="8">
        <v>44643</v>
      </c>
      <c r="F156" s="6" t="s">
        <v>34</v>
      </c>
      <c r="G156" s="9" t="s">
        <v>35</v>
      </c>
      <c r="H156" s="6" t="s">
        <v>13</v>
      </c>
      <c r="I156" s="18" t="e">
        <f t="shared" si="6"/>
        <v>#N/A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.6">
      <c r="A157" s="1"/>
      <c r="B157" s="5">
        <v>44645</v>
      </c>
      <c r="C157" s="6" t="s">
        <v>8</v>
      </c>
      <c r="D157" s="7">
        <v>1199</v>
      </c>
      <c r="E157" s="8">
        <v>44646</v>
      </c>
      <c r="F157" s="6" t="s">
        <v>30</v>
      </c>
      <c r="G157" s="7" t="s">
        <v>33</v>
      </c>
      <c r="H157" s="6" t="s">
        <v>14</v>
      </c>
      <c r="I157" s="18">
        <f t="shared" si="6"/>
        <v>35.97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.6">
      <c r="A158" s="1"/>
      <c r="B158" s="5">
        <v>44648</v>
      </c>
      <c r="C158" s="6" t="s">
        <v>9</v>
      </c>
      <c r="D158" s="7">
        <v>699.95</v>
      </c>
      <c r="E158" s="8">
        <v>44649</v>
      </c>
      <c r="F158" s="6" t="s">
        <v>32</v>
      </c>
      <c r="G158" s="9" t="s">
        <v>31</v>
      </c>
      <c r="H158" s="6" t="s">
        <v>10</v>
      </c>
      <c r="I158" s="18">
        <f t="shared" si="6"/>
        <v>20.9985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.6">
      <c r="A159" s="1"/>
      <c r="B159" s="5">
        <v>44649</v>
      </c>
      <c r="C159" s="6" t="s">
        <v>9</v>
      </c>
      <c r="D159" s="9">
        <v>949</v>
      </c>
      <c r="E159" s="8">
        <v>44649</v>
      </c>
      <c r="F159" s="6" t="s">
        <v>32</v>
      </c>
      <c r="G159" s="7" t="s">
        <v>35</v>
      </c>
      <c r="H159" s="6" t="s">
        <v>16</v>
      </c>
      <c r="I159" s="18">
        <f t="shared" si="6"/>
        <v>28.47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.6">
      <c r="A160" s="1"/>
      <c r="B160" s="5">
        <v>44653</v>
      </c>
      <c r="C160" s="6" t="s">
        <v>9</v>
      </c>
      <c r="D160" s="9">
        <v>429</v>
      </c>
      <c r="E160" s="8">
        <v>44654</v>
      </c>
      <c r="F160" s="6" t="s">
        <v>30</v>
      </c>
      <c r="G160" s="7" t="s">
        <v>35</v>
      </c>
      <c r="H160" s="6" t="s">
        <v>17</v>
      </c>
      <c r="I160" s="18">
        <f t="shared" si="6"/>
        <v>4.29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.6">
      <c r="A161" s="1"/>
      <c r="B161" s="5">
        <v>44656</v>
      </c>
      <c r="C161" s="6" t="s">
        <v>9</v>
      </c>
      <c r="D161" s="9">
        <v>1525</v>
      </c>
      <c r="E161" s="8">
        <v>44657</v>
      </c>
      <c r="F161" s="6" t="s">
        <v>34</v>
      </c>
      <c r="G161" s="9" t="s">
        <v>31</v>
      </c>
      <c r="H161" s="6" t="s">
        <v>10</v>
      </c>
      <c r="I161" s="18">
        <f t="shared" si="6"/>
        <v>106.75000000000001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>
      <c r="A162" s="1"/>
      <c r="B162" s="5">
        <v>44662</v>
      </c>
      <c r="C162" s="6" t="s">
        <v>9</v>
      </c>
      <c r="D162" s="9">
        <v>475</v>
      </c>
      <c r="E162" s="8">
        <v>44664</v>
      </c>
      <c r="F162" s="6" t="s">
        <v>34</v>
      </c>
      <c r="G162" s="7" t="s">
        <v>33</v>
      </c>
      <c r="H162" s="6" t="s">
        <v>16</v>
      </c>
      <c r="I162" s="18">
        <f t="shared" si="6"/>
        <v>4.75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.6">
      <c r="A163" s="1"/>
      <c r="B163" s="5">
        <v>44668</v>
      </c>
      <c r="C163" s="6" t="s">
        <v>9</v>
      </c>
      <c r="D163" s="9">
        <v>449</v>
      </c>
      <c r="E163" s="8">
        <v>44669</v>
      </c>
      <c r="F163" s="6" t="s">
        <v>32</v>
      </c>
      <c r="G163" s="9" t="s">
        <v>31</v>
      </c>
      <c r="H163" s="6" t="s">
        <v>10</v>
      </c>
      <c r="I163" s="18">
        <f t="shared" si="6"/>
        <v>4.49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5">
        <v>44674</v>
      </c>
      <c r="C164" s="6" t="s">
        <v>15</v>
      </c>
      <c r="D164" s="7">
        <v>149.94999999999999</v>
      </c>
      <c r="E164" s="8">
        <v>44675</v>
      </c>
      <c r="F164" s="6" t="s">
        <v>30</v>
      </c>
      <c r="G164" s="7" t="s">
        <v>33</v>
      </c>
      <c r="H164" s="6" t="s">
        <v>11</v>
      </c>
      <c r="I164" s="18">
        <f t="shared" si="6"/>
        <v>1.4994999999999998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5">
        <v>44678</v>
      </c>
      <c r="C165" s="6" t="s">
        <v>15</v>
      </c>
      <c r="D165" s="7">
        <v>129.94999999999999</v>
      </c>
      <c r="E165" s="8">
        <v>44679</v>
      </c>
      <c r="F165" s="6" t="s">
        <v>32</v>
      </c>
      <c r="G165" s="7" t="s">
        <v>31</v>
      </c>
      <c r="H165" s="6" t="s">
        <v>10</v>
      </c>
      <c r="I165" s="18">
        <f t="shared" si="6"/>
        <v>1.2994999999999999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5">
        <v>44685</v>
      </c>
      <c r="C166" s="6" t="s">
        <v>18</v>
      </c>
      <c r="D166" s="9">
        <v>399</v>
      </c>
      <c r="E166" s="8">
        <v>44687</v>
      </c>
      <c r="F166" s="6" t="s">
        <v>30</v>
      </c>
      <c r="G166" s="7" t="s">
        <v>35</v>
      </c>
      <c r="H166" s="6" t="s">
        <v>13</v>
      </c>
      <c r="I166" s="18">
        <f t="shared" si="6"/>
        <v>3.99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5">
        <v>44688</v>
      </c>
      <c r="C167" s="6" t="s">
        <v>8</v>
      </c>
      <c r="D167" s="7">
        <v>1799.99</v>
      </c>
      <c r="E167" s="8">
        <v>44688</v>
      </c>
      <c r="F167" s="6" t="s">
        <v>30</v>
      </c>
      <c r="G167" s="7" t="s">
        <v>35</v>
      </c>
      <c r="H167" s="6" t="s">
        <v>36</v>
      </c>
      <c r="I167" s="18">
        <f t="shared" si="6"/>
        <v>269.99849999999998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5">
        <v>44694</v>
      </c>
      <c r="C168" s="6" t="s">
        <v>18</v>
      </c>
      <c r="D168" s="7">
        <v>183.9</v>
      </c>
      <c r="E168" s="8">
        <v>44695</v>
      </c>
      <c r="F168" s="6" t="s">
        <v>32</v>
      </c>
      <c r="G168" s="7" t="s">
        <v>31</v>
      </c>
      <c r="H168" s="6" t="s">
        <v>10</v>
      </c>
      <c r="I168" s="18">
        <f t="shared" si="6"/>
        <v>1.8390000000000002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5">
        <v>44696</v>
      </c>
      <c r="C169" s="6" t="s">
        <v>18</v>
      </c>
      <c r="D169" s="9">
        <v>299</v>
      </c>
      <c r="E169" s="8">
        <v>44697</v>
      </c>
      <c r="F169" s="6" t="s">
        <v>34</v>
      </c>
      <c r="G169" s="9" t="s">
        <v>33</v>
      </c>
      <c r="H169" s="6" t="s">
        <v>12</v>
      </c>
      <c r="I169" s="18">
        <f t="shared" si="6"/>
        <v>2.99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5">
        <v>44698</v>
      </c>
      <c r="C170" s="6" t="s">
        <v>19</v>
      </c>
      <c r="D170" s="9">
        <v>560</v>
      </c>
      <c r="E170" s="8">
        <v>44700</v>
      </c>
      <c r="F170" s="6" t="s">
        <v>32</v>
      </c>
      <c r="G170" s="9" t="s">
        <v>33</v>
      </c>
      <c r="H170" s="6" t="s">
        <v>11</v>
      </c>
      <c r="I170" s="18">
        <f t="shared" si="6"/>
        <v>16.8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5">
        <v>44700</v>
      </c>
      <c r="C171" s="6" t="s">
        <v>19</v>
      </c>
      <c r="D171" s="9">
        <v>565</v>
      </c>
      <c r="E171" s="8">
        <v>44700</v>
      </c>
      <c r="F171" s="6" t="s">
        <v>30</v>
      </c>
      <c r="G171" s="9" t="s">
        <v>33</v>
      </c>
      <c r="H171" s="6" t="s">
        <v>14</v>
      </c>
      <c r="I171" s="18">
        <f t="shared" si="6"/>
        <v>16.95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8">
      <c r="A173" s="1"/>
      <c r="B173" s="14" t="s">
        <v>3</v>
      </c>
      <c r="C173" s="15" t="s">
        <v>40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6">
        <v>500</v>
      </c>
      <c r="C174" s="17">
        <v>0.01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6">
        <v>1200</v>
      </c>
      <c r="C175" s="17">
        <v>0.03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6">
        <v>1700</v>
      </c>
      <c r="C176" s="17">
        <v>7.0000000000000007E-2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6">
        <v>2800</v>
      </c>
      <c r="C177" s="17">
        <v>0.15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8">
      <c r="A179" s="1"/>
      <c r="B179" s="2" t="s">
        <v>43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54">
      <c r="A180" s="1"/>
      <c r="B180" s="3" t="s">
        <v>25</v>
      </c>
      <c r="C180" s="4" t="s">
        <v>2</v>
      </c>
      <c r="D180" s="4" t="s">
        <v>3</v>
      </c>
      <c r="E180" s="4" t="s">
        <v>26</v>
      </c>
      <c r="F180" s="4" t="s">
        <v>27</v>
      </c>
      <c r="G180" s="4" t="s">
        <v>28</v>
      </c>
      <c r="H180" s="4" t="s">
        <v>6</v>
      </c>
      <c r="I180" s="10" t="s">
        <v>40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6">
      <c r="A181" s="1"/>
      <c r="B181" s="5">
        <v>44621</v>
      </c>
      <c r="C181" s="6" t="s">
        <v>8</v>
      </c>
      <c r="D181" s="7">
        <v>2479.94</v>
      </c>
      <c r="E181" s="8">
        <v>44621</v>
      </c>
      <c r="F181" s="6" t="s">
        <v>30</v>
      </c>
      <c r="G181" s="7" t="s">
        <v>31</v>
      </c>
      <c r="H181" s="6" t="s">
        <v>10</v>
      </c>
      <c r="I181" s="18">
        <f>_xlfn.IFNA(_xlfn.IFS(AND(D181&gt;0,D181&lt;500),D181*1%,AND(D181&gt;500,D181&lt;=1200),D181*3%,AND(D181&gt;1200,D181&lt;=1700),D181*7%,AND(D181&gt;1700,D181&lt;=2800),D181*15%),"No commision")</f>
        <v>371.99099999999999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>
      <c r="A182" s="1"/>
      <c r="B182" s="5">
        <v>44635</v>
      </c>
      <c r="C182" s="6" t="s">
        <v>8</v>
      </c>
      <c r="D182" s="7">
        <v>1732.99</v>
      </c>
      <c r="E182" s="8">
        <v>44636</v>
      </c>
      <c r="F182" s="6" t="s">
        <v>32</v>
      </c>
      <c r="G182" s="7" t="s">
        <v>33</v>
      </c>
      <c r="H182" s="6" t="s">
        <v>11</v>
      </c>
      <c r="I182" s="18">
        <f t="shared" ref="I182:I200" si="7">_xlfn.IFNA(_xlfn.IFS(AND(D182&gt;0,D182&lt;500),D182*1%,AND(D182&gt;500,D182&lt;=1200),D182*3%,AND(D182&gt;1200,D182&lt;=1700),D182*7%,AND(D182&gt;1700,D182&lt;=2800),D182*15%),"No commision")</f>
        <v>259.94849999999997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.6">
      <c r="A183" s="1"/>
      <c r="B183" s="5">
        <v>44637</v>
      </c>
      <c r="C183" s="6" t="s">
        <v>8</v>
      </c>
      <c r="D183" s="7">
        <v>1174.99</v>
      </c>
      <c r="E183" s="8">
        <v>44638</v>
      </c>
      <c r="F183" s="6" t="s">
        <v>30</v>
      </c>
      <c r="G183" s="9" t="s">
        <v>31</v>
      </c>
      <c r="H183" s="6" t="s">
        <v>10</v>
      </c>
      <c r="I183" s="18">
        <f t="shared" si="7"/>
        <v>35.249699999999997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5">
        <v>44639</v>
      </c>
      <c r="C184" s="6" t="s">
        <v>8</v>
      </c>
      <c r="D184" s="7">
        <v>1799.99</v>
      </c>
      <c r="E184" s="8">
        <v>44641</v>
      </c>
      <c r="F184" s="6" t="s">
        <v>32</v>
      </c>
      <c r="G184" s="9" t="s">
        <v>33</v>
      </c>
      <c r="H184" s="6" t="s">
        <v>12</v>
      </c>
      <c r="I184" s="18">
        <f t="shared" si="7"/>
        <v>269.99849999999998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5">
        <v>44642</v>
      </c>
      <c r="C185" s="6" t="s">
        <v>8</v>
      </c>
      <c r="D185" s="7">
        <v>3164.99</v>
      </c>
      <c r="E185" s="8">
        <v>44643</v>
      </c>
      <c r="F185" s="6" t="s">
        <v>34</v>
      </c>
      <c r="G185" s="9" t="s">
        <v>35</v>
      </c>
      <c r="H185" s="6" t="s">
        <v>13</v>
      </c>
      <c r="I185" s="18" t="str">
        <f t="shared" si="7"/>
        <v>No commision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5">
        <v>44645</v>
      </c>
      <c r="C186" s="6" t="s">
        <v>8</v>
      </c>
      <c r="D186" s="7">
        <v>1199</v>
      </c>
      <c r="E186" s="8">
        <v>44646</v>
      </c>
      <c r="F186" s="6" t="s">
        <v>30</v>
      </c>
      <c r="G186" s="7" t="s">
        <v>33</v>
      </c>
      <c r="H186" s="6" t="s">
        <v>14</v>
      </c>
      <c r="I186" s="18">
        <f t="shared" si="7"/>
        <v>35.97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5">
        <v>44648</v>
      </c>
      <c r="C187" s="6" t="s">
        <v>9</v>
      </c>
      <c r="D187" s="7">
        <v>699.95</v>
      </c>
      <c r="E187" s="8">
        <v>44649</v>
      </c>
      <c r="F187" s="6" t="s">
        <v>32</v>
      </c>
      <c r="G187" s="9" t="s">
        <v>31</v>
      </c>
      <c r="H187" s="6" t="s">
        <v>10</v>
      </c>
      <c r="I187" s="18">
        <f t="shared" si="7"/>
        <v>20.9985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A188" s="1"/>
      <c r="B188" s="5">
        <v>44649</v>
      </c>
      <c r="C188" s="6" t="s">
        <v>9</v>
      </c>
      <c r="D188" s="9">
        <v>949</v>
      </c>
      <c r="E188" s="8">
        <v>44649</v>
      </c>
      <c r="F188" s="6" t="s">
        <v>32</v>
      </c>
      <c r="G188" s="7" t="s">
        <v>35</v>
      </c>
      <c r="H188" s="6" t="s">
        <v>16</v>
      </c>
      <c r="I188" s="18">
        <f t="shared" si="7"/>
        <v>28.47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.6">
      <c r="A189" s="1"/>
      <c r="B189" s="5">
        <v>44653</v>
      </c>
      <c r="C189" s="6" t="s">
        <v>9</v>
      </c>
      <c r="D189" s="9">
        <v>429</v>
      </c>
      <c r="E189" s="8">
        <v>44654</v>
      </c>
      <c r="F189" s="6" t="s">
        <v>30</v>
      </c>
      <c r="G189" s="7" t="s">
        <v>35</v>
      </c>
      <c r="H189" s="6" t="s">
        <v>17</v>
      </c>
      <c r="I189" s="18">
        <f t="shared" si="7"/>
        <v>4.29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.6">
      <c r="A190" s="1"/>
      <c r="B190" s="5">
        <v>44656</v>
      </c>
      <c r="C190" s="6" t="s">
        <v>9</v>
      </c>
      <c r="D190" s="9">
        <v>1525</v>
      </c>
      <c r="E190" s="8">
        <v>44657</v>
      </c>
      <c r="F190" s="6" t="s">
        <v>34</v>
      </c>
      <c r="G190" s="9" t="s">
        <v>31</v>
      </c>
      <c r="H190" s="6" t="s">
        <v>10</v>
      </c>
      <c r="I190" s="18">
        <f t="shared" si="7"/>
        <v>106.75000000000001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.6">
      <c r="A191" s="1"/>
      <c r="B191" s="5">
        <v>44662</v>
      </c>
      <c r="C191" s="6" t="s">
        <v>9</v>
      </c>
      <c r="D191" s="9">
        <v>475</v>
      </c>
      <c r="E191" s="8">
        <v>44664</v>
      </c>
      <c r="F191" s="6" t="s">
        <v>34</v>
      </c>
      <c r="G191" s="7" t="s">
        <v>33</v>
      </c>
      <c r="H191" s="6" t="s">
        <v>16</v>
      </c>
      <c r="I191" s="18">
        <f t="shared" si="7"/>
        <v>4.75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.6">
      <c r="A192" s="1"/>
      <c r="B192" s="5">
        <v>44668</v>
      </c>
      <c r="C192" s="6" t="s">
        <v>9</v>
      </c>
      <c r="D192" s="9">
        <v>449</v>
      </c>
      <c r="E192" s="8">
        <v>44669</v>
      </c>
      <c r="F192" s="6" t="s">
        <v>32</v>
      </c>
      <c r="G192" s="9" t="s">
        <v>31</v>
      </c>
      <c r="H192" s="6" t="s">
        <v>10</v>
      </c>
      <c r="I192" s="18">
        <f t="shared" si="7"/>
        <v>4.49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.6">
      <c r="A193" s="1"/>
      <c r="B193" s="5">
        <v>44674</v>
      </c>
      <c r="C193" s="6" t="s">
        <v>15</v>
      </c>
      <c r="D193" s="7">
        <v>149.94999999999999</v>
      </c>
      <c r="E193" s="8">
        <v>44675</v>
      </c>
      <c r="F193" s="6" t="s">
        <v>30</v>
      </c>
      <c r="G193" s="7" t="s">
        <v>33</v>
      </c>
      <c r="H193" s="6" t="s">
        <v>11</v>
      </c>
      <c r="I193" s="18">
        <f t="shared" si="7"/>
        <v>1.4994999999999998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.6">
      <c r="A194" s="1"/>
      <c r="B194" s="5">
        <v>44678</v>
      </c>
      <c r="C194" s="6" t="s">
        <v>15</v>
      </c>
      <c r="D194" s="7">
        <v>129.94999999999999</v>
      </c>
      <c r="E194" s="8">
        <v>44679</v>
      </c>
      <c r="F194" s="6" t="s">
        <v>32</v>
      </c>
      <c r="G194" s="7" t="s">
        <v>31</v>
      </c>
      <c r="H194" s="6" t="s">
        <v>10</v>
      </c>
      <c r="I194" s="18">
        <f t="shared" si="7"/>
        <v>1.2994999999999999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.6">
      <c r="A195" s="1"/>
      <c r="B195" s="5">
        <v>44685</v>
      </c>
      <c r="C195" s="6" t="s">
        <v>18</v>
      </c>
      <c r="D195" s="9">
        <v>399</v>
      </c>
      <c r="E195" s="8">
        <v>44687</v>
      </c>
      <c r="F195" s="6" t="s">
        <v>30</v>
      </c>
      <c r="G195" s="7" t="s">
        <v>35</v>
      </c>
      <c r="H195" s="6" t="s">
        <v>13</v>
      </c>
      <c r="I195" s="18">
        <f t="shared" si="7"/>
        <v>3.99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.6">
      <c r="A196" s="1"/>
      <c r="B196" s="5">
        <v>44688</v>
      </c>
      <c r="C196" s="6" t="s">
        <v>8</v>
      </c>
      <c r="D196" s="7">
        <v>1799.99</v>
      </c>
      <c r="E196" s="8">
        <v>44688</v>
      </c>
      <c r="F196" s="6" t="s">
        <v>30</v>
      </c>
      <c r="G196" s="7" t="s">
        <v>35</v>
      </c>
      <c r="H196" s="6" t="s">
        <v>36</v>
      </c>
      <c r="I196" s="18">
        <f t="shared" si="7"/>
        <v>269.99849999999998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.6">
      <c r="A197" s="1"/>
      <c r="B197" s="5">
        <v>44694</v>
      </c>
      <c r="C197" s="6" t="s">
        <v>18</v>
      </c>
      <c r="D197" s="7">
        <v>183.9</v>
      </c>
      <c r="E197" s="8">
        <v>44695</v>
      </c>
      <c r="F197" s="6" t="s">
        <v>32</v>
      </c>
      <c r="G197" s="7" t="s">
        <v>31</v>
      </c>
      <c r="H197" s="6" t="s">
        <v>10</v>
      </c>
      <c r="I197" s="18">
        <f t="shared" si="7"/>
        <v>1.8390000000000002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.6">
      <c r="A198" s="1"/>
      <c r="B198" s="5">
        <v>44696</v>
      </c>
      <c r="C198" s="6" t="s">
        <v>18</v>
      </c>
      <c r="D198" s="9">
        <v>299</v>
      </c>
      <c r="E198" s="8">
        <v>44697</v>
      </c>
      <c r="F198" s="6" t="s">
        <v>34</v>
      </c>
      <c r="G198" s="9" t="s">
        <v>33</v>
      </c>
      <c r="H198" s="6" t="s">
        <v>12</v>
      </c>
      <c r="I198" s="18">
        <f t="shared" si="7"/>
        <v>2.99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.6">
      <c r="A199" s="1"/>
      <c r="B199" s="5">
        <v>44698</v>
      </c>
      <c r="C199" s="6" t="s">
        <v>19</v>
      </c>
      <c r="D199" s="9">
        <v>560</v>
      </c>
      <c r="E199" s="8">
        <v>44700</v>
      </c>
      <c r="F199" s="6" t="s">
        <v>32</v>
      </c>
      <c r="G199" s="9" t="s">
        <v>33</v>
      </c>
      <c r="H199" s="6" t="s">
        <v>11</v>
      </c>
      <c r="I199" s="18">
        <f t="shared" si="7"/>
        <v>16.8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.6">
      <c r="A200" s="1"/>
      <c r="B200" s="5">
        <v>44700</v>
      </c>
      <c r="C200" s="6" t="s">
        <v>19</v>
      </c>
      <c r="D200" s="9">
        <v>565</v>
      </c>
      <c r="E200" s="8">
        <v>44700</v>
      </c>
      <c r="F200" s="6" t="s">
        <v>30</v>
      </c>
      <c r="G200" s="9" t="s">
        <v>33</v>
      </c>
      <c r="H200" s="6" t="s">
        <v>14</v>
      </c>
      <c r="I200" s="18">
        <f t="shared" si="7"/>
        <v>16.95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.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8">
      <c r="A202" s="1"/>
      <c r="B202" s="14" t="s">
        <v>3</v>
      </c>
      <c r="C202" s="15" t="s">
        <v>40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.6">
      <c r="A203" s="1"/>
      <c r="B203" s="16">
        <v>500</v>
      </c>
      <c r="C203" s="17">
        <v>0.01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.6">
      <c r="A204" s="1"/>
      <c r="B204" s="16">
        <v>1200</v>
      </c>
      <c r="C204" s="17">
        <v>0.03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.6">
      <c r="A205" s="1"/>
      <c r="B205" s="16">
        <v>1700</v>
      </c>
      <c r="C205" s="17">
        <v>7.0000000000000007E-2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.6">
      <c r="A206" s="1"/>
      <c r="B206" s="16">
        <v>2800</v>
      </c>
      <c r="C206" s="17">
        <v>0.15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.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8">
      <c r="A208" s="1"/>
      <c r="B208" s="2" t="s">
        <v>44</v>
      </c>
      <c r="C208" s="2"/>
      <c r="D208" s="2"/>
      <c r="E208" s="2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54">
      <c r="A209" s="1"/>
      <c r="B209" s="3" t="s">
        <v>25</v>
      </c>
      <c r="C209" s="4" t="s">
        <v>2</v>
      </c>
      <c r="D209" s="4" t="s">
        <v>3</v>
      </c>
      <c r="E209" s="4" t="s">
        <v>26</v>
      </c>
      <c r="F209" s="4" t="s">
        <v>27</v>
      </c>
      <c r="G209" s="4" t="s">
        <v>28</v>
      </c>
      <c r="H209" s="4" t="s">
        <v>6</v>
      </c>
      <c r="I209" s="10" t="s">
        <v>45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.6">
      <c r="A210" s="1"/>
      <c r="B210" s="5">
        <v>44621</v>
      </c>
      <c r="C210" s="6" t="s">
        <v>8</v>
      </c>
      <c r="D210" s="7">
        <v>2479.94</v>
      </c>
      <c r="E210" s="8">
        <v>44621</v>
      </c>
      <c r="F210" s="6" t="s">
        <v>30</v>
      </c>
      <c r="G210" s="7" t="s">
        <v>31</v>
      </c>
      <c r="H210" s="6" t="s">
        <v>46</v>
      </c>
      <c r="I210" s="13" t="str">
        <f>IF(AND(D210&gt;2000,OR(B210=E210,F210="Laptop")),"Yes","No")</f>
        <v>Yes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.6">
      <c r="A211" s="1"/>
      <c r="B211" s="5">
        <v>44635</v>
      </c>
      <c r="C211" s="6" t="s">
        <v>8</v>
      </c>
      <c r="D211" s="7">
        <v>1732.99</v>
      </c>
      <c r="E211" s="8">
        <v>44636</v>
      </c>
      <c r="F211" s="6" t="s">
        <v>32</v>
      </c>
      <c r="G211" s="7" t="s">
        <v>33</v>
      </c>
      <c r="H211" s="6" t="s">
        <v>47</v>
      </c>
      <c r="I211" s="13" t="str">
        <f>IF(AND(D211&gt;2000,OR(B211=E211,F211="Laptop")),"Yes","No")</f>
        <v>No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.6">
      <c r="A212" s="1"/>
      <c r="B212" s="5">
        <v>44637</v>
      </c>
      <c r="C212" s="6" t="s">
        <v>8</v>
      </c>
      <c r="D212" s="7">
        <v>1174.99</v>
      </c>
      <c r="E212" s="8">
        <v>44638</v>
      </c>
      <c r="F212" s="6" t="s">
        <v>30</v>
      </c>
      <c r="G212" s="9" t="s">
        <v>31</v>
      </c>
      <c r="H212" s="6" t="s">
        <v>48</v>
      </c>
      <c r="I212" s="13" t="str">
        <f t="shared" ref="I212:I229" si="8">IF(AND(D212&gt;2000,OR(B212=E212,F212="Laptop")),"Yes","No")</f>
        <v>No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.6">
      <c r="A213" s="1"/>
      <c r="B213" s="5">
        <v>44639</v>
      </c>
      <c r="C213" s="6" t="s">
        <v>8</v>
      </c>
      <c r="D213" s="7">
        <v>1799.99</v>
      </c>
      <c r="E213" s="8">
        <v>44641</v>
      </c>
      <c r="F213" s="6" t="s">
        <v>32</v>
      </c>
      <c r="G213" s="9" t="s">
        <v>33</v>
      </c>
      <c r="H213" s="6" t="s">
        <v>49</v>
      </c>
      <c r="I213" s="13" t="str">
        <f t="shared" si="8"/>
        <v>No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.6">
      <c r="A214" s="1"/>
      <c r="B214" s="5">
        <v>44642</v>
      </c>
      <c r="C214" s="6" t="s">
        <v>8</v>
      </c>
      <c r="D214" s="7">
        <v>3164.99</v>
      </c>
      <c r="E214" s="8">
        <v>44643</v>
      </c>
      <c r="F214" s="6" t="s">
        <v>34</v>
      </c>
      <c r="G214" s="9" t="s">
        <v>35</v>
      </c>
      <c r="H214" s="6" t="s">
        <v>50</v>
      </c>
      <c r="I214" s="13" t="str">
        <f t="shared" si="8"/>
        <v>No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.6">
      <c r="A215" s="1"/>
      <c r="B215" s="5">
        <v>44645</v>
      </c>
      <c r="C215" s="6" t="s">
        <v>8</v>
      </c>
      <c r="D215" s="7">
        <v>1199</v>
      </c>
      <c r="E215" s="8">
        <v>44646</v>
      </c>
      <c r="F215" s="6" t="s">
        <v>30</v>
      </c>
      <c r="G215" s="7" t="s">
        <v>33</v>
      </c>
      <c r="H215" s="6" t="s">
        <v>51</v>
      </c>
      <c r="I215" s="13" t="str">
        <f t="shared" si="8"/>
        <v>No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.6">
      <c r="A216" s="1"/>
      <c r="B216" s="5">
        <v>44648</v>
      </c>
      <c r="C216" s="6" t="s">
        <v>9</v>
      </c>
      <c r="D216" s="7">
        <v>699.95</v>
      </c>
      <c r="E216" s="8">
        <v>44649</v>
      </c>
      <c r="F216" s="6" t="s">
        <v>32</v>
      </c>
      <c r="G216" s="9" t="s">
        <v>31</v>
      </c>
      <c r="H216" s="6" t="s">
        <v>52</v>
      </c>
      <c r="I216" s="13" t="str">
        <f t="shared" si="8"/>
        <v>No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.6">
      <c r="A217" s="1"/>
      <c r="B217" s="5">
        <v>44649</v>
      </c>
      <c r="C217" s="6" t="s">
        <v>9</v>
      </c>
      <c r="D217" s="9">
        <v>949</v>
      </c>
      <c r="E217" s="8">
        <v>44649</v>
      </c>
      <c r="F217" s="6" t="s">
        <v>32</v>
      </c>
      <c r="G217" s="7" t="s">
        <v>35</v>
      </c>
      <c r="H217" s="6" t="s">
        <v>53</v>
      </c>
      <c r="I217" s="13" t="str">
        <f t="shared" si="8"/>
        <v>No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.6">
      <c r="A218" s="1"/>
      <c r="B218" s="5">
        <v>44653</v>
      </c>
      <c r="C218" s="6" t="s">
        <v>9</v>
      </c>
      <c r="D218" s="9">
        <v>429</v>
      </c>
      <c r="E218" s="8">
        <v>44654</v>
      </c>
      <c r="F218" s="6" t="s">
        <v>30</v>
      </c>
      <c r="G218" s="7" t="s">
        <v>35</v>
      </c>
      <c r="H218" s="6" t="s">
        <v>54</v>
      </c>
      <c r="I218" s="13" t="str">
        <f t="shared" si="8"/>
        <v>No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.6">
      <c r="A219" s="1"/>
      <c r="B219" s="5">
        <v>44656</v>
      </c>
      <c r="C219" s="6" t="s">
        <v>9</v>
      </c>
      <c r="D219" s="9">
        <v>1525</v>
      </c>
      <c r="E219" s="8">
        <v>44657</v>
      </c>
      <c r="F219" s="6" t="s">
        <v>34</v>
      </c>
      <c r="G219" s="9" t="s">
        <v>31</v>
      </c>
      <c r="H219" s="6" t="s">
        <v>55</v>
      </c>
      <c r="I219" s="13" t="str">
        <f t="shared" si="8"/>
        <v>No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.6">
      <c r="A220" s="1"/>
      <c r="B220" s="5">
        <v>44662</v>
      </c>
      <c r="C220" s="6" t="s">
        <v>9</v>
      </c>
      <c r="D220" s="9">
        <v>475</v>
      </c>
      <c r="E220" s="8">
        <v>44664</v>
      </c>
      <c r="F220" s="6" t="s">
        <v>34</v>
      </c>
      <c r="G220" s="7" t="s">
        <v>33</v>
      </c>
      <c r="H220" s="6" t="s">
        <v>56</v>
      </c>
      <c r="I220" s="13" t="str">
        <f t="shared" si="8"/>
        <v>No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6">
      <c r="A221" s="1"/>
      <c r="B221" s="5">
        <v>44668</v>
      </c>
      <c r="C221" s="6" t="s">
        <v>9</v>
      </c>
      <c r="D221" s="9">
        <v>449</v>
      </c>
      <c r="E221" s="8">
        <v>44669</v>
      </c>
      <c r="F221" s="6" t="s">
        <v>32</v>
      </c>
      <c r="G221" s="9" t="s">
        <v>31</v>
      </c>
      <c r="H221" s="6" t="s">
        <v>57</v>
      </c>
      <c r="I221" s="13" t="str">
        <f t="shared" si="8"/>
        <v>No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.6">
      <c r="A222" s="1"/>
      <c r="B222" s="5">
        <v>44674</v>
      </c>
      <c r="C222" s="6" t="s">
        <v>15</v>
      </c>
      <c r="D222" s="7">
        <v>149.94999999999999</v>
      </c>
      <c r="E222" s="8">
        <v>44675</v>
      </c>
      <c r="F222" s="6" t="s">
        <v>30</v>
      </c>
      <c r="G222" s="7" t="s">
        <v>33</v>
      </c>
      <c r="H222" s="6" t="s">
        <v>58</v>
      </c>
      <c r="I222" s="13" t="str">
        <f t="shared" si="8"/>
        <v>No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.6">
      <c r="A223" s="1"/>
      <c r="B223" s="5">
        <v>44678</v>
      </c>
      <c r="C223" s="6" t="s">
        <v>15</v>
      </c>
      <c r="D223" s="7">
        <v>129.94999999999999</v>
      </c>
      <c r="E223" s="8">
        <v>44679</v>
      </c>
      <c r="F223" s="6" t="s">
        <v>32</v>
      </c>
      <c r="G223" s="7" t="s">
        <v>31</v>
      </c>
      <c r="H223" s="6" t="s">
        <v>59</v>
      </c>
      <c r="I223" s="13" t="str">
        <f t="shared" si="8"/>
        <v>No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.6">
      <c r="A224" s="1"/>
      <c r="B224" s="5">
        <v>44685</v>
      </c>
      <c r="C224" s="6" t="s">
        <v>18</v>
      </c>
      <c r="D224" s="9">
        <v>399</v>
      </c>
      <c r="E224" s="8">
        <v>44687</v>
      </c>
      <c r="F224" s="6" t="s">
        <v>30</v>
      </c>
      <c r="G224" s="7" t="s">
        <v>35</v>
      </c>
      <c r="H224" s="6" t="s">
        <v>13</v>
      </c>
      <c r="I224" s="13" t="str">
        <f t="shared" si="8"/>
        <v>No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.6">
      <c r="A225" s="1"/>
      <c r="B225" s="5">
        <v>44688</v>
      </c>
      <c r="C225" s="6" t="s">
        <v>8</v>
      </c>
      <c r="D225" s="7">
        <v>1799.99</v>
      </c>
      <c r="E225" s="8">
        <v>44688</v>
      </c>
      <c r="F225" s="6" t="s">
        <v>30</v>
      </c>
      <c r="G225" s="7" t="s">
        <v>35</v>
      </c>
      <c r="H225" s="6" t="s">
        <v>36</v>
      </c>
      <c r="I225" s="13" t="str">
        <f t="shared" si="8"/>
        <v>No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.6">
      <c r="A226" s="1"/>
      <c r="B226" s="5">
        <v>44694</v>
      </c>
      <c r="C226" s="6" t="s">
        <v>18</v>
      </c>
      <c r="D226" s="7">
        <v>183.9</v>
      </c>
      <c r="E226" s="8">
        <v>44695</v>
      </c>
      <c r="F226" s="6" t="s">
        <v>32</v>
      </c>
      <c r="G226" s="7" t="s">
        <v>31</v>
      </c>
      <c r="H226" s="6" t="s">
        <v>60</v>
      </c>
      <c r="I226" s="13" t="str">
        <f t="shared" si="8"/>
        <v>No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.6">
      <c r="A227" s="1"/>
      <c r="B227" s="5">
        <v>44696</v>
      </c>
      <c r="C227" s="6" t="s">
        <v>18</v>
      </c>
      <c r="D227" s="9">
        <v>299</v>
      </c>
      <c r="E227" s="8">
        <v>44697</v>
      </c>
      <c r="F227" s="6" t="s">
        <v>34</v>
      </c>
      <c r="G227" s="9" t="s">
        <v>33</v>
      </c>
      <c r="H227" s="6" t="s">
        <v>61</v>
      </c>
      <c r="I227" s="13" t="str">
        <f t="shared" si="8"/>
        <v>No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.6">
      <c r="A228" s="1"/>
      <c r="B228" s="5">
        <v>44698</v>
      </c>
      <c r="C228" s="6" t="s">
        <v>19</v>
      </c>
      <c r="D228" s="9">
        <v>560</v>
      </c>
      <c r="E228" s="8">
        <v>44700</v>
      </c>
      <c r="F228" s="6" t="s">
        <v>32</v>
      </c>
      <c r="G228" s="9" t="s">
        <v>33</v>
      </c>
      <c r="H228" s="6" t="s">
        <v>62</v>
      </c>
      <c r="I228" s="13" t="str">
        <f t="shared" si="8"/>
        <v>No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5.6">
      <c r="A229" s="1"/>
      <c r="B229" s="5">
        <v>44700</v>
      </c>
      <c r="C229" s="6" t="s">
        <v>19</v>
      </c>
      <c r="D229" s="9">
        <v>565</v>
      </c>
      <c r="E229" s="8">
        <v>44700</v>
      </c>
      <c r="F229" s="6" t="s">
        <v>30</v>
      </c>
      <c r="G229" s="9" t="s">
        <v>33</v>
      </c>
      <c r="H229" s="6" t="s">
        <v>63</v>
      </c>
      <c r="I229" s="13" t="str">
        <f t="shared" si="8"/>
        <v>No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Amdin</dc:creator>
  <cp:lastModifiedBy>Usaid Hussain</cp:lastModifiedBy>
  <dcterms:created xsi:type="dcterms:W3CDTF">2023-06-08T11:58:49Z</dcterms:created>
  <dcterms:modified xsi:type="dcterms:W3CDTF">2024-02-10T14:22:04Z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20D3177C37884A228F6AEE8648B07B75</vt:lpwstr>
  </property>
  <property fmtid="{D5CDD505-2E9C-101B-9397-08002B2CF9AE}" pid="3" name="KSOProductBuildVer">
    <vt:lpwstr>1033-11.2.0.11219</vt:lpwstr>
  </property>
</Properties>
</file>