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ample Summary" sheetId="1" r:id="rId4"/>
    <sheet name="uniformity tabs" sheetId="2" r:id="rId5"/>
    <sheet name="Assay" sheetId="3" r:id="rId6"/>
    <sheet name="Assay 1" sheetId="4" r:id="rId7"/>
    <sheet name="dissolution" sheetId="5" r:id="rId8"/>
    <sheet name="dissolution 1" sheetId="6" r:id="rId9"/>
  </sheets>
  <definedNames>
    <definedName name="_xlnm.Print_Area" localSheetId="0">'Sample Summary'!$A$1:$G$163</definedName>
  </definedNames>
  <calcPr calcId="124519" calcMode="auto" fullCalcOnLoad="0"/>
</workbook>
</file>

<file path=xl/sharedStrings.xml><?xml version="1.0" encoding="utf-8"?>
<sst xmlns="http://schemas.openxmlformats.org/spreadsheetml/2006/main" uniqueCount="131">
  <si>
    <t>Assay</t>
  </si>
  <si>
    <t>Lamuvidine</t>
  </si>
  <si>
    <t>Zidovudine</t>
  </si>
  <si>
    <t>Component 3</t>
  </si>
  <si>
    <t>Component 4</t>
  </si>
  <si>
    <t>Component 5</t>
  </si>
  <si>
    <t>Average</t>
  </si>
  <si>
    <t>Rsd</t>
  </si>
  <si>
    <t>n</t>
  </si>
  <si>
    <t>Dissolution</t>
  </si>
  <si>
    <t>Sample Assay - Lamuvidine</t>
  </si>
  <si>
    <t>Uniformity of Weight</t>
  </si>
  <si>
    <t>Assay Standards - Lamuvidine</t>
  </si>
  <si>
    <t>Powder Weight</t>
  </si>
  <si>
    <t>Tablet/Caps Average Weight</t>
  </si>
  <si>
    <t>Standard A</t>
  </si>
  <si>
    <t xml:space="preserve">Sample A </t>
  </si>
  <si>
    <t>Standard B</t>
  </si>
  <si>
    <t>Sample B</t>
  </si>
  <si>
    <t>Desired Weight</t>
  </si>
  <si>
    <t>Sample C</t>
  </si>
  <si>
    <t>Dissolution Tablet/Capsule Weights</t>
  </si>
  <si>
    <t>Concetration</t>
  </si>
  <si>
    <t>API Weight</t>
  </si>
  <si>
    <t>Tablet/Capsule</t>
  </si>
  <si>
    <t>Assay Standards - Zidovudine</t>
  </si>
  <si>
    <t>Sample A</t>
  </si>
  <si>
    <t>Desired Weight Sample ABC</t>
  </si>
  <si>
    <t>Assay Standards 3</t>
  </si>
  <si>
    <t>Sample Assay - Zidovudine</t>
  </si>
  <si>
    <t>Other Dissolution Data</t>
  </si>
  <si>
    <t>Assay Standards 4</t>
  </si>
  <si>
    <t>Tablet  Average  Weight</t>
  </si>
  <si>
    <t>Assay Standards 5</t>
  </si>
  <si>
    <t>Potency</t>
  </si>
  <si>
    <t>Sample Assay ABC - Component 3</t>
  </si>
  <si>
    <t>Sample Assay ABC - Component 4</t>
  </si>
  <si>
    <t>Sample Assay ABC - Component 5</t>
  </si>
  <si>
    <t>Analysis Report</t>
  </si>
  <si>
    <t>Sample Name:</t>
  </si>
  <si>
    <t>paracetamol</t>
  </si>
  <si>
    <t>Laboratory Ref No:</t>
  </si>
  <si>
    <t>TESTING_0001</t>
  </si>
  <si>
    <t>Active Ingredient:</t>
  </si>
  <si>
    <t>Lamuvidine, zidovudine</t>
  </si>
  <si>
    <t>Label Claim:</t>
  </si>
  <si>
    <t>800ml of the same data in a pack of white data</t>
  </si>
  <si>
    <t>Date Analysis Completed:</t>
  </si>
  <si>
    <t>Analysis Data</t>
  </si>
  <si>
    <t>Standard Information:</t>
  </si>
  <si>
    <t>Standard Weights (mg):</t>
  </si>
  <si>
    <t>Peak Areas:</t>
  </si>
  <si>
    <t>Norm. Peak Areas:</t>
  </si>
  <si>
    <t>% age Norm. Peak Areas</t>
  </si>
  <si>
    <t>Furosemide</t>
  </si>
  <si>
    <t>% age Potency :</t>
  </si>
  <si>
    <t>Std A:</t>
  </si>
  <si>
    <t>Desired Standard Weight (mg):</t>
  </si>
  <si>
    <t>Std B:</t>
  </si>
  <si>
    <t>Desired FurosemideConc. (mg/mL):</t>
  </si>
  <si>
    <t>Averages:</t>
  </si>
  <si>
    <t xml:space="preserve">RSD: </t>
  </si>
  <si>
    <t>n:</t>
  </si>
  <si>
    <t>Determination of FurosemideContent in Sample</t>
  </si>
  <si>
    <t xml:space="preserve">Label Claim: </t>
  </si>
  <si>
    <t>Average tablet Content Weight (mg):</t>
  </si>
  <si>
    <t>Sample Information</t>
  </si>
  <si>
    <t>Sample Weights (mg):</t>
  </si>
  <si>
    <t>Peak Areas</t>
  </si>
  <si>
    <t xml:space="preserve">%age Content </t>
  </si>
  <si>
    <t>Sample Powder A:</t>
  </si>
  <si>
    <t>Desired Sample Powder Wt (mg):</t>
  </si>
  <si>
    <t>Eq. To Furosemide(mg):</t>
  </si>
  <si>
    <t>Sample Powder B:</t>
  </si>
  <si>
    <t>Equivalent weight Furosemide(mg):</t>
  </si>
  <si>
    <t>Desired conc. Furosemide(mg/mL):</t>
  </si>
  <si>
    <t>Sample Powder C:</t>
  </si>
  <si>
    <t>Average:</t>
  </si>
  <si>
    <t>RSD</t>
  </si>
  <si>
    <t>Comment:</t>
  </si>
  <si>
    <t>The content of Furosemidein the sample as a %age of the stated label claim is:</t>
  </si>
  <si>
    <t>TABLET DISSOLUTION:</t>
  </si>
  <si>
    <t>Abs.:</t>
  </si>
  <si>
    <t>Norm. Abs.:</t>
  </si>
  <si>
    <t>% age Norm.Abs.:</t>
  </si>
  <si>
    <t xml:space="preserve"> </t>
  </si>
  <si>
    <t>tablet No.</t>
  </si>
  <si>
    <t>Weight (mg)</t>
  </si>
  <si>
    <t>%age Dissolved</t>
  </si>
  <si>
    <t>Average tablet Weight (mg):</t>
  </si>
  <si>
    <t>Analysed by:</t>
  </si>
  <si>
    <t>Checked By: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</si>
  <si>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Director:</t>
    </r>
  </si>
  <si>
    <t>Rotich</t>
  </si>
  <si>
    <t>E Mbae</t>
  </si>
  <si>
    <t>Tablets(mg)</t>
  </si>
  <si>
    <t>Percentage Deviation</t>
  </si>
  <si>
    <t>Standard Preparation For Assay</t>
  </si>
  <si>
    <t>Weight</t>
  </si>
  <si>
    <t>vf1</t>
  </si>
  <si>
    <t>pipette1</t>
  </si>
  <si>
    <t>vf2</t>
  </si>
  <si>
    <t>pipette2</t>
  </si>
  <si>
    <t>vf3</t>
  </si>
  <si>
    <t>pipette3</t>
  </si>
  <si>
    <t>vf4</t>
  </si>
  <si>
    <t>Sample Preparation For Assay</t>
  </si>
  <si>
    <t>Label Claim</t>
  </si>
  <si>
    <t>Tabs or Caps Average</t>
  </si>
  <si>
    <t>Procedure Used</t>
  </si>
  <si>
    <t>The component has never been seen before</t>
  </si>
  <si>
    <t>The component has never been seen before but one</t>
  </si>
  <si>
    <t>Tabs/Capsule Weight</t>
  </si>
  <si>
    <t>No.</t>
  </si>
  <si>
    <t>Tabs/Capsule Weights (mg)</t>
  </si>
  <si>
    <t>Total</t>
  </si>
  <si>
    <t>Mean</t>
  </si>
  <si>
    <t>Dissolution Conditions</t>
  </si>
  <si>
    <t>n Run</t>
  </si>
  <si>
    <t>Dissolution Medium</t>
  </si>
  <si>
    <t>HCL</t>
  </si>
  <si>
    <t>Volume Used</t>
  </si>
  <si>
    <t>Apparatus</t>
  </si>
  <si>
    <t>Rotations Per minute</t>
  </si>
  <si>
    <t>Time Taken</t>
  </si>
  <si>
    <t>Subsequent Dillutions</t>
  </si>
  <si>
    <t>pipette4</t>
  </si>
  <si>
    <t>Desired Concetration</t>
  </si>
  <si>
    <t>Standard Preparation For Dissolution</t>
  </si>
  <si>
    <t>I think it worked out great</t>
  </si>
  <si>
    <t>I think it worked out great like the other one</t>
  </si>
</sst>
</file>

<file path=xl/styles.xml><?xml version="1.0" encoding="utf-8"?>
<styleSheet xmlns="http://schemas.openxmlformats.org/spreadsheetml/2006/main" xml:space="preserve">
  <numFmts count="5">
    <numFmt numFmtId="164" formatCode="0.000"/>
    <numFmt numFmtId="165" formatCode="0.0000"/>
    <numFmt numFmtId="166" formatCode="0.0"/>
    <numFmt numFmtId="167" formatCode="0.0%"/>
    <numFmt numFmtId="168" formatCode="dd\-mmm\-yy"/>
  </numFmts>
  <fonts count="1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1"/>
      <color rgb="FF000000"/>
      <name val="Book Antiqua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  <font>
      <b val="1"/>
      <i val="0"/>
      <strike val="0"/>
      <u val="none"/>
      <sz val="11"/>
      <color rgb="FF006100"/>
      <name val="Calibri"/>
    </font>
    <font>
      <b val="0"/>
      <i val="0"/>
      <strike val="0"/>
      <u val="none"/>
      <sz val="11"/>
      <color rgb="FF006100"/>
      <name val="Calibri"/>
    </font>
    <font>
      <b val="1"/>
      <i val="0"/>
      <strike val="0"/>
      <u val="none"/>
      <sz val="11"/>
      <color rgb="FF0070C0"/>
      <name val="Calibri"/>
    </font>
    <font>
      <b val="1"/>
      <i val="0"/>
      <strike val="0"/>
      <u val="none"/>
      <sz val="11"/>
      <color rgb="FF7891B0"/>
      <name val="Calibri"/>
    </font>
    <font>
      <b val="1"/>
      <i val="0"/>
      <strike val="0"/>
      <u val="none"/>
      <sz val="11"/>
      <color rgb="FF7B4B23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B6DDE8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FFFFFF"/>
        <bgColor rgb="FFFFFFFF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8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164" fillId="2" borderId="2" applyFont="1" applyNumberFormat="1" applyFill="0" applyBorder="1" applyAlignment="1">
      <alignment horizontal="center" vertical="bottom" textRotation="0" wrapText="false" shrinkToFit="false"/>
    </xf>
    <xf xfId="0" fontId="1" numFmtId="164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2" fillId="2" borderId="6" applyFont="1" applyNumberFormat="1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2" fillId="2" borderId="7" applyFont="1" applyNumberFormat="1" applyFill="0" applyBorder="1" applyAlignment="1">
      <alignment horizontal="center" vertical="bottom" textRotation="0" wrapText="false" shrinkToFit="false"/>
    </xf>
    <xf xfId="0" fontId="1" numFmtId="164" fillId="2" borderId="7" applyFont="1" applyNumberFormat="1" applyFill="0" applyBorder="1" applyAlignment="1">
      <alignment horizontal="center" vertical="bottom" textRotation="0" wrapText="false" shrinkToFit="false"/>
    </xf>
    <xf xfId="0" fontId="1" numFmtId="164" fillId="2" borderId="6" applyFont="1" applyNumberFormat="1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2" fillId="2" borderId="6" applyFont="1" applyNumberFormat="1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2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164" fillId="2" borderId="8" applyFont="1" applyNumberFormat="1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4" fillId="2" borderId="6" applyFont="1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10" fillId="4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165" fillId="2" borderId="2" applyFont="1" applyNumberFormat="1" applyFill="0" applyBorder="1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0" fillId="2" borderId="7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165" fillId="2" borderId="7" applyFont="1" applyNumberFormat="1" applyFill="0" applyBorder="1" applyAlignment="1">
      <alignment horizontal="center" vertical="bottom" textRotation="0" wrapText="false" shrinkToFit="false"/>
    </xf>
    <xf xfId="0" fontId="1" numFmtId="166" fillId="2" borderId="7" applyFont="1" applyNumberFormat="1" applyFill="0" applyBorder="1" applyAlignment="1">
      <alignment horizontal="center" vertical="bottom" textRotation="0" wrapText="false" shrinkToFit="false"/>
    </xf>
    <xf xfId="0" fontId="2" numFmtId="164" fillId="2" borderId="6" applyFont="1" applyNumberFormat="1" applyFill="0" applyBorder="1" applyAlignment="1">
      <alignment horizontal="center" vertical="bottom" textRotation="0" wrapText="false" shrinkToFit="false"/>
    </xf>
    <xf xfId="0" fontId="1" numFmtId="2" fillId="2" borderId="7" applyFont="1" applyNumberFormat="1" applyFill="0" applyBorder="1" applyAlignment="1">
      <alignment horizontal="center" vertical="bottom" textRotation="0" wrapText="false" shrinkToFit="false"/>
    </xf>
    <xf xfId="0" fontId="1" numFmtId="10" fillId="2" borderId="8" applyFont="1" applyNumberFormat="1" applyFill="0" applyBorder="1" applyAlignment="1">
      <alignment horizontal="center" vertical="bottom" textRotation="0" wrapText="false" shrinkToFit="false"/>
    </xf>
    <xf xfId="0" fontId="1" numFmtId="10" fillId="2" borderId="2" applyFont="1" applyNumberFormat="1" applyFill="0" applyBorder="1" applyAlignment="1">
      <alignment horizontal="center" vertical="bottom" textRotation="0" wrapText="false" shrinkToFit="false"/>
    </xf>
    <xf xfId="0" fontId="1" numFmtId="165" fillId="2" borderId="8" applyFont="1" applyNumberFormat="1" applyFill="0" applyBorder="1" applyAlignment="1">
      <alignment horizontal="center" vertical="bottom" textRotation="0" wrapText="false" shrinkToFit="false"/>
    </xf>
    <xf xfId="0" fontId="1" numFmtId="2" fillId="2" borderId="8" applyFont="1" applyNumberFormat="1" applyFill="0" applyBorder="1" applyAlignment="1">
      <alignment horizontal="center" vertical="bottom" textRotation="0" wrapText="false" shrinkToFit="false"/>
    </xf>
    <xf xfId="0" fontId="1" numFmtId="165" fillId="2" borderId="5" applyFont="1" applyNumberFormat="1" applyFill="0" applyBorder="1" applyAlignment="1">
      <alignment horizontal="center" vertical="bottom" textRotation="0" wrapText="false" shrinkToFit="false"/>
    </xf>
    <xf xfId="0" fontId="1" numFmtId="10" fillId="2" borderId="4" applyFont="1" applyNumberFormat="1" applyFill="0" applyBorder="1" applyAlignment="1">
      <alignment horizontal="center" vertical="bottom" textRotation="0" wrapText="false" shrinkToFit="false"/>
    </xf>
    <xf xfId="0" fontId="1" numFmtId="10" fillId="2" borderId="6" applyFont="1" applyNumberFormat="1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10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6" applyFont="1" applyNumberFormat="1" applyFill="0" applyBorder="1" applyAlignment="1">
      <alignment horizontal="center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4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1">
      <alignment horizontal="left" vertical="bottom" textRotation="0" wrapText="false" shrinkToFit="false"/>
    </xf>
    <xf xfId="0" fontId="1" numFmtId="0" fillId="2" borderId="12" applyFont="1" applyNumberFormat="0" applyFill="0" applyBorder="1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2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64" fillId="2" borderId="3" applyFont="1" applyNumberFormat="1" applyFill="0" applyBorder="1" applyAlignment="1">
      <alignment horizontal="center" vertical="bottom" textRotation="0" wrapText="false" shrinkToFit="false"/>
    </xf>
    <xf xfId="0" fontId="1" numFmtId="165" fillId="2" borderId="3" applyFont="1" applyNumberFormat="1" applyFill="0" applyBorder="1" applyAlignment="1">
      <alignment horizontal="center" vertical="bottom" textRotation="0" wrapText="false" shrinkToFit="false"/>
    </xf>
    <xf xfId="0" fontId="1" numFmtId="164" fillId="2" borderId="2" applyFont="1" applyNumberFormat="1" applyFill="0" applyBorder="1" applyAlignment="1">
      <alignment horizontal="center" vertical="bottom" textRotation="0" wrapText="false" shrinkToFit="false"/>
    </xf>
    <xf xfId="0" fontId="2" numFmtId="166" fillId="2" borderId="6" applyFont="1" applyNumberFormat="1" applyFill="0" applyBorder="1" applyAlignment="1">
      <alignment horizontal="center" vertical="bottom" textRotation="0" wrapText="false" shrinkToFit="false"/>
    </xf>
    <xf xfId="0" fontId="1" numFmtId="164" fillId="2" borderId="5" applyFont="1" applyNumberFormat="1" applyFill="0" applyBorder="1" applyAlignment="1">
      <alignment horizontal="center" vertical="bottom" textRotation="0" wrapText="false" shrinkToFit="false"/>
    </xf>
    <xf xfId="0" fontId="1" numFmtId="165" fillId="2" borderId="5" applyFont="1" applyNumberFormat="1" applyFill="0" applyBorder="1" applyAlignment="1">
      <alignment horizontal="center" vertical="bottom" textRotation="0" wrapText="false" shrinkToFit="false"/>
    </xf>
    <xf xfId="0" fontId="1" numFmtId="164" fillId="2" borderId="7" applyFont="1" applyNumberFormat="1" applyFill="0" applyBorder="1" applyAlignment="1">
      <alignment horizontal="center" vertical="bottom" textRotation="0" wrapText="false" shrinkToFit="false"/>
    </xf>
    <xf xfId="0" fontId="1" numFmtId="164" fillId="2" borderId="8" applyFont="1" applyNumberFormat="1" applyFill="0" applyBorder="1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0">
      <alignment horizontal="general" vertical="bottom" textRotation="0" wrapText="false" shrinkToFit="false"/>
    </xf>
    <xf xfId="0" fontId="1" numFmtId="164" fillId="2" borderId="3" applyFont="1" applyNumberFormat="1" applyFill="0" applyBorder="1" applyAlignment="1">
      <alignment horizontal="center" vertical="bottom" textRotation="0" wrapText="false" shrinkToFit="false"/>
    </xf>
    <xf xfId="0" fontId="1" numFmtId="164" fillId="2" borderId="5" applyFont="1" applyNumberFormat="1" applyFill="0" applyBorder="1" applyAlignment="1">
      <alignment horizontal="center" vertical="bottom" textRotation="0" wrapText="false" shrinkToFit="false"/>
    </xf>
    <xf xfId="0" fontId="1" numFmtId="165" fillId="2" borderId="7" applyFont="1" applyNumberFormat="1" applyFill="0" applyBorder="1" applyAlignment="1">
      <alignment horizontal="center" vertical="bottom" textRotation="0" wrapText="false" shrinkToFit="false"/>
    </xf>
    <xf xfId="0" fontId="2" numFmtId="165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0" applyFont="1" applyNumberFormat="1" applyFill="0" applyBorder="1" applyAlignment="1">
      <alignment horizontal="center" vertical="bottom" textRotation="0" wrapText="false" shrinkToFit="false"/>
    </xf>
    <xf xfId="0" fontId="1" numFmtId="165" fillId="2" borderId="8" applyFont="1" applyNumberFormat="1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5" applyFont="1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164" fillId="2" borderId="3" applyFont="1" applyNumberFormat="1" applyFill="0" applyBorder="1" applyAlignment="1">
      <alignment horizontal="center" vertical="bottom" textRotation="0" wrapText="false" shrinkToFit="false"/>
    </xf>
    <xf xfId="0" fontId="1" numFmtId="10" fillId="2" borderId="3" applyFont="1" applyNumberFormat="1" applyFill="0" applyBorder="1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164" fillId="2" borderId="5" applyFont="1" applyNumberFormat="1" applyFill="0" applyBorder="1" applyAlignment="1">
      <alignment horizontal="center" vertical="bottom" textRotation="0" wrapText="false" shrinkToFit="false"/>
    </xf>
    <xf xfId="0" fontId="1" numFmtId="10" fillId="2" borderId="5" applyFont="1" applyNumberFormat="1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0" applyFont="1" applyNumberFormat="1" applyFill="0" applyBorder="1" applyAlignment="1">
      <alignment horizontal="center" vertical="bottom" textRotation="0" wrapText="false" shrinkToFit="false"/>
    </xf>
    <xf xfId="0" fontId="1" numFmtId="10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4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0" fillId="2" borderId="15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1">
      <alignment horizontal="right" vertical="bottom" textRotation="0" wrapText="false" shrinkToFit="false"/>
    </xf>
    <xf xfId="0" fontId="1" numFmtId="0" fillId="2" borderId="16" applyFont="1" applyNumberFormat="0" applyFill="0" applyBorder="1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5" numFmtId="0" fillId="5" borderId="1" applyFont="1" applyNumberFormat="0" applyFill="1" applyBorder="1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1">
      <alignment horizontal="right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0" fillId="6" borderId="13" applyFont="0" applyNumberFormat="0" applyFill="1" applyBorder="1" applyAlignment="0">
      <alignment horizontal="general" vertical="bottom" textRotation="0" wrapText="false" shrinkToFit="false"/>
    </xf>
    <xf xfId="0" fontId="0" numFmtId="0" fillId="7" borderId="1" applyFont="0" applyNumberFormat="0" applyFill="1" applyBorder="1" applyAlignment="1">
      <alignment horizontal="left" vertical="bottom" textRotation="0" wrapText="false" shrinkToFit="false"/>
    </xf>
    <xf xfId="0" fontId="0" numFmtId="0" fillId="7" borderId="1" applyFont="0" applyNumberFormat="0" applyFill="1" applyBorder="1" applyAlignment="0">
      <alignment horizontal="general" vertical="bottom" textRotation="0" wrapText="false" shrinkToFit="false"/>
    </xf>
    <xf xfId="0" fontId="0" numFmtId="0" fillId="7" borderId="1" applyFont="0" applyNumberFormat="0" applyFill="1" applyBorder="1" applyAlignment="1">
      <alignment horizontal="right" vertical="bottom" textRotation="0" wrapText="false" shrinkToFit="false"/>
    </xf>
    <xf xfId="0" fontId="6" numFmtId="0" fillId="8" borderId="17" applyFont="1" applyNumberFormat="0" applyFill="1" applyBorder="1" applyAlignment="0">
      <alignment horizontal="general" vertical="bottom" textRotation="0" wrapText="false" shrinkToFit="false"/>
    </xf>
    <xf xfId="0" fontId="6" numFmtId="0" fillId="8" borderId="18" applyFont="1" applyNumberFormat="0" applyFill="1" applyBorder="1" applyAlignment="0">
      <alignment horizontal="general" vertical="bottom" textRotation="0" wrapText="false" shrinkToFit="false"/>
    </xf>
    <xf xfId="0" fontId="0" numFmtId="0" fillId="9" borderId="1" applyFont="0" applyNumberFormat="0" applyFill="1" applyBorder="1" applyAlignment="1">
      <alignment horizontal="right" vertical="bottom" textRotation="0" wrapText="false" shrinkToFit="false"/>
    </xf>
    <xf xfId="0" fontId="0" numFmtId="0" fillId="9" borderId="1" applyFont="0" applyNumberFormat="0" applyFill="1" applyBorder="1" applyAlignment="0">
      <alignment horizontal="general" vertical="bottom" textRotation="0" wrapText="false" shrinkToFit="false"/>
    </xf>
    <xf xfId="0" fontId="5" numFmtId="0" fillId="9" borderId="1" applyFont="1" applyNumberFormat="0" applyFill="1" applyBorder="1" applyAlignment="1">
      <alignment horizontal="right" vertical="bottom" textRotation="0" wrapText="false" shrinkToFit="false"/>
    </xf>
    <xf xfId="0" fontId="6" numFmtId="0" fillId="8" borderId="18" applyFont="1" applyNumberFormat="0" applyFill="1" applyBorder="1" applyAlignment="0">
      <alignment horizontal="general" vertical="bottom" textRotation="0" wrapText="false" shrinkToFit="false"/>
    </xf>
    <xf xfId="0" fontId="5" numFmtId="0" fillId="6" borderId="13" applyFont="1" applyNumberFormat="0" applyFill="1" applyBorder="1" applyAlignment="0">
      <alignment horizontal="general" vertical="bottom" textRotation="0" wrapText="false" shrinkToFit="false"/>
    </xf>
    <xf xfId="0" fontId="5" numFmtId="0" fillId="7" borderId="1" applyFont="1" applyNumberFormat="0" applyFill="1" applyBorder="1" applyAlignment="0">
      <alignment horizontal="general" vertical="bottom" textRotation="0" wrapText="false" shrinkToFit="false"/>
    </xf>
    <xf xfId="0" fontId="7" numFmtId="0" fillId="10" borderId="1" applyFont="1" applyNumberFormat="0" applyFill="1" applyBorder="1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1" numFmtId="0" fillId="11" borderId="0" applyFont="1" applyNumberFormat="0" applyFill="1" applyBorder="0" applyAlignment="0">
      <alignment horizontal="general" vertical="bottom" textRotation="0" wrapText="false" shrinkToFit="false"/>
    </xf>
    <xf xfId="0" fontId="1" numFmtId="0" fillId="11" borderId="1" applyFont="1" applyNumberFormat="0" applyFill="1" applyBorder="1" applyAlignment="1">
      <alignment horizontal="center" vertical="bottom" textRotation="0" wrapText="false" shrinkToFit="false"/>
    </xf>
    <xf xfId="0" fontId="2" numFmtId="10" fillId="11" borderId="1" applyFont="1" applyNumberFormat="1" applyFill="1" applyBorder="1" applyAlignment="1">
      <alignment horizontal="center" vertical="bottom" textRotation="0" wrapText="false" shrinkToFit="false"/>
    </xf>
    <xf xfId="0" fontId="1" numFmtId="0" fillId="11" borderId="11" applyFont="1" applyNumberFormat="0" applyFill="1" applyBorder="1" applyAlignment="0">
      <alignment horizontal="general" vertical="bottom" textRotation="0" wrapText="false" shrinkToFit="false"/>
    </xf>
    <xf xfId="0" fontId="2" numFmtId="0" fillId="11" borderId="1" applyFont="1" applyNumberFormat="0" applyFill="1" applyBorder="1" applyAlignment="1">
      <alignment horizontal="center" vertical="bottom" textRotation="0" wrapText="false" shrinkToFit="false"/>
    </xf>
    <xf xfId="0" fontId="1" numFmtId="164" fillId="11" borderId="1" applyFont="1" applyNumberFormat="1" applyFill="1" applyBorder="1" applyAlignment="1">
      <alignment horizontal="center" vertical="bottom" textRotation="0" wrapText="false" shrinkToFit="false"/>
    </xf>
    <xf xfId="0" fontId="2" numFmtId="10" fillId="11" borderId="13" applyFont="1" applyNumberFormat="1" applyFill="1" applyBorder="1" applyAlignment="1">
      <alignment horizontal="center" vertical="bottom" textRotation="0" wrapText="false" shrinkToFit="false"/>
    </xf>
    <xf xfId="0" fontId="2" numFmtId="0" fillId="11" borderId="13" applyFont="1" applyNumberFormat="0" applyFill="1" applyBorder="1" applyAlignment="1">
      <alignment horizontal="center" vertical="bottom" textRotation="0" wrapText="false" shrinkToFit="false"/>
    </xf>
    <xf xfId="0" fontId="1" numFmtId="0" fillId="12" borderId="1" applyFont="1" applyNumberFormat="0" applyFill="1" applyBorder="1" applyAlignment="0">
      <alignment horizontal="general" vertical="bottom" textRotation="0" wrapText="false" shrinkToFit="false"/>
    </xf>
    <xf xfId="0" fontId="2" numFmtId="0" fillId="12" borderId="1" applyFont="1" applyNumberFormat="0" applyFill="1" applyBorder="1" applyAlignment="0">
      <alignment horizontal="general" vertical="bottom" textRotation="0" wrapText="false" shrinkToFit="false"/>
    </xf>
    <xf xfId="0" fontId="2" numFmtId="0" fillId="13" borderId="1" applyFont="1" applyNumberFormat="0" applyFill="1" applyBorder="1" applyAlignment="0">
      <alignment horizontal="general" vertical="bottom" textRotation="0" wrapText="false" shrinkToFit="false"/>
    </xf>
    <xf xfId="0" fontId="1" numFmtId="0" fillId="13" borderId="1" applyFont="1" applyNumberFormat="0" applyFill="1" applyBorder="1" applyAlignment="0">
      <alignment horizontal="general" vertical="bottom" textRotation="0" wrapText="false" shrinkToFit="false"/>
    </xf>
    <xf xfId="0" fontId="1" numFmtId="0" fillId="14" borderId="1" applyFont="1" applyNumberFormat="0" applyFill="1" applyBorder="1" applyAlignment="1">
      <alignment horizontal="left" vertical="bottom" textRotation="0" wrapText="false" shrinkToFit="false"/>
    </xf>
    <xf xfId="0" fontId="5" numFmtId="0" fillId="14" borderId="1" applyFont="1" applyNumberFormat="0" applyFill="1" applyBorder="1" applyAlignment="0">
      <alignment horizontal="general" vertical="bottom" textRotation="0" wrapText="false" shrinkToFit="false"/>
    </xf>
    <xf xfId="0" fontId="0" numFmtId="0" fillId="14" borderId="1" applyFont="0" applyNumberFormat="0" applyFill="1" applyBorder="1" applyAlignment="0">
      <alignment horizontal="general" vertical="bottom" textRotation="0" wrapText="false" shrinkToFit="false"/>
    </xf>
    <xf xfId="0" fontId="5" numFmtId="0" fillId="11" borderId="1" applyFont="1" applyNumberFormat="0" applyFill="1" applyBorder="1" applyAlignment="1">
      <alignment horizontal="center" vertical="bottom" textRotation="0" wrapText="false" shrinkToFit="false"/>
    </xf>
    <xf xfId="0" fontId="0" numFmtId="0" fillId="11" borderId="13" applyFont="0" applyNumberFormat="0" applyFill="1" applyBorder="1" applyAlignment="1">
      <alignment horizontal="center" vertical="bottom" textRotation="0" wrapText="false" shrinkToFit="false"/>
    </xf>
    <xf xfId="0" fontId="8" numFmtId="0" fillId="10" borderId="13" applyFont="1" applyNumberFormat="0" applyFill="1" applyBorder="1" applyAlignment="1">
      <alignment horizontal="center" vertical="bottom" textRotation="0" wrapText="false" shrinkToFit="false"/>
    </xf>
    <xf xfId="0" fontId="8" numFmtId="0" fillId="10" borderId="19" applyFont="1" applyNumberFormat="0" applyFill="1" applyBorder="1" applyAlignment="1">
      <alignment horizontal="center" vertical="bottom" textRotation="0" wrapText="false" shrinkToFit="false"/>
    </xf>
    <xf xfId="0" fontId="8" numFmtId="0" fillId="10" borderId="13" applyFont="1" applyNumberFormat="0" applyFill="1" applyBorder="1" applyAlignment="1">
      <alignment horizontal="center" vertical="bottom" textRotation="0" wrapText="false" shrinkToFit="false"/>
    </xf>
    <xf xfId="0" fontId="8" numFmtId="0" fillId="10" borderId="19" applyFont="1" applyNumberFormat="0" applyFill="1" applyBorder="1" applyAlignment="1">
      <alignment horizontal="center" vertical="bottom" textRotation="0" wrapText="false" shrinkToFit="false"/>
    </xf>
    <xf xfId="0" fontId="8" numFmtId="168" fillId="10" borderId="13" applyFont="1" applyNumberFormat="1" applyFill="1" applyBorder="1" applyAlignment="1">
      <alignment horizontal="center" vertical="bottom" textRotation="0" wrapText="false" shrinkToFit="false"/>
    </xf>
    <xf xfId="0" fontId="8" numFmtId="168" fillId="10" borderId="19" applyFont="1" applyNumberFormat="1" applyFill="1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9" numFmtId="0" fillId="7" borderId="1" applyFont="1" applyNumberFormat="0" applyFill="1" applyBorder="1" applyAlignment="1">
      <alignment horizontal="center" vertical="bottom" textRotation="0" wrapText="false" shrinkToFit="false"/>
    </xf>
    <xf xfId="0" fontId="10" numFmtId="0" fillId="7" borderId="1" applyFont="1" applyNumberFormat="0" applyFill="1" applyBorder="1" applyAlignment="1">
      <alignment horizontal="center" vertical="bottom" textRotation="0" wrapText="false" shrinkToFit="false"/>
    </xf>
    <xf xfId="0" fontId="5" numFmtId="0" fillId="11" borderId="1" applyFont="1" applyNumberFormat="0" applyFill="1" applyBorder="1" applyAlignment="1">
      <alignment horizontal="center" vertical="bottom" textRotation="0" wrapText="false" shrinkToFit="false"/>
    </xf>
    <xf xfId="0" fontId="11" numFmtId="0" fillId="7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I171"/>
  <sheetViews>
    <sheetView tabSelected="1" workbookViewId="0" zoomScaleNormal="90" view="pageBreakPreview" showGridLines="true" showRowColHeaders="1">
      <selection activeCell="B24" sqref="B24"/>
    </sheetView>
  </sheetViews>
  <sheetFormatPr defaultRowHeight="14.4" outlineLevelRow="0" outlineLevelCol="0"/>
  <cols>
    <col min="1" max="1" width="44.42578125" customWidth="true" style="6"/>
    <col min="2" max="2" width="27.140625" customWidth="true" style="6"/>
    <col min="3" max="3" width="30.85546875" customWidth="true" style="6"/>
    <col min="4" max="4" width="9.7109375" customWidth="true" style="6"/>
    <col min="5" max="5" width="21.7109375" customWidth="true" style="6"/>
    <col min="6" max="6" width="22" customWidth="true" style="6"/>
    <col min="7" max="7" width="27" customWidth="true" style="6"/>
    <col min="8" max="8" width="19.5703125" customWidth="true" style="6"/>
    <col min="9" max="9" width="9.140625" customWidth="true" style="6"/>
  </cols>
  <sheetData>
    <row r="9" spans="1:9" customHeight="1" ht="16.5">
      <c r="A9" s="161" t="s">
        <v>0</v>
      </c>
      <c r="B9" s="160" t="s">
        <v>1</v>
      </c>
      <c r="C9" s="160" t="s">
        <v>2</v>
      </c>
      <c r="D9" s="160" t="s">
        <v>3</v>
      </c>
      <c r="E9" s="160" t="s">
        <v>4</v>
      </c>
      <c r="F9" s="160" t="s">
        <v>5</v>
      </c>
    </row>
    <row r="10" spans="1:9">
      <c r="A10" s="160" t="s">
        <v>6</v>
      </c>
      <c r="B10" s="160"/>
    </row>
    <row r="11" spans="1:9">
      <c r="A11" s="160" t="s">
        <v>7</v>
      </c>
      <c r="B11" s="160"/>
    </row>
    <row r="12" spans="1:9">
      <c r="A12" s="160" t="s">
        <v>8</v>
      </c>
      <c r="B12" s="160"/>
    </row>
    <row r="13" spans="1:9" customHeight="1" ht="16.5" s="1" customFormat="1">
      <c r="A13" s="162" t="s">
        <v>9</v>
      </c>
      <c r="B13" s="163"/>
    </row>
    <row r="14" spans="1:9" s="1" customFormat="1">
      <c r="A14" s="163" t="s">
        <v>6</v>
      </c>
      <c r="B14" s="163"/>
      <c r="C14" s="3"/>
      <c r="E14" s="4"/>
    </row>
    <row r="15" spans="1:9" s="1" customFormat="1">
      <c r="A15" s="163" t="s">
        <v>7</v>
      </c>
      <c r="B15" s="163"/>
      <c r="C15" s="3"/>
      <c r="E15" s="3"/>
    </row>
    <row r="16" spans="1:9" s="1" customFormat="1">
      <c r="A16" s="163" t="s">
        <v>8</v>
      </c>
      <c r="B16" s="163"/>
      <c r="C16" s="3"/>
      <c r="E16" s="3"/>
    </row>
    <row r="17" spans="1:9" s="1" customFormat="1">
      <c r="A17" s="133"/>
      <c r="B17" s="133"/>
      <c r="C17" s="135"/>
      <c r="D17" s="137"/>
      <c r="E17" s="180" t="s">
        <v>10</v>
      </c>
      <c r="F17" s="180"/>
    </row>
    <row r="18" spans="1:9" s="1" customFormat="1">
      <c r="A18" s="134" t="s">
        <v>11</v>
      </c>
      <c r="B18" s="133"/>
      <c r="C18" s="167" t="s">
        <v>12</v>
      </c>
      <c r="D18" s="168"/>
      <c r="E18" s="179" t="s">
        <v>13</v>
      </c>
      <c r="F18" s="179"/>
    </row>
    <row r="19" spans="1:9" s="1" customFormat="1">
      <c r="A19" s="151" t="s">
        <v>14</v>
      </c>
      <c r="B19" s="134">
        <v>700</v>
      </c>
      <c r="C19" s="136" t="s">
        <v>15</v>
      </c>
      <c r="D19" s="147">
        <v>10.35</v>
      </c>
      <c r="E19" s="138" t="s">
        <v>16</v>
      </c>
      <c r="F19" s="148">
        <v>41.3256</v>
      </c>
    </row>
    <row r="20" spans="1:9" s="1" customFormat="1">
      <c r="A20" s="1"/>
      <c r="B20" s="1"/>
      <c r="C20" s="136" t="s">
        <v>17</v>
      </c>
      <c r="D20" s="147">
        <v>9.568</v>
      </c>
      <c r="E20" s="138" t="s">
        <v>18</v>
      </c>
      <c r="F20" s="148">
        <v>40.2547</v>
      </c>
    </row>
    <row r="21" spans="1:9" s="1" customFormat="1">
      <c r="A21" s="1"/>
      <c r="B21" s="1"/>
      <c r="C21" s="136" t="s">
        <v>19</v>
      </c>
      <c r="D21" s="147">
        <v>9.66</v>
      </c>
      <c r="E21" s="138" t="s">
        <v>20</v>
      </c>
      <c r="F21" s="148">
        <v>40.5698</v>
      </c>
    </row>
    <row r="22" spans="1:9" s="1" customFormat="1">
      <c r="A22" s="141" t="s">
        <v>21</v>
      </c>
      <c r="B22" s="142"/>
      <c r="C22" s="150" t="s">
        <v>22</v>
      </c>
      <c r="D22" s="147">
        <v>0.965847</v>
      </c>
      <c r="E22" s="178" t="s">
        <v>23</v>
      </c>
      <c r="F22" s="178"/>
    </row>
    <row r="23" spans="1:9" s="1" customFormat="1">
      <c r="A23" s="141" t="s">
        <v>24</v>
      </c>
      <c r="B23" s="142"/>
      <c r="C23" s="167" t="s">
        <v>25</v>
      </c>
      <c r="D23" s="168"/>
      <c r="E23" s="138" t="s">
        <v>26</v>
      </c>
      <c r="F23" s="148">
        <v>47.23</v>
      </c>
    </row>
    <row r="24" spans="1:9" s="1" customFormat="1">
      <c r="A24" s="141">
        <v>1</v>
      </c>
      <c r="B24" s="146">
        <v>700</v>
      </c>
      <c r="C24" s="136" t="s">
        <v>15</v>
      </c>
      <c r="D24" s="147">
        <v>24.36</v>
      </c>
      <c r="E24" s="138" t="s">
        <v>18</v>
      </c>
      <c r="F24" s="148">
        <v>46.01</v>
      </c>
    </row>
    <row r="25" spans="1:9" s="1" customFormat="1">
      <c r="A25" s="141">
        <v>2</v>
      </c>
      <c r="B25" s="146">
        <v>700</v>
      </c>
      <c r="C25" s="136" t="s">
        <v>17</v>
      </c>
      <c r="D25" s="147">
        <v>24.65</v>
      </c>
      <c r="E25" s="139" t="s">
        <v>20</v>
      </c>
      <c r="F25" s="148">
        <v>46.37</v>
      </c>
    </row>
    <row r="26" spans="1:9" s="1" customFormat="1">
      <c r="A26" s="141">
        <v>3</v>
      </c>
      <c r="B26" s="146">
        <v>700</v>
      </c>
      <c r="C26" s="136" t="s">
        <v>19</v>
      </c>
      <c r="D26" s="147">
        <v>24.66</v>
      </c>
      <c r="E26" s="181" t="s">
        <v>27</v>
      </c>
      <c r="F26" s="181"/>
    </row>
    <row r="27" spans="1:9" s="1" customFormat="1">
      <c r="A27" s="141">
        <v>4</v>
      </c>
      <c r="B27" s="146">
        <v>700</v>
      </c>
      <c r="C27" s="150" t="s">
        <v>22</v>
      </c>
      <c r="D27" s="147">
        <v>0.98654</v>
      </c>
      <c r="E27" s="140" t="s">
        <v>13</v>
      </c>
      <c r="F27" s="148">
        <v>42.2537</v>
      </c>
    </row>
    <row r="28" spans="1:9" s="1" customFormat="1">
      <c r="A28" s="141">
        <v>5</v>
      </c>
      <c r="B28" s="146">
        <v>700</v>
      </c>
      <c r="C28" s="167" t="s">
        <v>28</v>
      </c>
      <c r="D28" s="168"/>
      <c r="E28" s="140" t="s">
        <v>23</v>
      </c>
      <c r="F28" s="148">
        <v>48.29</v>
      </c>
    </row>
    <row r="29" spans="1:9" s="1" customFormat="1">
      <c r="A29" s="141">
        <v>6</v>
      </c>
      <c r="B29" s="146">
        <v>700</v>
      </c>
      <c r="C29" s="136" t="s">
        <v>15</v>
      </c>
      <c r="D29" s="147"/>
      <c r="E29" s="180" t="s">
        <v>29</v>
      </c>
      <c r="F29" s="180"/>
    </row>
    <row r="30" spans="1:9" customHeight="1" ht="16.5" s="1" customFormat="1">
      <c r="A30" s="129"/>
      <c r="C30" s="136" t="s">
        <v>17</v>
      </c>
      <c r="D30" s="147"/>
      <c r="E30" s="179" t="s">
        <v>13</v>
      </c>
      <c r="F30" s="179"/>
    </row>
    <row r="31" spans="1:9" s="1" customFormat="1">
      <c r="A31" s="145" t="s">
        <v>30</v>
      </c>
      <c r="B31" s="144"/>
      <c r="C31" s="136" t="s">
        <v>19</v>
      </c>
      <c r="D31" s="147"/>
      <c r="E31" s="138" t="s">
        <v>16</v>
      </c>
      <c r="F31" s="148">
        <v>43.5658</v>
      </c>
    </row>
    <row r="32" spans="1:9" s="1" customFormat="1">
      <c r="A32" s="143" t="s">
        <v>19</v>
      </c>
      <c r="B32" s="144"/>
      <c r="C32" s="150" t="s">
        <v>22</v>
      </c>
      <c r="D32" s="147">
        <v>44.44</v>
      </c>
      <c r="E32" s="138" t="s">
        <v>18</v>
      </c>
      <c r="F32" s="148">
        <v>43.3256</v>
      </c>
    </row>
    <row r="33" spans="1:9" s="1" customFormat="1">
      <c r="A33" s="143" t="s">
        <v>15</v>
      </c>
      <c r="B33" s="144"/>
      <c r="C33" s="167" t="s">
        <v>31</v>
      </c>
      <c r="D33" s="168">
        <v>10.35</v>
      </c>
      <c r="E33" s="138" t="s">
        <v>20</v>
      </c>
      <c r="F33" s="148">
        <v>43.5235</v>
      </c>
    </row>
    <row r="34" spans="1:9" s="1" customFormat="1">
      <c r="A34" s="143" t="s">
        <v>17</v>
      </c>
      <c r="B34" s="144"/>
      <c r="C34" s="136" t="s">
        <v>15</v>
      </c>
      <c r="D34" s="147">
        <v>9.57</v>
      </c>
      <c r="E34" s="178" t="s">
        <v>23</v>
      </c>
      <c r="F34" s="178"/>
    </row>
    <row r="35" spans="1:9" s="1" customFormat="1">
      <c r="A35" s="143" t="s">
        <v>22</v>
      </c>
      <c r="B35" s="144"/>
      <c r="C35" s="136" t="s">
        <v>17</v>
      </c>
      <c r="D35" s="147">
        <v>0.89</v>
      </c>
      <c r="E35" s="138" t="s">
        <v>26</v>
      </c>
      <c r="F35" s="148">
        <v>49.79</v>
      </c>
    </row>
    <row r="36" spans="1:9" s="1" customFormat="1">
      <c r="A36" s="143" t="s">
        <v>32</v>
      </c>
      <c r="B36" s="144"/>
      <c r="C36" s="136" t="s">
        <v>19</v>
      </c>
      <c r="D36" s="147">
        <v>700</v>
      </c>
      <c r="E36" s="138" t="s">
        <v>18</v>
      </c>
      <c r="F36" s="148">
        <v>49.51</v>
      </c>
    </row>
    <row r="37" spans="1:9" s="1" customFormat="1">
      <c r="A37" s="143"/>
      <c r="B37" s="144"/>
      <c r="C37" s="150" t="s">
        <v>22</v>
      </c>
      <c r="D37" s="147"/>
      <c r="E37" s="139" t="s">
        <v>20</v>
      </c>
      <c r="F37" s="148">
        <v>49.74</v>
      </c>
    </row>
    <row r="38" spans="1:9" s="1" customFormat="1">
      <c r="A38" s="143"/>
      <c r="B38" s="144"/>
      <c r="C38" s="167" t="s">
        <v>33</v>
      </c>
      <c r="D38" s="168"/>
      <c r="E38" s="181" t="s">
        <v>27</v>
      </c>
      <c r="F38" s="181"/>
    </row>
    <row r="39" spans="1:9" customHeight="1" ht="16.5" s="1" customFormat="1">
      <c r="A39" s="129"/>
      <c r="C39" s="136" t="s">
        <v>15</v>
      </c>
      <c r="D39" s="147"/>
      <c r="E39" s="140" t="s">
        <v>13</v>
      </c>
      <c r="F39" s="148">
        <v>43.1637</v>
      </c>
    </row>
    <row r="40" spans="1:9" customHeight="1" ht="16.5" s="1" customFormat="1">
      <c r="A40" s="129" t="s">
        <v>34</v>
      </c>
      <c r="B40" s="1">
        <v>99.65</v>
      </c>
      <c r="C40" s="136" t="s">
        <v>17</v>
      </c>
      <c r="D40" s="147"/>
      <c r="E40" s="140" t="s">
        <v>23</v>
      </c>
      <c r="F40" s="148">
        <v>49.33</v>
      </c>
    </row>
    <row r="41" spans="1:9" customHeight="1" ht="16.5" s="1" customFormat="1">
      <c r="A41" s="129"/>
      <c r="C41" s="136" t="s">
        <v>19</v>
      </c>
      <c r="D41" s="147"/>
      <c r="E41" s="180" t="s">
        <v>35</v>
      </c>
      <c r="F41" s="180"/>
    </row>
    <row r="42" spans="1:9" customHeight="1" ht="16.5" s="1" customFormat="1">
      <c r="A42" s="129"/>
      <c r="C42" s="150" t="s">
        <v>22</v>
      </c>
      <c r="D42" s="147"/>
      <c r="E42" s="179" t="s">
        <v>13</v>
      </c>
      <c r="F42" s="179"/>
    </row>
    <row r="43" spans="1:9" customHeight="1" ht="16.5" s="1" customFormat="1">
      <c r="A43" s="129"/>
      <c r="C43" s="136"/>
      <c r="D43" s="147"/>
      <c r="E43" s="138" t="s">
        <v>16</v>
      </c>
      <c r="F43" s="148"/>
    </row>
    <row r="44" spans="1:9" customHeight="1" ht="16.5" s="1" customFormat="1">
      <c r="A44" s="129"/>
      <c r="C44" s="136"/>
      <c r="D44" s="147"/>
      <c r="E44" s="138" t="s">
        <v>18</v>
      </c>
      <c r="F44" s="148"/>
    </row>
    <row r="45" spans="1:9" customHeight="1" ht="16.5" s="1" customFormat="1">
      <c r="A45" s="129"/>
      <c r="C45" s="136"/>
      <c r="D45" s="147"/>
      <c r="E45" s="138" t="s">
        <v>20</v>
      </c>
      <c r="F45" s="148"/>
    </row>
    <row r="46" spans="1:9" customHeight="1" ht="16.5" s="1" customFormat="1">
      <c r="A46" s="129"/>
      <c r="C46" s="136"/>
      <c r="D46" s="147"/>
      <c r="E46" s="178" t="s">
        <v>23</v>
      </c>
      <c r="F46" s="178"/>
    </row>
    <row r="47" spans="1:9" customHeight="1" ht="16.5" s="1" customFormat="1">
      <c r="A47" s="129"/>
      <c r="C47" s="136"/>
      <c r="D47" s="147"/>
      <c r="E47" s="138" t="s">
        <v>26</v>
      </c>
      <c r="F47" s="148"/>
    </row>
    <row r="48" spans="1:9" customHeight="1" ht="16.5" s="1" customFormat="1">
      <c r="A48" s="129"/>
      <c r="C48" s="136"/>
      <c r="D48" s="147"/>
      <c r="E48" s="138" t="s">
        <v>18</v>
      </c>
      <c r="F48" s="148"/>
    </row>
    <row r="49" spans="1:9" customHeight="1" ht="16.5" s="1" customFormat="1">
      <c r="A49" s="129"/>
      <c r="C49" s="136"/>
      <c r="D49" s="147"/>
      <c r="E49" s="139" t="s">
        <v>20</v>
      </c>
      <c r="F49" s="148"/>
    </row>
    <row r="50" spans="1:9" customHeight="1" ht="16.5" s="1" customFormat="1">
      <c r="A50" s="129"/>
      <c r="C50" s="136"/>
      <c r="D50" s="147"/>
      <c r="E50" s="181" t="s">
        <v>27</v>
      </c>
      <c r="F50" s="181"/>
    </row>
    <row r="51" spans="1:9" customHeight="1" ht="16.5" s="1" customFormat="1">
      <c r="A51" s="129"/>
      <c r="C51" s="136"/>
      <c r="D51" s="147"/>
      <c r="E51" s="140" t="s">
        <v>13</v>
      </c>
      <c r="F51" s="148"/>
    </row>
    <row r="52" spans="1:9" customHeight="1" ht="16.5" s="1" customFormat="1">
      <c r="A52" s="129"/>
      <c r="C52" s="136"/>
      <c r="D52" s="147"/>
      <c r="E52" s="140" t="s">
        <v>23</v>
      </c>
      <c r="F52" s="148"/>
    </row>
    <row r="53" spans="1:9" customHeight="1" ht="16.5" s="1" customFormat="1">
      <c r="A53" s="129"/>
      <c r="C53" s="136"/>
      <c r="D53" s="147"/>
      <c r="E53" s="180" t="s">
        <v>36</v>
      </c>
      <c r="F53" s="180"/>
    </row>
    <row r="54" spans="1:9" customHeight="1" ht="16.5" s="1" customFormat="1">
      <c r="A54" s="129"/>
      <c r="C54" s="136"/>
      <c r="D54" s="147"/>
      <c r="E54" s="179" t="s">
        <v>13</v>
      </c>
      <c r="F54" s="179"/>
    </row>
    <row r="55" spans="1:9" customHeight="1" ht="16.5" s="1" customFormat="1">
      <c r="A55" s="129"/>
      <c r="C55" s="136"/>
      <c r="D55" s="147"/>
      <c r="E55" s="138" t="s">
        <v>16</v>
      </c>
      <c r="F55" s="148"/>
    </row>
    <row r="56" spans="1:9" customHeight="1" ht="16.5" s="1" customFormat="1">
      <c r="A56" s="129"/>
      <c r="C56" s="136"/>
      <c r="D56" s="147"/>
      <c r="E56" s="138" t="s">
        <v>18</v>
      </c>
      <c r="F56" s="148"/>
    </row>
    <row r="57" spans="1:9" customHeight="1" ht="16.5" s="1" customFormat="1">
      <c r="A57" s="129"/>
      <c r="C57" s="136"/>
      <c r="D57" s="147"/>
      <c r="E57" s="138" t="s">
        <v>20</v>
      </c>
      <c r="F57" s="148"/>
    </row>
    <row r="58" spans="1:9" customHeight="1" ht="16.5" s="1" customFormat="1">
      <c r="A58" s="129"/>
      <c r="C58" s="136"/>
      <c r="D58" s="147"/>
      <c r="E58" s="178" t="s">
        <v>23</v>
      </c>
      <c r="F58" s="178"/>
    </row>
    <row r="59" spans="1:9" customHeight="1" ht="16.5" s="1" customFormat="1">
      <c r="A59" s="129"/>
      <c r="C59" s="136"/>
      <c r="D59" s="147"/>
      <c r="E59" s="138" t="s">
        <v>26</v>
      </c>
      <c r="F59" s="148"/>
    </row>
    <row r="60" spans="1:9" customHeight="1" ht="16.5" s="1" customFormat="1">
      <c r="A60" s="129"/>
      <c r="C60" s="136"/>
      <c r="D60" s="147"/>
      <c r="E60" s="138" t="s">
        <v>18</v>
      </c>
      <c r="F60" s="148"/>
    </row>
    <row r="61" spans="1:9" customHeight="1" ht="16.5" s="1" customFormat="1">
      <c r="A61" s="129"/>
      <c r="C61" s="136"/>
      <c r="D61" s="147"/>
      <c r="E61" s="139" t="s">
        <v>20</v>
      </c>
      <c r="F61" s="148"/>
    </row>
    <row r="62" spans="1:9" customHeight="1" ht="16.5" s="1" customFormat="1">
      <c r="A62" s="129"/>
      <c r="C62" s="136"/>
      <c r="D62" s="147"/>
      <c r="E62" s="181" t="s">
        <v>27</v>
      </c>
      <c r="F62" s="181"/>
    </row>
    <row r="63" spans="1:9" customHeight="1" ht="16.5" s="1" customFormat="1">
      <c r="A63" s="129"/>
      <c r="C63" s="136"/>
      <c r="D63" s="147"/>
      <c r="E63" s="140" t="s">
        <v>13</v>
      </c>
      <c r="F63" s="148"/>
    </row>
    <row r="64" spans="1:9" customHeight="1" ht="16.5" s="1" customFormat="1">
      <c r="A64" s="129"/>
      <c r="C64" s="136"/>
      <c r="D64" s="147"/>
      <c r="E64" s="140" t="s">
        <v>23</v>
      </c>
      <c r="F64" s="148"/>
    </row>
    <row r="65" spans="1:9" customHeight="1" ht="16.5" s="1" customFormat="1">
      <c r="A65" s="129"/>
      <c r="C65" s="136"/>
      <c r="D65" s="147"/>
      <c r="E65" s="180" t="s">
        <v>37</v>
      </c>
      <c r="F65" s="180"/>
    </row>
    <row r="66" spans="1:9" customHeight="1" ht="16.5" s="1" customFormat="1">
      <c r="A66" s="129"/>
      <c r="C66" s="136"/>
      <c r="D66" s="147"/>
      <c r="E66" s="179" t="s">
        <v>13</v>
      </c>
      <c r="F66" s="179"/>
    </row>
    <row r="67" spans="1:9" customHeight="1" ht="16.5" s="1" customFormat="1">
      <c r="A67" s="129"/>
      <c r="C67" s="136"/>
      <c r="D67" s="147"/>
      <c r="E67" s="138" t="s">
        <v>16</v>
      </c>
      <c r="F67" s="148"/>
    </row>
    <row r="68" spans="1:9" customHeight="1" ht="16.5" s="1" customFormat="1">
      <c r="A68" s="129"/>
      <c r="C68" s="136"/>
      <c r="D68" s="147"/>
      <c r="E68" s="138" t="s">
        <v>18</v>
      </c>
      <c r="F68" s="148"/>
    </row>
    <row r="69" spans="1:9" customHeight="1" ht="16.5" s="1" customFormat="1">
      <c r="A69" s="129"/>
      <c r="C69" s="136"/>
      <c r="D69" s="147"/>
      <c r="E69" s="138" t="s">
        <v>20</v>
      </c>
      <c r="F69" s="148"/>
    </row>
    <row r="70" spans="1:9" customHeight="1" ht="16.5" s="1" customFormat="1">
      <c r="A70" s="129"/>
      <c r="C70" s="136"/>
      <c r="D70" s="147"/>
      <c r="E70" s="178" t="s">
        <v>23</v>
      </c>
      <c r="F70" s="178"/>
    </row>
    <row r="71" spans="1:9" customHeight="1" ht="16.5" s="1" customFormat="1">
      <c r="A71" s="129"/>
      <c r="C71" s="136"/>
      <c r="D71" s="147"/>
      <c r="E71" s="138" t="s">
        <v>26</v>
      </c>
      <c r="F71" s="148"/>
    </row>
    <row r="72" spans="1:9" customHeight="1" ht="16.5" s="1" customFormat="1">
      <c r="A72" s="129"/>
      <c r="C72" s="136"/>
      <c r="D72" s="147"/>
      <c r="E72" s="138" t="s">
        <v>18</v>
      </c>
      <c r="F72" s="148"/>
    </row>
    <row r="73" spans="1:9" customHeight="1" ht="16.5" s="1" customFormat="1">
      <c r="A73" s="129"/>
      <c r="C73" s="136"/>
      <c r="D73" s="147"/>
      <c r="E73" s="139" t="s">
        <v>20</v>
      </c>
      <c r="F73" s="148"/>
    </row>
    <row r="74" spans="1:9" customHeight="1" ht="16.5" s="1" customFormat="1">
      <c r="A74" s="129"/>
      <c r="C74" s="136"/>
      <c r="D74" s="147"/>
      <c r="E74" s="181" t="s">
        <v>27</v>
      </c>
      <c r="F74" s="181"/>
    </row>
    <row r="75" spans="1:9" customHeight="1" ht="16.5" s="1" customFormat="1">
      <c r="A75" s="129"/>
      <c r="C75" s="136"/>
      <c r="D75" s="147"/>
      <c r="E75" s="140" t="s">
        <v>13</v>
      </c>
      <c r="F75" s="148"/>
    </row>
    <row r="76" spans="1:9" customHeight="1" ht="16.5" s="1" customFormat="1">
      <c r="A76" s="129"/>
      <c r="C76" s="150"/>
      <c r="D76" s="147"/>
      <c r="E76" s="140" t="s">
        <v>23</v>
      </c>
      <c r="F76" s="148"/>
    </row>
    <row r="77" spans="1:9" s="1" customFormat="1">
      <c r="E77" s="165"/>
      <c r="F77" s="166"/>
    </row>
    <row r="78" spans="1:9" s="1" customFormat="1">
      <c r="E78" s="164"/>
      <c r="F78" s="164"/>
    </row>
    <row r="79" spans="1:9" s="1" customFormat="1">
      <c r="E79" s="164"/>
      <c r="F79" s="164"/>
    </row>
    <row r="80" spans="1:9" s="1" customFormat="1">
      <c r="E80" s="164"/>
      <c r="F80" s="164"/>
    </row>
    <row r="81" spans="1:9" s="1" customFormat="1">
      <c r="E81" s="164"/>
      <c r="F81" s="164"/>
    </row>
    <row r="82" spans="1:9" s="1" customFormat="1">
      <c r="E82" s="3"/>
      <c r="F82" s="130"/>
    </row>
    <row r="83" spans="1:9" s="1" customFormat="1">
      <c r="E83" s="3"/>
      <c r="F83" s="130"/>
    </row>
    <row r="84" spans="1:9" customHeight="1" ht="16.5" s="1" customFormat="1">
      <c r="E84" s="131"/>
      <c r="F84" s="132"/>
    </row>
    <row r="85" spans="1:9" customHeight="1" ht="16.5" s="1" customFormat="1">
      <c r="A85" s="2"/>
      <c r="C85" s="3"/>
      <c r="E85" s="3"/>
    </row>
    <row r="86" spans="1:9" customHeight="1" ht="16.5" s="1" customFormat="1">
      <c r="A86" s="2"/>
      <c r="C86" s="3"/>
      <c r="E86" s="3"/>
    </row>
    <row r="87" spans="1:9" customHeight="1" ht="16.5">
      <c r="A87" s="5" t="s">
        <v>38</v>
      </c>
      <c r="B87" s="5"/>
    </row>
    <row r="88" spans="1:9">
      <c r="A88" s="149" t="s">
        <v>39</v>
      </c>
      <c r="B88" s="169"/>
      <c r="C88" s="170" t="s">
        <v>40</v>
      </c>
    </row>
    <row r="89" spans="1:9">
      <c r="A89" s="149" t="s">
        <v>41</v>
      </c>
      <c r="B89" s="169"/>
      <c r="C89" s="170" t="s">
        <v>42</v>
      </c>
    </row>
    <row r="90" spans="1:9">
      <c r="A90" s="149" t="s">
        <v>43</v>
      </c>
      <c r="B90" s="169"/>
      <c r="C90" s="170" t="s">
        <v>44</v>
      </c>
    </row>
    <row r="91" spans="1:9">
      <c r="A91" s="149" t="s">
        <v>45</v>
      </c>
      <c r="B91" s="171"/>
      <c r="C91" s="172" t="s">
        <v>46</v>
      </c>
    </row>
    <row r="92" spans="1:9">
      <c r="A92" s="149" t="s">
        <v>47</v>
      </c>
      <c r="B92" s="173"/>
      <c r="C92" s="174"/>
    </row>
    <row r="94" spans="1:9" customHeight="1" ht="16.5">
      <c r="A94" s="9" t="s">
        <v>48</v>
      </c>
      <c r="B94" s="9" t="s">
        <v>0</v>
      </c>
    </row>
    <row r="96" spans="1:9" customHeight="1" ht="16.5">
      <c r="A96" s="182" t="s">
        <v>49</v>
      </c>
      <c r="B96" s="183"/>
      <c r="C96" s="176" t="s">
        <v>50</v>
      </c>
      <c r="D96" s="177"/>
      <c r="E96" s="10" t="s">
        <v>51</v>
      </c>
      <c r="F96" s="11" t="s">
        <v>52</v>
      </c>
      <c r="G96" s="12" t="s">
        <v>53</v>
      </c>
    </row>
    <row r="97" spans="1:9" customHeight="1" ht="16.5">
      <c r="A97" s="13" t="s">
        <v>54</v>
      </c>
      <c r="B97" s="14"/>
      <c r="C97" s="15"/>
      <c r="D97" s="16"/>
      <c r="E97" s="17"/>
      <c r="F97" s="18" t="str">
        <f>$B$100/$D$98*E97</f>
        <v>0</v>
      </c>
      <c r="G97" s="19" t="str">
        <f>(100/B98)*F97</f>
        <v>0</v>
      </c>
    </row>
    <row r="98" spans="1:9" customHeight="1" ht="16.5">
      <c r="A98" s="20" t="s">
        <v>55</v>
      </c>
      <c r="B98" s="21"/>
      <c r="C98" s="22" t="s">
        <v>56</v>
      </c>
      <c r="D98" s="23"/>
      <c r="E98" s="22"/>
      <c r="F98" s="24" t="str">
        <f>$B$100/$D$98*E98</f>
        <v>0</v>
      </c>
      <c r="G98" s="25" t="str">
        <f>(100/B98)*F98</f>
        <v>0</v>
      </c>
    </row>
    <row r="99" spans="1:9" customHeight="1" ht="16.5">
      <c r="A99" s="26"/>
      <c r="B99" s="27"/>
      <c r="C99" s="28"/>
      <c r="D99" s="29"/>
      <c r="E99" s="30"/>
      <c r="F99" s="24" t="str">
        <f>$B$100/$D$98*E99</f>
        <v>0</v>
      </c>
      <c r="G99" s="31" t="str">
        <f>(100/B98)*F99</f>
        <v>0</v>
      </c>
    </row>
    <row r="100" spans="1:9" customHeight="1" ht="16.5">
      <c r="A100" s="32" t="s">
        <v>57</v>
      </c>
      <c r="B100" s="33"/>
      <c r="C100" s="15"/>
      <c r="D100" s="34"/>
      <c r="E100" s="22"/>
      <c r="F100" s="18" t="str">
        <f>$B$100/$D$101*E100</f>
        <v>0</v>
      </c>
      <c r="G100" s="19" t="str">
        <f>(100/B98)*F100</f>
        <v>0</v>
      </c>
    </row>
    <row r="101" spans="1:9" customHeight="1" ht="16.5">
      <c r="A101" s="26"/>
      <c r="B101" s="27"/>
      <c r="C101" s="22" t="s">
        <v>58</v>
      </c>
      <c r="D101" s="23"/>
      <c r="E101" s="22"/>
      <c r="F101" s="24" t="str">
        <f>$B$100/$D$101*E101</f>
        <v>0</v>
      </c>
      <c r="G101" s="25" t="str">
        <f>(100/B98)*F101</f>
        <v>0</v>
      </c>
    </row>
    <row r="102" spans="1:9" customHeight="1" ht="16.5" s="1" customFormat="1">
      <c r="A102" s="35" t="s">
        <v>59</v>
      </c>
      <c r="B102" s="36"/>
      <c r="C102" s="37"/>
      <c r="D102" s="38"/>
      <c r="E102" s="30"/>
      <c r="F102" s="39" t="str">
        <f>$B$100/$D$101*E102</f>
        <v>0</v>
      </c>
      <c r="G102" s="31" t="str">
        <f>(100/B98)*F102</f>
        <v>0</v>
      </c>
    </row>
    <row r="103" spans="1:9">
      <c r="A103" s="26"/>
      <c r="B103" s="1"/>
      <c r="C103" s="1"/>
      <c r="D103" s="1"/>
      <c r="E103" s="1"/>
      <c r="F103" s="40"/>
      <c r="G103" s="41"/>
    </row>
    <row r="104" spans="1:9" customHeight="1" ht="16.5">
      <c r="A104" s="26"/>
      <c r="B104" s="1"/>
      <c r="C104" s="1"/>
      <c r="D104" s="1"/>
      <c r="E104" s="1"/>
      <c r="F104" s="42" t="s">
        <v>60</v>
      </c>
      <c r="G104" s="43" t="str">
        <f>AVERAGE(G97:G102)</f>
        <v>0</v>
      </c>
    </row>
    <row r="105" spans="1:9" customHeight="1" ht="16.5">
      <c r="A105" s="26"/>
      <c r="B105" s="1"/>
      <c r="C105" s="1"/>
      <c r="D105" s="1"/>
      <c r="E105" s="1"/>
      <c r="F105" s="44" t="s">
        <v>61</v>
      </c>
      <c r="G105" s="45" t="str">
        <f>STDEV(G97:G102)/G104</f>
        <v>0</v>
      </c>
    </row>
    <row r="106" spans="1:9" customHeight="1" ht="16.5">
      <c r="A106" s="46"/>
      <c r="B106" s="47"/>
      <c r="C106" s="47"/>
      <c r="D106" s="47"/>
      <c r="E106" s="47"/>
      <c r="F106" s="44" t="s">
        <v>62</v>
      </c>
      <c r="G106" s="48">
        <f>COUNT(G97:G102)</f>
        <v>0</v>
      </c>
    </row>
    <row r="108" spans="1:9" customHeight="1" ht="16.5">
      <c r="A108" s="5" t="s">
        <v>48</v>
      </c>
      <c r="B108" s="49" t="s">
        <v>63</v>
      </c>
    </row>
    <row r="109" spans="1:9">
      <c r="A109" s="6" t="s">
        <v>64</v>
      </c>
      <c r="B109" s="8" t="str">
        <f>B91</f>
        <v/>
      </c>
      <c r="F109" s="50"/>
    </row>
    <row r="110" spans="1:9" customHeight="1" ht="16.5">
      <c r="A110" s="8" t="s">
        <v>65</v>
      </c>
      <c r="B110" s="51"/>
      <c r="F110" s="50"/>
    </row>
    <row r="112" spans="1:9" customHeight="1" ht="16.5">
      <c r="A112" s="175" t="s">
        <v>66</v>
      </c>
      <c r="B112" s="177"/>
      <c r="C112" s="175" t="s">
        <v>67</v>
      </c>
      <c r="D112" s="177"/>
      <c r="E112" s="10" t="s">
        <v>68</v>
      </c>
      <c r="F112" s="11" t="s">
        <v>52</v>
      </c>
      <c r="G112" s="10" t="s">
        <v>69</v>
      </c>
    </row>
    <row r="113" spans="1:9" customHeight="1" ht="16.5">
      <c r="A113" s="52"/>
      <c r="B113" s="53"/>
      <c r="C113" s="54" t="s">
        <v>70</v>
      </c>
      <c r="D113" s="55"/>
      <c r="E113" s="17"/>
      <c r="F113" s="18" t="str">
        <f>$B$117/$D$115*E113</f>
        <v>0</v>
      </c>
      <c r="G113" s="56" t="str">
        <f>F113/$G$104</f>
        <v>0</v>
      </c>
    </row>
    <row r="114" spans="1:9" customHeight="1" ht="16.5">
      <c r="A114" s="57"/>
      <c r="B114" s="58"/>
      <c r="C114" s="59"/>
      <c r="D114" s="60"/>
      <c r="E114" s="22"/>
      <c r="F114" s="24" t="str">
        <f>$B$117/$D$115*E114</f>
        <v>0</v>
      </c>
      <c r="G114" s="56" t="str">
        <f>F114/$G$104</f>
        <v>0</v>
      </c>
    </row>
    <row r="115" spans="1:9" customHeight="1" ht="16.5">
      <c r="A115" s="32" t="s">
        <v>71</v>
      </c>
      <c r="B115" s="61" t="str">
        <f>B117/40*B110</f>
        <v>0</v>
      </c>
      <c r="C115" s="59" t="s">
        <v>72</v>
      </c>
      <c r="D115" s="62" t="str">
        <f>D113/B110*40</f>
        <v>0</v>
      </c>
      <c r="E115" s="22"/>
      <c r="F115" s="24" t="str">
        <f>$B$117/$D$115*E115</f>
        <v>0</v>
      </c>
      <c r="G115" s="63" t="str">
        <f>F115/$G$104</f>
        <v>0</v>
      </c>
    </row>
    <row r="116" spans="1:9" customHeight="1" ht="16.5">
      <c r="A116" s="32"/>
      <c r="B116" s="61"/>
      <c r="C116" s="54" t="s">
        <v>73</v>
      </c>
      <c r="D116" s="55"/>
      <c r="E116" s="17"/>
      <c r="F116" s="18" t="str">
        <f>$B$117/$D$118*E116</f>
        <v>0</v>
      </c>
      <c r="G116" s="64" t="str">
        <f>F116/$G$104</f>
        <v>0</v>
      </c>
    </row>
    <row r="117" spans="1:9" customHeight="1" ht="16.5">
      <c r="A117" s="32" t="s">
        <v>74</v>
      </c>
      <c r="B117" s="33" t="str">
        <f>B119*50</f>
        <v>0</v>
      </c>
      <c r="C117" s="59"/>
      <c r="D117" s="60"/>
      <c r="E117" s="22"/>
      <c r="F117" s="24" t="str">
        <f>$B$117/$D$118*E117</f>
        <v>0</v>
      </c>
      <c r="G117" s="56" t="str">
        <f>F117/$G$104</f>
        <v>0</v>
      </c>
    </row>
    <row r="118" spans="1:9">
      <c r="A118" s="26"/>
      <c r="B118" s="27"/>
      <c r="C118" s="65" t="s">
        <v>72</v>
      </c>
      <c r="D118" s="66" t="str">
        <f>D116/B110*40</f>
        <v>0</v>
      </c>
      <c r="E118" s="30"/>
      <c r="F118" s="39" t="str">
        <f>$B$117/$D$118*E118</f>
        <v>0</v>
      </c>
      <c r="G118" s="63" t="str">
        <f>F118/$G$104</f>
        <v>0</v>
      </c>
    </row>
    <row r="119" spans="1:9" customHeight="1" ht="16.5">
      <c r="A119" s="32" t="s">
        <v>75</v>
      </c>
      <c r="B119" s="61" t="str">
        <f>B102</f>
        <v/>
      </c>
      <c r="C119" s="67" t="s">
        <v>76</v>
      </c>
      <c r="D119" s="62"/>
      <c r="E119" s="22"/>
      <c r="F119" s="18" t="str">
        <f>$B$117/$D$121*E119</f>
        <v>0</v>
      </c>
      <c r="G119" s="68" t="str">
        <f>F119/$G$104</f>
        <v>0</v>
      </c>
    </row>
    <row r="120" spans="1:9" customHeight="1" ht="16.5">
      <c r="A120" s="32"/>
      <c r="B120" s="61"/>
      <c r="C120" s="67"/>
      <c r="D120" s="60"/>
      <c r="E120" s="22"/>
      <c r="F120" s="24" t="str">
        <f>$B$117/$D$121*E120</f>
        <v>0</v>
      </c>
      <c r="G120" s="69" t="str">
        <f>F120/$G$104</f>
        <v>0</v>
      </c>
    </row>
    <row r="121" spans="1:9">
      <c r="A121" s="46"/>
      <c r="B121" s="70"/>
      <c r="C121" s="65" t="s">
        <v>72</v>
      </c>
      <c r="D121" s="66" t="str">
        <f>D119/B110*40</f>
        <v>0</v>
      </c>
      <c r="E121" s="30"/>
      <c r="F121" s="39" t="str">
        <f>$B$117/$D$121*E121</f>
        <v>0</v>
      </c>
      <c r="G121" s="71" t="str">
        <f>F121/$G$104</f>
        <v>0</v>
      </c>
    </row>
    <row r="122" spans="1:9">
      <c r="A122" s="32"/>
      <c r="B122" s="72"/>
      <c r="C122" s="72"/>
      <c r="D122" s="1"/>
      <c r="E122" s="72"/>
      <c r="F122" s="73"/>
      <c r="G122" s="74"/>
    </row>
    <row r="123" spans="1:9" customHeight="1" ht="16.5">
      <c r="A123" s="26"/>
      <c r="B123" s="1"/>
      <c r="C123" s="72"/>
      <c r="D123" s="1"/>
      <c r="E123" s="152"/>
      <c r="F123" s="153" t="s">
        <v>77</v>
      </c>
      <c r="G123" s="154" t="str">
        <f>AVERAGE(G113:G121)</f>
        <v>0</v>
      </c>
    </row>
    <row r="124" spans="1:9" customHeight="1" ht="16.5">
      <c r="A124" s="26"/>
      <c r="B124" s="1"/>
      <c r="C124" s="72"/>
      <c r="D124" s="1"/>
      <c r="E124" s="152"/>
      <c r="F124" s="153" t="s">
        <v>78</v>
      </c>
      <c r="G124" s="154" t="str">
        <f>STDEV(G113:G121)/G123</f>
        <v>0</v>
      </c>
    </row>
    <row r="125" spans="1:9" customHeight="1" ht="16.5">
      <c r="A125" s="46"/>
      <c r="B125" s="47"/>
      <c r="C125" s="75"/>
      <c r="D125" s="47"/>
      <c r="E125" s="155"/>
      <c r="F125" s="153" t="s">
        <v>8</v>
      </c>
      <c r="G125" s="156">
        <f>COUNT(G113:G121)</f>
        <v>0</v>
      </c>
    </row>
    <row r="126" spans="1:9">
      <c r="A126" s="72"/>
      <c r="B126" s="72"/>
      <c r="C126" s="72"/>
      <c r="F126" s="72"/>
    </row>
    <row r="127" spans="1:9" customHeight="1" ht="16.5">
      <c r="A127" s="51" t="s">
        <v>79</v>
      </c>
      <c r="B127" s="76" t="s">
        <v>80</v>
      </c>
      <c r="C127" s="72"/>
      <c r="G127" s="77" t="str">
        <f>G123</f>
        <v>0</v>
      </c>
    </row>
    <row r="128" spans="1:9" customHeight="1" ht="17.25">
      <c r="A128" s="78"/>
      <c r="B128" s="79"/>
      <c r="C128" s="80"/>
      <c r="D128" s="81"/>
      <c r="E128" s="81"/>
      <c r="F128" s="82"/>
      <c r="G128" s="81"/>
    </row>
    <row r="129" spans="1:9">
      <c r="A129" s="83"/>
      <c r="B129" s="83"/>
      <c r="C129" s="72"/>
      <c r="D129" s="73"/>
      <c r="E129" s="72"/>
      <c r="F129" s="72"/>
      <c r="G129" s="1"/>
    </row>
    <row r="130" spans="1:9">
      <c r="A130" s="83"/>
      <c r="B130" s="83"/>
      <c r="C130" s="72"/>
      <c r="D130" s="73"/>
      <c r="E130" s="72"/>
      <c r="F130" s="72"/>
      <c r="G130" s="1"/>
    </row>
    <row r="131" spans="1:9" customHeight="1" ht="16.5">
      <c r="A131" s="9" t="s">
        <v>81</v>
      </c>
      <c r="B131" s="9"/>
    </row>
    <row r="132" spans="1:9">
      <c r="C132" s="84"/>
    </row>
    <row r="133" spans="1:9" customHeight="1" ht="16.5">
      <c r="A133" s="175" t="s">
        <v>49</v>
      </c>
      <c r="B133" s="176"/>
      <c r="C133" s="175" t="s">
        <v>50</v>
      </c>
      <c r="D133" s="177"/>
      <c r="E133" s="10" t="s">
        <v>82</v>
      </c>
      <c r="F133" s="11" t="s">
        <v>83</v>
      </c>
      <c r="G133" s="11" t="s">
        <v>84</v>
      </c>
    </row>
    <row r="134" spans="1:9" customHeight="1" ht="16.5">
      <c r="A134" s="13" t="s">
        <v>54</v>
      </c>
      <c r="B134" s="14"/>
      <c r="C134" s="15"/>
      <c r="D134" s="15"/>
      <c r="E134" s="85"/>
      <c r="F134" s="86" t="str">
        <f>($B$137/$D$135)*E134</f>
        <v>0</v>
      </c>
      <c r="G134" s="87" t="str">
        <f>(100/$B$135)*F134</f>
        <v>0</v>
      </c>
    </row>
    <row r="135" spans="1:9" customHeight="1" ht="16.5">
      <c r="A135" s="20" t="s">
        <v>55</v>
      </c>
      <c r="B135" s="88"/>
      <c r="C135" s="22" t="s">
        <v>56</v>
      </c>
      <c r="D135" s="62"/>
      <c r="E135" s="89"/>
      <c r="F135" s="90" t="str">
        <f>($B$137/$D$135)*E135</f>
        <v>0</v>
      </c>
      <c r="G135" s="91" t="str">
        <f>(100/$B$135)*F135</f>
        <v>0</v>
      </c>
    </row>
    <row r="136" spans="1:9">
      <c r="A136" s="26"/>
      <c r="B136" s="27"/>
      <c r="C136" s="22"/>
      <c r="D136" s="62"/>
      <c r="E136" s="89"/>
      <c r="F136" s="90" t="str">
        <f>($B$137/$D$135)*E136</f>
        <v>0</v>
      </c>
      <c r="G136" s="92" t="str">
        <f>(100/$B$135)*F136</f>
        <v>0</v>
      </c>
    </row>
    <row r="137" spans="1:9" customHeight="1" ht="16.5">
      <c r="A137" s="32" t="s">
        <v>57</v>
      </c>
      <c r="B137" s="33"/>
      <c r="C137" s="15"/>
      <c r="D137" s="93"/>
      <c r="E137" s="94"/>
      <c r="F137" s="86" t="str">
        <f>($B$137/$D$138)*E137</f>
        <v>0</v>
      </c>
      <c r="G137" s="91" t="str">
        <f>(100/$B$135)*F137</f>
        <v>0</v>
      </c>
    </row>
    <row r="138" spans="1:9">
      <c r="A138" s="26"/>
      <c r="B138" s="27" t="s">
        <v>85</v>
      </c>
      <c r="C138" s="22" t="s">
        <v>58</v>
      </c>
      <c r="D138" s="62"/>
      <c r="E138" s="95"/>
      <c r="F138" s="96" t="str">
        <f>($B$137/$D$138)*E138</f>
        <v>0</v>
      </c>
      <c r="G138" s="91" t="str">
        <f>(100/$B$135)*F138</f>
        <v>0</v>
      </c>
    </row>
    <row r="139" spans="1:9" customHeight="1" ht="16.5">
      <c r="A139" s="35" t="s">
        <v>59</v>
      </c>
      <c r="B139" s="97"/>
      <c r="C139" s="37"/>
      <c r="D139" s="37"/>
      <c r="E139" s="98"/>
      <c r="F139" s="99" t="str">
        <f>($B$137/$D$138)*E139</f>
        <v>0</v>
      </c>
      <c r="G139" s="92" t="str">
        <f>(100/$B$135)*F139</f>
        <v>0</v>
      </c>
    </row>
    <row r="140" spans="1:9">
      <c r="A140" s="26"/>
      <c r="B140" s="1"/>
      <c r="C140" s="1"/>
      <c r="D140" s="1"/>
      <c r="E140" s="72"/>
      <c r="F140" s="100"/>
      <c r="G140" s="25"/>
    </row>
    <row r="141" spans="1:9" customHeight="1" ht="16.5">
      <c r="A141" s="26"/>
      <c r="B141" s="1"/>
      <c r="C141" s="1"/>
      <c r="D141" s="1"/>
      <c r="E141" s="1"/>
      <c r="F141" s="42" t="s">
        <v>60</v>
      </c>
      <c r="G141" s="43" t="str">
        <f>AVERAGE(G134:G139)</f>
        <v>0</v>
      </c>
    </row>
    <row r="142" spans="1:9" customHeight="1" ht="16.5">
      <c r="A142" s="26"/>
      <c r="B142" s="1"/>
      <c r="C142" s="1"/>
      <c r="D142" s="1"/>
      <c r="E142" s="1"/>
      <c r="F142" s="44" t="s">
        <v>61</v>
      </c>
      <c r="G142" s="45" t="str">
        <f>STDEV(G134:G139)/G141</f>
        <v>0</v>
      </c>
    </row>
    <row r="143" spans="1:9" customHeight="1" ht="16.5">
      <c r="A143" s="46"/>
      <c r="B143" s="47"/>
      <c r="C143" s="47"/>
      <c r="D143" s="47"/>
      <c r="E143" s="47"/>
      <c r="F143" s="30" t="s">
        <v>62</v>
      </c>
      <c r="G143" s="48">
        <f>COUNT(G134:G139)</f>
        <v>0</v>
      </c>
    </row>
    <row r="144" spans="1:9" customHeight="1" ht="16.5">
      <c r="C144" s="7"/>
    </row>
    <row r="145" spans="1:9" customHeight="1" ht="16.5">
      <c r="C145" s="7"/>
    </row>
    <row r="146" spans="1:9" customHeight="1" ht="16.5">
      <c r="A146" s="5"/>
      <c r="B146" s="5"/>
      <c r="C146" s="5"/>
    </row>
    <row r="147" spans="1:9" customHeight="1" ht="16.5">
      <c r="A147" s="101" t="s">
        <v>86</v>
      </c>
      <c r="B147" s="102" t="s">
        <v>87</v>
      </c>
      <c r="C147" s="101" t="s">
        <v>82</v>
      </c>
      <c r="D147" s="103" t="s">
        <v>83</v>
      </c>
      <c r="E147" s="104" t="s">
        <v>88</v>
      </c>
      <c r="F147" s="105"/>
      <c r="G147" s="106"/>
      <c r="H147" s="107"/>
    </row>
    <row r="148" spans="1:9">
      <c r="A148" s="20">
        <v>1</v>
      </c>
      <c r="B148" s="55"/>
      <c r="C148" s="100"/>
      <c r="D148" s="108"/>
      <c r="E148" s="109" t="str">
        <f>D148/$G$141</f>
        <v>0</v>
      </c>
      <c r="F148" s="20"/>
      <c r="G148" s="110"/>
      <c r="H148" s="111"/>
    </row>
    <row r="149" spans="1:9">
      <c r="A149" s="20">
        <v>2</v>
      </c>
      <c r="B149" s="62"/>
      <c r="C149" s="100"/>
      <c r="D149" s="112"/>
      <c r="E149" s="113" t="str">
        <f>D149/$G$141</f>
        <v>0</v>
      </c>
      <c r="F149" s="20"/>
      <c r="G149" s="110"/>
      <c r="H149" s="111"/>
    </row>
    <row r="150" spans="1:9">
      <c r="A150" s="20">
        <v>3</v>
      </c>
      <c r="B150" s="62"/>
      <c r="C150" s="100"/>
      <c r="D150" s="112"/>
      <c r="E150" s="113" t="str">
        <f>D150/$G$141</f>
        <v>0</v>
      </c>
      <c r="F150" s="20"/>
      <c r="G150" s="110"/>
      <c r="H150" s="111"/>
    </row>
    <row r="151" spans="1:9">
      <c r="A151" s="20">
        <v>4</v>
      </c>
      <c r="B151" s="62"/>
      <c r="C151" s="114"/>
      <c r="D151" s="112"/>
      <c r="E151" s="113" t="str">
        <f>D151/$G$141</f>
        <v>0</v>
      </c>
      <c r="F151" s="20"/>
      <c r="G151" s="110"/>
      <c r="H151" s="111"/>
    </row>
    <row r="152" spans="1:9">
      <c r="A152" s="20">
        <v>5</v>
      </c>
      <c r="B152" s="62"/>
      <c r="C152" s="114"/>
      <c r="D152" s="112"/>
      <c r="E152" s="113" t="str">
        <f>D152/$G$141</f>
        <v>0</v>
      </c>
      <c r="F152" s="20"/>
      <c r="G152" s="110"/>
      <c r="H152" s="111"/>
    </row>
    <row r="153" spans="1:9">
      <c r="A153" s="115">
        <v>6</v>
      </c>
      <c r="B153" s="66"/>
      <c r="C153" s="116"/>
      <c r="D153" s="117"/>
      <c r="E153" s="118" t="str">
        <f>D153/$G$141</f>
        <v>0</v>
      </c>
      <c r="F153" s="20"/>
      <c r="G153" s="110"/>
      <c r="H153" s="111"/>
    </row>
    <row r="154" spans="1:9">
      <c r="A154" s="20"/>
      <c r="B154" s="72"/>
      <c r="C154" s="119"/>
      <c r="D154" s="120"/>
      <c r="E154" s="73"/>
      <c r="F154" s="121"/>
      <c r="G154" s="122"/>
      <c r="H154" s="110"/>
    </row>
    <row r="155" spans="1:9" customHeight="1" ht="16.5">
      <c r="A155" s="32" t="s">
        <v>89</v>
      </c>
      <c r="B155" s="123" t="str">
        <f>AVERAGE(B148:B153)</f>
        <v>0</v>
      </c>
      <c r="C155" s="152"/>
      <c r="D155" s="157" t="s">
        <v>77</v>
      </c>
      <c r="E155" s="158" t="str">
        <f>AVERAGE(E148:E153)</f>
        <v>0</v>
      </c>
      <c r="F155" s="121"/>
      <c r="G155" s="124"/>
      <c r="H155" s="125"/>
    </row>
    <row r="156" spans="1:9" customHeight="1" ht="16.5">
      <c r="A156" s="26"/>
      <c r="B156" s="1"/>
      <c r="C156" s="152"/>
      <c r="D156" s="153" t="s">
        <v>61</v>
      </c>
      <c r="E156" s="154" t="str">
        <f>STDEV(E148:E153)/E155</f>
        <v>0</v>
      </c>
      <c r="F156" s="121"/>
      <c r="G156" s="119"/>
      <c r="H156" s="125"/>
    </row>
    <row r="157" spans="1:9" customHeight="1" ht="16.5">
      <c r="A157" s="46"/>
      <c r="B157" s="47"/>
      <c r="C157" s="155"/>
      <c r="D157" s="153" t="s">
        <v>62</v>
      </c>
      <c r="E157" s="159">
        <v>6</v>
      </c>
      <c r="F157" s="121"/>
      <c r="G157" s="119"/>
      <c r="H157" s="126"/>
    </row>
    <row r="158" spans="1:9" customHeight="1" ht="16.5" s="128" customFormat="1">
      <c r="A158" s="127"/>
      <c r="B158" s="127"/>
      <c r="C158" s="127"/>
      <c r="D158" s="119"/>
      <c r="E158" s="126"/>
      <c r="F158" s="127"/>
      <c r="G158" s="119"/>
      <c r="H158" s="126"/>
    </row>
    <row r="159" spans="1:9" customHeight="1" ht="16.5">
      <c r="A159" s="81"/>
      <c r="B159" s="81"/>
      <c r="C159" s="81"/>
      <c r="D159" s="80"/>
      <c r="E159" s="81"/>
      <c r="F159" s="81"/>
      <c r="G159" s="81"/>
      <c r="H159" s="1"/>
    </row>
    <row r="160" spans="1:9" customHeight="1" ht="16.5">
      <c r="A160" s="72" t="s">
        <v>90</v>
      </c>
      <c r="D160" s="72" t="s">
        <v>91</v>
      </c>
      <c r="G160" s="119" t="s">
        <v>92</v>
      </c>
    </row>
    <row r="161" spans="1:9">
      <c r="A161" s="83"/>
      <c r="B161" s="83"/>
      <c r="D161" s="72"/>
      <c r="E161" s="72"/>
      <c r="F161" s="72"/>
      <c r="G161" s="1"/>
    </row>
    <row r="162" spans="1:9" customHeight="1" ht="17.25">
      <c r="A162" s="78" t="s">
        <v>93</v>
      </c>
      <c r="B162" s="83"/>
      <c r="D162" s="78" t="s">
        <v>94</v>
      </c>
      <c r="E162" s="72"/>
      <c r="G162" s="80"/>
    </row>
    <row r="163" spans="1:9">
      <c r="A163" s="83"/>
      <c r="B163" s="83"/>
      <c r="C163" s="72"/>
      <c r="D163" s="73"/>
      <c r="E163" s="72"/>
      <c r="F163" s="72"/>
      <c r="G163" s="1"/>
    </row>
    <row r="164" spans="1:9">
      <c r="A164" s="83"/>
      <c r="B164" s="83"/>
      <c r="C164" s="72"/>
      <c r="D164" s="73"/>
      <c r="E164" s="72"/>
      <c r="F164" s="72"/>
      <c r="G164" s="1"/>
    </row>
    <row r="165" spans="1:9">
      <c r="A165" s="83"/>
      <c r="B165" s="83"/>
      <c r="C165" s="72"/>
      <c r="D165" s="73"/>
      <c r="E165" s="72"/>
      <c r="F165" s="72"/>
      <c r="G165" s="1"/>
    </row>
    <row r="166" spans="1:9">
      <c r="A166" s="83"/>
      <c r="B166" s="83"/>
      <c r="C166" s="72"/>
      <c r="D166" s="73"/>
      <c r="E166" s="72"/>
      <c r="F166" s="72"/>
      <c r="G166" s="1"/>
    </row>
    <row r="167" spans="1:9">
      <c r="A167" s="83"/>
      <c r="B167" s="83"/>
      <c r="C167" s="72"/>
      <c r="D167" s="73"/>
      <c r="E167" s="72"/>
      <c r="F167" s="72"/>
      <c r="G167" s="1"/>
    </row>
    <row r="168" spans="1:9">
      <c r="A168" s="83"/>
      <c r="B168" s="83"/>
      <c r="C168" s="72"/>
      <c r="D168" s="73"/>
      <c r="E168" s="72"/>
      <c r="F168" s="72"/>
      <c r="G168" s="1"/>
    </row>
    <row r="169" spans="1:9">
      <c r="A169" s="83"/>
      <c r="B169" s="83"/>
      <c r="C169" s="72"/>
      <c r="D169" s="73"/>
      <c r="E169" s="72"/>
      <c r="F169" s="72"/>
      <c r="G169" s="1"/>
    </row>
    <row r="170" spans="1:9">
      <c r="A170" s="83"/>
      <c r="B170" s="83"/>
      <c r="C170" s="72"/>
      <c r="D170" s="73"/>
      <c r="E170" s="72"/>
      <c r="F170" s="72"/>
      <c r="G170" s="1"/>
    </row>
    <row r="171" spans="1:9">
      <c r="A171" s="83"/>
      <c r="B171" s="83"/>
      <c r="C171" s="72"/>
      <c r="D171" s="73"/>
      <c r="E171" s="72"/>
      <c r="F171" s="72"/>
      <c r="G17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62:F62"/>
    <mergeCell ref="E65:F65"/>
    <mergeCell ref="E66:F66"/>
    <mergeCell ref="E70:F70"/>
    <mergeCell ref="E74:F74"/>
    <mergeCell ref="E46:F46"/>
    <mergeCell ref="E50:F50"/>
    <mergeCell ref="E53:F53"/>
    <mergeCell ref="E54:F54"/>
    <mergeCell ref="E58:F58"/>
    <mergeCell ref="A133:B133"/>
    <mergeCell ref="C133:D133"/>
    <mergeCell ref="E22:F22"/>
    <mergeCell ref="E18:F18"/>
    <mergeCell ref="E17:F17"/>
    <mergeCell ref="E26:F26"/>
    <mergeCell ref="A96:B96"/>
    <mergeCell ref="C96:D96"/>
    <mergeCell ref="A112:B112"/>
    <mergeCell ref="C112:D112"/>
    <mergeCell ref="E29:F29"/>
    <mergeCell ref="E30:F30"/>
    <mergeCell ref="E34:F34"/>
    <mergeCell ref="E38:F38"/>
    <mergeCell ref="E41:F41"/>
    <mergeCell ref="E42:F42"/>
    <mergeCell ref="B88:C88"/>
    <mergeCell ref="B89:C89"/>
    <mergeCell ref="B90:C90"/>
    <mergeCell ref="B91:C91"/>
    <mergeCell ref="B92:C92"/>
  </mergeCells>
  <printOptions gridLines="false" gridLinesSet="true"/>
  <pageMargins left="0.5" right="0.5" top="0.51" bottom="0.51" header="0.5" footer="0.5"/>
  <pageSetup paperSize="9" orientation="portrait" scale="3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22" spans="1:3">
      <c r="A22" t="s">
        <v>95</v>
      </c>
      <c r="C22" t="s">
        <v>96</v>
      </c>
    </row>
    <row r="24" spans="1:3">
      <c r="A24">
        <v>700</v>
      </c>
      <c r="C24">
        <v>0</v>
      </c>
    </row>
    <row r="25" spans="1:3">
      <c r="A25">
        <v>700</v>
      </c>
      <c r="C25">
        <v>0</v>
      </c>
    </row>
    <row r="26" spans="1:3">
      <c r="A26">
        <v>700</v>
      </c>
      <c r="C26">
        <v>0</v>
      </c>
    </row>
    <row r="27" spans="1:3">
      <c r="A27">
        <v>700</v>
      </c>
      <c r="C27">
        <v>0</v>
      </c>
    </row>
    <row r="28" spans="1:3">
      <c r="A28">
        <v>700</v>
      </c>
      <c r="C28">
        <v>0</v>
      </c>
    </row>
    <row r="29" spans="1:3">
      <c r="A29">
        <v>700</v>
      </c>
      <c r="C29">
        <v>0</v>
      </c>
    </row>
    <row r="30" spans="1:3">
      <c r="A30">
        <v>700</v>
      </c>
      <c r="C30">
        <v>0</v>
      </c>
    </row>
    <row r="31" spans="1:3">
      <c r="A31">
        <v>700</v>
      </c>
      <c r="C31">
        <v>0</v>
      </c>
    </row>
    <row r="32" spans="1:3">
      <c r="A32">
        <v>700</v>
      </c>
      <c r="C32">
        <v>0</v>
      </c>
    </row>
    <row r="33" spans="1:3">
      <c r="A33">
        <v>700</v>
      </c>
      <c r="C33">
        <v>0</v>
      </c>
    </row>
    <row r="34" spans="1:3">
      <c r="A34">
        <v>700</v>
      </c>
      <c r="C34">
        <v>0</v>
      </c>
    </row>
    <row r="35" spans="1:3">
      <c r="A35">
        <v>700</v>
      </c>
      <c r="C35">
        <v>0</v>
      </c>
    </row>
    <row r="36" spans="1:3">
      <c r="A36">
        <v>700</v>
      </c>
      <c r="C36">
        <v>0</v>
      </c>
    </row>
    <row r="37" spans="1:3">
      <c r="A37">
        <v>700</v>
      </c>
      <c r="C37">
        <v>0</v>
      </c>
    </row>
    <row r="38" spans="1:3">
      <c r="A38">
        <v>700</v>
      </c>
      <c r="C38">
        <v>0</v>
      </c>
    </row>
    <row r="39" spans="1:3">
      <c r="A39">
        <v>700</v>
      </c>
      <c r="C39">
        <v>0</v>
      </c>
    </row>
    <row r="40" spans="1:3">
      <c r="A40">
        <v>700</v>
      </c>
      <c r="C40">
        <v>0</v>
      </c>
    </row>
    <row r="41" spans="1:3">
      <c r="A41">
        <v>700</v>
      </c>
      <c r="C41">
        <v>0</v>
      </c>
    </row>
    <row r="42" spans="1:3">
      <c r="A42">
        <v>700</v>
      </c>
      <c r="C42">
        <v>0</v>
      </c>
    </row>
    <row r="43" spans="1:3">
      <c r="A43">
        <v>700</v>
      </c>
      <c r="C43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4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9" spans="1:12">
      <c r="I19" t="s">
        <v>1</v>
      </c>
    </row>
    <row r="22" spans="1:12">
      <c r="I22" t="s">
        <v>97</v>
      </c>
    </row>
    <row r="23" spans="1:12">
      <c r="B23" t="s">
        <v>98</v>
      </c>
      <c r="C23" t="s">
        <v>99</v>
      </c>
      <c r="D23" t="s">
        <v>100</v>
      </c>
      <c r="E23" t="s">
        <v>101</v>
      </c>
      <c r="F23" t="s">
        <v>102</v>
      </c>
      <c r="G23" t="s">
        <v>103</v>
      </c>
      <c r="H23" t="s">
        <v>104</v>
      </c>
      <c r="I23" t="s">
        <v>105</v>
      </c>
      <c r="K23" t="s">
        <v>22</v>
      </c>
    </row>
    <row r="24" spans="1:12">
      <c r="A24" t="s">
        <v>19</v>
      </c>
      <c r="B24">
        <v>9.66</v>
      </c>
      <c r="C24">
        <v>10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K24">
        <v>0.965847</v>
      </c>
    </row>
    <row r="25" spans="1:12">
      <c r="A25" t="s">
        <v>15</v>
      </c>
      <c r="B25">
        <v>10.35</v>
      </c>
      <c r="C25">
        <v>10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K25">
        <v>1.035</v>
      </c>
    </row>
    <row r="26" spans="1:12">
      <c r="A26" t="s">
        <v>17</v>
      </c>
      <c r="B26">
        <v>9.568</v>
      </c>
      <c r="C26">
        <v>10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v>0.9568</v>
      </c>
    </row>
    <row r="28" spans="1:12">
      <c r="I28" t="s">
        <v>106</v>
      </c>
    </row>
    <row r="29" spans="1:12">
      <c r="B29" t="s">
        <v>13</v>
      </c>
      <c r="C29" t="s">
        <v>23</v>
      </c>
      <c r="D29" t="s">
        <v>99</v>
      </c>
      <c r="E29" t="s">
        <v>100</v>
      </c>
      <c r="F29" t="s">
        <v>101</v>
      </c>
      <c r="G29" t="s">
        <v>102</v>
      </c>
      <c r="H29" t="s">
        <v>103</v>
      </c>
      <c r="I29" t="s">
        <v>104</v>
      </c>
      <c r="J29" t="s">
        <v>105</v>
      </c>
      <c r="L29" t="s">
        <v>22</v>
      </c>
    </row>
    <row r="30" spans="1:12">
      <c r="A30" t="s">
        <v>19</v>
      </c>
      <c r="B30">
        <v>42.25375</v>
      </c>
      <c r="C30">
        <v>48.29</v>
      </c>
      <c r="D30">
        <v>50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L30">
        <v>0.965847</v>
      </c>
    </row>
    <row r="31" spans="1:12">
      <c r="A31" t="s">
        <v>26</v>
      </c>
      <c r="B31">
        <v>41.32565</v>
      </c>
      <c r="C31">
        <v>47.23</v>
      </c>
      <c r="D31">
        <v>50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>
        <v>0.9446</v>
      </c>
    </row>
    <row r="32" spans="1:12">
      <c r="A32" t="s">
        <v>18</v>
      </c>
      <c r="B32">
        <v>40.25466</v>
      </c>
      <c r="C32">
        <v>46.01</v>
      </c>
      <c r="D32">
        <v>50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0.9202</v>
      </c>
    </row>
    <row r="33" spans="1:12">
      <c r="A33" t="s">
        <v>20</v>
      </c>
      <c r="B33">
        <v>40.5698</v>
      </c>
      <c r="C33">
        <v>46.37</v>
      </c>
      <c r="D33">
        <v>50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0.9274</v>
      </c>
    </row>
    <row r="38" spans="1:12">
      <c r="D38" t="s">
        <v>107</v>
      </c>
      <c r="F38">
        <v>800</v>
      </c>
    </row>
    <row r="39" spans="1:12">
      <c r="D39" t="s">
        <v>108</v>
      </c>
      <c r="F39">
        <v>700</v>
      </c>
    </row>
    <row r="40" spans="1:12">
      <c r="D40" t="s">
        <v>109</v>
      </c>
      <c r="F40" t="s">
        <v>110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4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9" spans="1:12">
      <c r="I19" t="s">
        <v>2</v>
      </c>
    </row>
    <row r="22" spans="1:12">
      <c r="I22" t="s">
        <v>97</v>
      </c>
    </row>
    <row r="23" spans="1:12">
      <c r="B23" t="s">
        <v>98</v>
      </c>
      <c r="C23" t="s">
        <v>99</v>
      </c>
      <c r="D23" t="s">
        <v>100</v>
      </c>
      <c r="E23" t="s">
        <v>101</v>
      </c>
      <c r="F23" t="s">
        <v>102</v>
      </c>
      <c r="G23" t="s">
        <v>103</v>
      </c>
      <c r="H23" t="s">
        <v>104</v>
      </c>
      <c r="I23" t="s">
        <v>105</v>
      </c>
      <c r="K23" t="s">
        <v>22</v>
      </c>
    </row>
    <row r="24" spans="1:12">
      <c r="A24" t="s">
        <v>19</v>
      </c>
      <c r="B24">
        <v>24.66</v>
      </c>
      <c r="C24">
        <v>25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K24">
        <v>0.98654</v>
      </c>
    </row>
    <row r="25" spans="1:12">
      <c r="A25" t="s">
        <v>15</v>
      </c>
      <c r="B25">
        <v>24.36</v>
      </c>
      <c r="C25">
        <v>25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K25">
        <v>0.9744</v>
      </c>
    </row>
    <row r="26" spans="1:12">
      <c r="A26" t="s">
        <v>17</v>
      </c>
      <c r="B26">
        <v>24.65</v>
      </c>
      <c r="C26">
        <v>25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v>0.986</v>
      </c>
    </row>
    <row r="28" spans="1:12">
      <c r="I28" t="s">
        <v>106</v>
      </c>
    </row>
    <row r="29" spans="1:12">
      <c r="B29" t="s">
        <v>13</v>
      </c>
      <c r="C29" t="s">
        <v>23</v>
      </c>
      <c r="D29" t="s">
        <v>99</v>
      </c>
      <c r="E29" t="s">
        <v>100</v>
      </c>
      <c r="F29" t="s">
        <v>101</v>
      </c>
      <c r="G29" t="s">
        <v>102</v>
      </c>
      <c r="H29" t="s">
        <v>103</v>
      </c>
      <c r="I29" t="s">
        <v>104</v>
      </c>
      <c r="J29" t="s">
        <v>105</v>
      </c>
      <c r="L29" t="s">
        <v>22</v>
      </c>
    </row>
    <row r="30" spans="1:12">
      <c r="A30" t="s">
        <v>19</v>
      </c>
      <c r="B30">
        <v>43.16375</v>
      </c>
      <c r="C30">
        <v>49.33</v>
      </c>
      <c r="D30">
        <v>50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L30">
        <v>0.98654</v>
      </c>
    </row>
    <row r="31" spans="1:12">
      <c r="A31" t="s">
        <v>26</v>
      </c>
      <c r="B31">
        <v>43.5658</v>
      </c>
      <c r="C31">
        <v>49.79</v>
      </c>
      <c r="D31">
        <v>50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>
        <v>0.9958</v>
      </c>
    </row>
    <row r="32" spans="1:12">
      <c r="A32" t="s">
        <v>18</v>
      </c>
      <c r="B32">
        <v>43.3256</v>
      </c>
      <c r="C32">
        <v>49.51</v>
      </c>
      <c r="D32">
        <v>50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0.9902</v>
      </c>
    </row>
    <row r="33" spans="1:12">
      <c r="A33" t="s">
        <v>20</v>
      </c>
      <c r="B33">
        <v>43.5235</v>
      </c>
      <c r="C33">
        <v>49.74</v>
      </c>
      <c r="D33">
        <v>50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0.9948</v>
      </c>
    </row>
    <row r="38" spans="1:12">
      <c r="D38" t="s">
        <v>107</v>
      </c>
      <c r="F38">
        <v>800</v>
      </c>
    </row>
    <row r="39" spans="1:12">
      <c r="D39" t="s">
        <v>108</v>
      </c>
      <c r="F39">
        <v>700</v>
      </c>
    </row>
    <row r="40" spans="1:12">
      <c r="D40" t="s">
        <v>109</v>
      </c>
      <c r="F40" t="s">
        <v>111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22" spans="1:12">
      <c r="E22" t="s">
        <v>112</v>
      </c>
    </row>
    <row r="23" spans="1:12">
      <c r="E23" t="s">
        <v>113</v>
      </c>
      <c r="F23" t="s">
        <v>114</v>
      </c>
    </row>
    <row r="24" spans="1:12">
      <c r="E24">
        <v>1</v>
      </c>
      <c r="F24">
        <v>700</v>
      </c>
    </row>
    <row r="25" spans="1:12">
      <c r="E25">
        <v>2</v>
      </c>
      <c r="F25">
        <v>700</v>
      </c>
    </row>
    <row r="26" spans="1:12">
      <c r="E26">
        <v>3</v>
      </c>
      <c r="F26">
        <v>700</v>
      </c>
    </row>
    <row r="27" spans="1:12">
      <c r="E27">
        <v>4</v>
      </c>
      <c r="F27">
        <v>700</v>
      </c>
    </row>
    <row r="28" spans="1:12">
      <c r="E28">
        <v>5</v>
      </c>
      <c r="F28">
        <v>700</v>
      </c>
    </row>
    <row r="29" spans="1:12">
      <c r="E29">
        <v>6</v>
      </c>
      <c r="F29">
        <v>700</v>
      </c>
    </row>
    <row r="30" spans="1:12">
      <c r="E30" t="s">
        <v>115</v>
      </c>
      <c r="F30">
        <v>4200</v>
      </c>
    </row>
    <row r="31" spans="1:12">
      <c r="E31" t="s">
        <v>116</v>
      </c>
      <c r="F31">
        <v>700</v>
      </c>
    </row>
    <row r="33" spans="1:12">
      <c r="E33" t="s">
        <v>117</v>
      </c>
    </row>
    <row r="34" spans="1:12">
      <c r="H34" t="s">
        <v>118</v>
      </c>
    </row>
    <row r="35" spans="1:12">
      <c r="F35" t="s">
        <v>119</v>
      </c>
      <c r="H35" t="s">
        <v>120</v>
      </c>
    </row>
    <row r="36" spans="1:12">
      <c r="F36" t="s">
        <v>121</v>
      </c>
      <c r="H36">
        <v>900</v>
      </c>
    </row>
    <row r="37" spans="1:12">
      <c r="F37" t="s">
        <v>122</v>
      </c>
      <c r="H37">
        <v>1</v>
      </c>
    </row>
    <row r="38" spans="1:12">
      <c r="F38" t="s">
        <v>123</v>
      </c>
      <c r="H38">
        <v>2</v>
      </c>
    </row>
    <row r="39" spans="1:12">
      <c r="F39" t="s">
        <v>124</v>
      </c>
      <c r="H39">
        <v>3</v>
      </c>
    </row>
    <row r="41" spans="1:12">
      <c r="E41" t="s">
        <v>125</v>
      </c>
    </row>
    <row r="42" spans="1:12">
      <c r="B42" t="s">
        <v>107</v>
      </c>
      <c r="C42" t="s">
        <v>121</v>
      </c>
      <c r="D42" t="s">
        <v>100</v>
      </c>
      <c r="E42" t="s">
        <v>99</v>
      </c>
      <c r="F42" t="s">
        <v>102</v>
      </c>
      <c r="G42" t="s">
        <v>101</v>
      </c>
      <c r="H42" t="s">
        <v>104</v>
      </c>
      <c r="I42" t="s">
        <v>103</v>
      </c>
      <c r="J42" t="s">
        <v>126</v>
      </c>
      <c r="K42" t="s">
        <v>105</v>
      </c>
      <c r="L42" t="s">
        <v>22</v>
      </c>
    </row>
    <row r="43" spans="1:12">
      <c r="A43" t="s">
        <v>127</v>
      </c>
      <c r="B43">
        <v>800</v>
      </c>
      <c r="C43">
        <v>900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>
        <v>0.888889</v>
      </c>
    </row>
    <row r="45" spans="1:12">
      <c r="E45" t="s">
        <v>128</v>
      </c>
    </row>
    <row r="46" spans="1:12">
      <c r="B46" t="s">
        <v>13</v>
      </c>
      <c r="C46" t="s">
        <v>23</v>
      </c>
      <c r="D46" t="s">
        <v>99</v>
      </c>
      <c r="E46" t="s">
        <v>100</v>
      </c>
      <c r="F46" t="s">
        <v>101</v>
      </c>
      <c r="G46" t="s">
        <v>102</v>
      </c>
      <c r="H46" t="s">
        <v>103</v>
      </c>
      <c r="I46" t="s">
        <v>104</v>
      </c>
      <c r="J46" t="s">
        <v>105</v>
      </c>
      <c r="L46" t="s">
        <v>22</v>
      </c>
    </row>
    <row r="47" spans="1:12">
      <c r="A47" t="s">
        <v>19</v>
      </c>
      <c r="B47">
        <v>44.44</v>
      </c>
      <c r="C47">
        <v>50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>
        <v>0.888889</v>
      </c>
    </row>
    <row r="48" spans="1:12">
      <c r="A48" t="s">
        <v>15</v>
      </c>
      <c r="B48">
        <v>10.35</v>
      </c>
      <c r="C48">
        <v>50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0.207</v>
      </c>
    </row>
    <row r="49" spans="1:12">
      <c r="A49" t="s">
        <v>17</v>
      </c>
      <c r="B49">
        <v>9.568</v>
      </c>
      <c r="C49">
        <v>50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0.19136</v>
      </c>
    </row>
    <row r="51" spans="1:12">
      <c r="B51" t="s">
        <v>109</v>
      </c>
      <c r="C51" t="s"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22" spans="1:12">
      <c r="E22" t="s">
        <v>112</v>
      </c>
    </row>
    <row r="23" spans="1:12">
      <c r="E23" t="s">
        <v>113</v>
      </c>
      <c r="F23" t="s">
        <v>114</v>
      </c>
    </row>
    <row r="24" spans="1:12">
      <c r="E24">
        <v>1</v>
      </c>
      <c r="F24">
        <v>700</v>
      </c>
    </row>
    <row r="25" spans="1:12">
      <c r="E25">
        <v>2</v>
      </c>
      <c r="F25">
        <v>700</v>
      </c>
    </row>
    <row r="26" spans="1:12">
      <c r="E26">
        <v>3</v>
      </c>
      <c r="F26">
        <v>700</v>
      </c>
    </row>
    <row r="27" spans="1:12">
      <c r="E27">
        <v>4</v>
      </c>
      <c r="F27">
        <v>700</v>
      </c>
    </row>
    <row r="28" spans="1:12">
      <c r="E28">
        <v>5</v>
      </c>
      <c r="F28">
        <v>700</v>
      </c>
    </row>
    <row r="29" spans="1:12">
      <c r="E29">
        <v>6</v>
      </c>
      <c r="F29">
        <v>700</v>
      </c>
    </row>
    <row r="30" spans="1:12">
      <c r="E30" t="s">
        <v>115</v>
      </c>
      <c r="F30">
        <v>4200</v>
      </c>
    </row>
    <row r="31" spans="1:12">
      <c r="E31" t="s">
        <v>116</v>
      </c>
      <c r="F31">
        <v>700</v>
      </c>
    </row>
    <row r="33" spans="1:12">
      <c r="E33" t="s">
        <v>117</v>
      </c>
    </row>
    <row r="34" spans="1:12">
      <c r="H34" t="s">
        <v>118</v>
      </c>
    </row>
    <row r="35" spans="1:12">
      <c r="F35" t="s">
        <v>119</v>
      </c>
      <c r="H35" t="s">
        <v>120</v>
      </c>
    </row>
    <row r="36" spans="1:12">
      <c r="F36" t="s">
        <v>121</v>
      </c>
      <c r="H36">
        <v>900</v>
      </c>
    </row>
    <row r="37" spans="1:12">
      <c r="F37" t="s">
        <v>122</v>
      </c>
      <c r="H37">
        <v>1</v>
      </c>
    </row>
    <row r="38" spans="1:12">
      <c r="F38" t="s">
        <v>123</v>
      </c>
      <c r="H38">
        <v>3</v>
      </c>
    </row>
    <row r="39" spans="1:12">
      <c r="F39" t="s">
        <v>124</v>
      </c>
      <c r="H39">
        <v>4</v>
      </c>
    </row>
    <row r="41" spans="1:12">
      <c r="E41" t="s">
        <v>125</v>
      </c>
    </row>
    <row r="42" spans="1:12">
      <c r="B42" t="s">
        <v>107</v>
      </c>
      <c r="C42" t="s">
        <v>121</v>
      </c>
      <c r="D42" t="s">
        <v>100</v>
      </c>
      <c r="E42" t="s">
        <v>99</v>
      </c>
      <c r="F42" t="s">
        <v>102</v>
      </c>
      <c r="G42" t="s">
        <v>101</v>
      </c>
      <c r="H42" t="s">
        <v>104</v>
      </c>
      <c r="I42" t="s">
        <v>103</v>
      </c>
      <c r="J42" t="s">
        <v>126</v>
      </c>
      <c r="K42" t="s">
        <v>105</v>
      </c>
      <c r="L42" t="s">
        <v>22</v>
      </c>
    </row>
    <row r="43" spans="1:12">
      <c r="A43" t="s">
        <v>127</v>
      </c>
      <c r="B43">
        <v>800</v>
      </c>
      <c r="C43">
        <v>900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>
        <v>0.888889</v>
      </c>
    </row>
    <row r="45" spans="1:12">
      <c r="E45" t="s">
        <v>128</v>
      </c>
    </row>
    <row r="46" spans="1:12">
      <c r="B46" t="s">
        <v>13</v>
      </c>
      <c r="C46" t="s">
        <v>23</v>
      </c>
      <c r="D46" t="s">
        <v>99</v>
      </c>
      <c r="E46" t="s">
        <v>100</v>
      </c>
      <c r="F46" t="s">
        <v>101</v>
      </c>
      <c r="G46" t="s">
        <v>102</v>
      </c>
      <c r="H46" t="s">
        <v>103</v>
      </c>
      <c r="I46" t="s">
        <v>104</v>
      </c>
      <c r="J46" t="s">
        <v>105</v>
      </c>
      <c r="L46" t="s">
        <v>22</v>
      </c>
    </row>
    <row r="47" spans="1:12">
      <c r="A47" t="s">
        <v>19</v>
      </c>
      <c r="B47">
        <v>44.44</v>
      </c>
      <c r="C47">
        <v>50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>
        <v>0.888889</v>
      </c>
    </row>
    <row r="48" spans="1:12">
      <c r="A48" t="s">
        <v>15</v>
      </c>
      <c r="B48">
        <v>44.35</v>
      </c>
      <c r="C48">
        <v>50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0.887</v>
      </c>
    </row>
    <row r="49" spans="1:12">
      <c r="A49" t="s">
        <v>17</v>
      </c>
      <c r="B49">
        <v>44.56</v>
      </c>
      <c r="C49">
        <v>50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0.8912</v>
      </c>
    </row>
    <row r="51" spans="1:12">
      <c r="B51" t="s">
        <v>109</v>
      </c>
      <c r="C51" t="s">
        <v>130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 Summary</vt:lpstr>
      <vt:lpstr>uniformity tabs</vt:lpstr>
      <vt:lpstr>Assay</vt:lpstr>
      <vt:lpstr>Assay 1</vt:lpstr>
      <vt:lpstr>dissolution</vt:lpstr>
      <vt:lpstr>dissolution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 poxy</dc:creator>
  <cp:lastModifiedBy>a</cp:lastModifiedBy>
  <dcterms:created xsi:type="dcterms:W3CDTF">2012-10-19T08:03:51+02:00</dcterms:created>
  <dcterms:modified xsi:type="dcterms:W3CDTF">2013-07-14T22:12:55+02:00</dcterms:modified>
  <dc:title/>
  <dc:description/>
  <dc:subject/>
  <cp:keywords/>
  <cp:category/>
</cp:coreProperties>
</file>