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phy\Desktop\new workbooks\"/>
    </mc:Choice>
  </mc:AlternateContent>
  <bookViews>
    <workbookView xWindow="0" yWindow="0" windowWidth="20490" windowHeight="7905"/>
  </bookViews>
  <sheets>
    <sheet name="Assay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0" i="1" l="1"/>
  <c r="B116" i="1"/>
  <c r="F113" i="1"/>
  <c r="E113" i="1"/>
  <c r="F112" i="1"/>
  <c r="E112" i="1"/>
  <c r="F111" i="1"/>
  <c r="E111" i="1"/>
  <c r="F110" i="1"/>
  <c r="E110" i="1"/>
  <c r="F109" i="1"/>
  <c r="E109" i="1"/>
  <c r="F108" i="1"/>
  <c r="F115" i="1" s="1"/>
  <c r="E108" i="1"/>
  <c r="D100" i="1"/>
  <c r="D101" i="1" s="1"/>
  <c r="D102" i="1" s="1"/>
  <c r="B98" i="1"/>
  <c r="F95" i="1"/>
  <c r="D95" i="1"/>
  <c r="G94" i="1"/>
  <c r="G95" i="1" s="1"/>
  <c r="E94" i="1"/>
  <c r="G93" i="1"/>
  <c r="E93" i="1"/>
  <c r="I92" i="1"/>
  <c r="G92" i="1"/>
  <c r="E92" i="1"/>
  <c r="G91" i="1"/>
  <c r="E91" i="1"/>
  <c r="D103" i="1" s="1"/>
  <c r="D104" i="1" s="1"/>
  <c r="B87" i="1"/>
  <c r="F97" i="1" s="1"/>
  <c r="F98" i="1" s="1"/>
  <c r="F99" i="1" s="1"/>
  <c r="B81" i="1"/>
  <c r="B83" i="1" s="1"/>
  <c r="B80" i="1"/>
  <c r="B79" i="1"/>
  <c r="C76" i="1"/>
  <c r="H74" i="1"/>
  <c r="H71" i="1"/>
  <c r="G71" i="1"/>
  <c r="H70" i="1"/>
  <c r="G70" i="1"/>
  <c r="H69" i="1"/>
  <c r="G69" i="1"/>
  <c r="H68" i="1"/>
  <c r="G68" i="1"/>
  <c r="B68" i="1"/>
  <c r="B69" i="1" s="1"/>
  <c r="H67" i="1"/>
  <c r="G67" i="1"/>
  <c r="H66" i="1"/>
  <c r="G66" i="1"/>
  <c r="H65" i="1"/>
  <c r="G65" i="1"/>
  <c r="H64" i="1"/>
  <c r="G64" i="1"/>
  <c r="H63" i="1"/>
  <c r="G63" i="1"/>
  <c r="H62" i="1"/>
  <c r="G62" i="1"/>
  <c r="H61" i="1"/>
  <c r="G61" i="1"/>
  <c r="H60" i="1"/>
  <c r="H72" i="1" s="1"/>
  <c r="G60" i="1"/>
  <c r="C56" i="1"/>
  <c r="B55" i="1"/>
  <c r="B45" i="1"/>
  <c r="D48" i="1" s="1"/>
  <c r="D49" i="1" s="1"/>
  <c r="F42" i="1"/>
  <c r="I39" i="1" s="1"/>
  <c r="D42" i="1"/>
  <c r="G41" i="1"/>
  <c r="E41" i="1"/>
  <c r="G40" i="1"/>
  <c r="E40" i="1"/>
  <c r="G39" i="1"/>
  <c r="E39" i="1"/>
  <c r="D50" i="1" s="1"/>
  <c r="D51" i="1" s="1"/>
  <c r="G38" i="1"/>
  <c r="G42" i="1" s="1"/>
  <c r="E38" i="1"/>
  <c r="D52" i="1" s="1"/>
  <c r="B34" i="1"/>
  <c r="F44" i="1" s="1"/>
  <c r="F45" i="1" s="1"/>
  <c r="F46" i="1" s="1"/>
  <c r="B30" i="1"/>
  <c r="H73" i="1" l="1"/>
  <c r="G76" i="1"/>
  <c r="G120" i="1"/>
  <c r="F116" i="1"/>
  <c r="D97" i="1"/>
  <c r="D98" i="1" s="1"/>
  <c r="D99" i="1" s="1"/>
  <c r="D105" i="1"/>
  <c r="F117" i="1"/>
  <c r="D44" i="1"/>
  <c r="D45" i="1" s="1"/>
  <c r="D46" i="1" s="1"/>
  <c r="E95" i="1"/>
  <c r="E42" i="1"/>
</calcChain>
</file>

<file path=xl/sharedStrings.xml><?xml version="1.0" encoding="utf-8"?>
<sst xmlns="http://schemas.openxmlformats.org/spreadsheetml/2006/main" count="152" uniqueCount="94">
  <si>
    <t>Please enter the required information in the cells highlighted in green</t>
  </si>
  <si>
    <t>Analysis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</si>
  <si>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</si>
  <si>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</si>
  <si>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</si>
  <si>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</si>
  <si>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</si>
  <si>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</si>
  <si>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Analysis Data</t>
  </si>
  <si>
    <t>Reference Substance:</t>
  </si>
  <si>
    <t>Code:</t>
  </si>
  <si>
    <t>% age Purity: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</si>
  <si>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</si>
  <si>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</si>
  <si>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</si>
  <si>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</si>
  <si>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</si>
  <si>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</si>
  <si>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</si>
  <si>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</si>
  <si>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</si>
  <si>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</si>
  <si>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</si>
  <si>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</si>
  <si>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rFont val="Book Antiqua"/>
        <family val="1"/>
      </rPr>
      <t>st</t>
    </r>
    <r>
      <rPr>
        <sz val="14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</si>
  <si>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</si>
  <si>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</si>
  <si>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</si>
  <si>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</si>
  <si>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rFont val="Book Antiqua"/>
        <family val="1"/>
      </rPr>
      <t>st</t>
    </r>
    <r>
      <rPr>
        <sz val="14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</si>
  <si>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rFont val="Book Antiqua"/>
        <family val="1"/>
      </rPr>
      <t>nd</t>
    </r>
    <r>
      <rPr>
        <sz val="14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</si>
  <si>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rFont val="Book Antiqua"/>
        <family val="1"/>
      </rPr>
      <t>nd</t>
    </r>
    <r>
      <rPr>
        <sz val="14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</si>
  <si>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rFont val="Book Antiqua"/>
        <family val="1"/>
      </rPr>
      <t>rd</t>
    </r>
    <r>
      <rPr>
        <sz val="14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</si>
  <si>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rFont val="Book Antiqua"/>
        <family val="1"/>
      </rPr>
      <t>rd</t>
    </r>
    <r>
      <rPr>
        <sz val="14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</si>
  <si>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</si>
  <si>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rFont val="Book Antiqua"/>
        <family val="1"/>
      </rPr>
      <t>th</t>
    </r>
    <r>
      <rPr>
        <sz val="14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</si>
  <si>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</si>
  <si>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rFont val="Book Antiqua"/>
        <family val="1"/>
      </rPr>
      <t>th</t>
    </r>
    <r>
      <rPr>
        <sz val="14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</si>
  <si>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</si>
  <si>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</si>
  <si>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</si>
  <si>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</si>
  <si>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</si>
  <si>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</si>
  <si>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</si>
  <si>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</si>
  <si>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</si>
  <si>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</si>
  <si>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n:</t>
  </si>
  <si>
    <t>Determination of Content of Active Ingredient in the Sample</t>
  </si>
  <si>
    <t xml:space="preserve">Label Claim: </t>
  </si>
  <si>
    <t>Each Capsule contains</t>
  </si>
  <si>
    <t>Average Capsule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</si>
  <si>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</si>
  <si>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</si>
  <si>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</si>
  <si>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</si>
  <si>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rFont val="Book Antiqua"/>
        <family val="1"/>
      </rPr>
      <t>st</t>
    </r>
    <r>
      <rPr>
        <sz val="14"/>
        <rFont val="Book Antiqua"/>
        <family val="1"/>
      </rPr>
      <t xml:space="preserve"> Dilution Sample transfer Volume (mL):</t>
    </r>
  </si>
  <si>
    <t>Assay Smp A</t>
  </si>
  <si>
    <r>
      <t>1</t>
    </r>
    <r>
      <rPr>
        <vertAlign val="superscript"/>
        <sz val="14"/>
        <rFont val="Book Antiqua"/>
        <family val="1"/>
      </rPr>
      <t>st</t>
    </r>
    <r>
      <rPr>
        <sz val="14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</si>
  <si>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rFont val="Book Antiqua"/>
        <family val="1"/>
      </rPr>
      <t>nd</t>
    </r>
    <r>
      <rPr>
        <sz val="14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</si>
  <si>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rFont val="Book Antiqua"/>
        <family val="1"/>
      </rPr>
      <t>nd</t>
    </r>
    <r>
      <rPr>
        <sz val="14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</si>
  <si>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rFont val="Book Antiqua"/>
        <family val="1"/>
      </rPr>
      <t>rd</t>
    </r>
    <r>
      <rPr>
        <sz val="14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</si>
  <si>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</si>
  <si>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rFont val="Book Antiqua"/>
        <family val="1"/>
      </rPr>
      <t>rd</t>
    </r>
    <r>
      <rPr>
        <sz val="14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</si>
  <si>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rFont val="Book Antiqua"/>
        <family val="1"/>
      </rPr>
      <t>th</t>
    </r>
    <r>
      <rPr>
        <sz val="14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</si>
  <si>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rFont val="Book Antiqua"/>
        <family val="1"/>
      </rPr>
      <t>th</t>
    </r>
    <r>
      <rPr>
        <sz val="14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</si>
  <si>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</si>
  <si>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</si>
  <si>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</si>
  <si>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</si>
  <si>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</si>
  <si>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</si>
  <si>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</si>
  <si>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</si>
  <si>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</si>
  <si>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</si>
  <si>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</si>
  <si>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</si>
  <si>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</si>
  <si>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</si>
  <si>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</si>
  <si>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</si>
  <si>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</si>
  <si>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</si>
  <si>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</si>
  <si>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rFont val="Book Antiqua"/>
        <family val="1"/>
      </rPr>
      <t>st</t>
    </r>
    <r>
      <rPr>
        <sz val="14"/>
        <rFont val="Book Antiqua"/>
        <family val="1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</si>
  <si>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</si>
  <si>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</si>
  <si>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Name</t>
  </si>
  <si>
    <t>Date</t>
  </si>
  <si>
    <t>Signature</t>
  </si>
  <si>
    <t>Analysed by:</t>
  </si>
  <si>
    <t>Reviewed By: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</si>
</sst>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dd\-mmm\-yyyy"/>
    <numFmt numFmtId="165" formatCode="dd\-mmm\-yy"/>
    <numFmt numFmtId="166" formatCode="0.0000\ &quot;mg&quot;"/>
    <numFmt numFmtId="167" formatCode="0.000"/>
    <numFmt numFmtId="168" formatCode="0.0000"/>
    <numFmt numFmtId="169" formatCode="0.0\ &quot;mg&quot;"/>
    <numFmt numFmtId="170" formatCode="0.0%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4"/>
      <name val="Book Antiqua"/>
      <family val="1"/>
    </font>
    <font>
      <b/>
      <i/>
      <sz val="14"/>
      <name val="Book Antiqua"/>
      <family val="1"/>
    </font>
    <font>
      <b/>
      <u/>
      <sz val="16"/>
      <name val="Book Antiqua"/>
      <family val="1"/>
    </font>
    <font>
      <b/>
      <sz val="14"/>
      <name val="Book Antiqua"/>
      <family val="1"/>
    </font>
    <font>
      <b/>
      <sz val="20"/>
      <name val="Book Antiqua"/>
      <family val="1"/>
    </font>
    <font>
      <sz val="20"/>
      <name val="Book Antiqua"/>
      <family val="1"/>
    </font>
    <font>
      <b/>
      <u/>
      <sz val="14"/>
      <name val="Book Antiqua"/>
      <family val="1"/>
    </font>
    <font>
      <sz val="14"/>
      <name val="Arial"/>
      <family val="2"/>
    </font>
    <font>
      <b/>
      <sz val="14"/>
      <color theme="1"/>
      <name val="Calibri"/>
      <family val="2"/>
      <scheme val="minor"/>
    </font>
    <font>
      <i/>
      <sz val="14"/>
      <name val="Arial"/>
      <family val="2"/>
    </font>
    <font>
      <i/>
      <sz val="14"/>
      <name val="Book Antiqua"/>
      <family val="1"/>
    </font>
    <font>
      <vertAlign val="superscript"/>
      <sz val="14"/>
      <name val="Book Antiqua"/>
      <family val="1"/>
    </font>
    <font>
      <b/>
      <sz val="14"/>
      <name val="Calibri"/>
      <family val="2"/>
      <scheme val="minor"/>
    </font>
    <font>
      <sz val="10"/>
      <name val="Book Antiqua"/>
      <family val="1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5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223">
    <xf numFmtId="0" fontId="0" fillId="0" borderId="0" xfId="0"/>
    <xf numFmtId="0" fontId="3" fillId="0" borderId="0" xfId="2" applyFont="1" applyBorder="1"/>
    <xf numFmtId="0" fontId="3" fillId="0" borderId="0" xfId="2" applyFont="1"/>
    <xf numFmtId="0" fontId="6" fillId="0" borderId="0" xfId="2" applyFont="1"/>
    <xf numFmtId="0" fontId="7" fillId="0" borderId="0" xfId="2" applyFont="1" applyFill="1" applyAlignment="1" applyProtection="1">
      <alignment horizontal="left"/>
      <protection locked="0"/>
    </xf>
    <xf numFmtId="0" fontId="8" fillId="0" borderId="0" xfId="2" applyFont="1"/>
    <xf numFmtId="0" fontId="8" fillId="2" borderId="0" xfId="2" applyFont="1" applyFill="1" applyAlignment="1" applyProtection="1">
      <alignment horizontal="left"/>
      <protection locked="0"/>
    </xf>
    <xf numFmtId="0" fontId="3" fillId="2" borderId="0" xfId="2" quotePrefix="1" applyFont="1" applyFill="1" applyAlignment="1" applyProtection="1">
      <protection locked="0"/>
    </xf>
    <xf numFmtId="164" fontId="8" fillId="2" borderId="0" xfId="2" applyNumberFormat="1" applyFont="1" applyFill="1" applyAlignment="1" applyProtection="1">
      <alignment horizontal="center"/>
      <protection locked="0"/>
    </xf>
    <xf numFmtId="165" fontId="3" fillId="0" borderId="0" xfId="2" applyNumberFormat="1" applyFont="1" applyAlignment="1">
      <alignment horizontal="left"/>
    </xf>
    <xf numFmtId="0" fontId="9" fillId="0" borderId="0" xfId="2" applyFont="1" applyAlignment="1">
      <alignment horizontal="left"/>
    </xf>
    <xf numFmtId="0" fontId="6" fillId="0" borderId="0" xfId="2" applyFont="1" applyAlignment="1">
      <alignment horizontal="right"/>
    </xf>
    <xf numFmtId="0" fontId="3" fillId="0" borderId="0" xfId="2" applyFont="1" applyAlignment="1">
      <alignment horizontal="right"/>
    </xf>
    <xf numFmtId="0" fontId="7" fillId="2" borderId="0" xfId="2" applyFont="1" applyFill="1" applyBorder="1" applyAlignment="1" applyProtection="1">
      <alignment horizontal="center"/>
      <protection locked="0"/>
    </xf>
    <xf numFmtId="0" fontId="8" fillId="2" borderId="0" xfId="2" applyFont="1" applyFill="1" applyAlignment="1" applyProtection="1">
      <alignment horizontal="center"/>
      <protection locked="0"/>
    </xf>
    <xf numFmtId="0" fontId="10" fillId="0" borderId="0" xfId="0" applyFont="1"/>
    <xf numFmtId="0" fontId="11" fillId="0" borderId="0" xfId="0" applyFont="1" applyFill="1" applyBorder="1" applyAlignment="1">
      <alignment vertical="center" wrapText="1"/>
    </xf>
    <xf numFmtId="0" fontId="6" fillId="0" borderId="0" xfId="2" applyFont="1" applyAlignment="1">
      <alignment horizontal="center"/>
    </xf>
    <xf numFmtId="0" fontId="12" fillId="0" borderId="0" xfId="0" applyFont="1" applyFill="1"/>
    <xf numFmtId="0" fontId="13" fillId="0" borderId="0" xfId="2" applyFont="1" applyFill="1"/>
    <xf numFmtId="2" fontId="7" fillId="2" borderId="0" xfId="2" applyNumberFormat="1" applyFont="1" applyFill="1" applyAlignment="1" applyProtection="1">
      <alignment horizontal="center"/>
      <protection locked="0"/>
    </xf>
    <xf numFmtId="0" fontId="6" fillId="0" borderId="0" xfId="2" applyFont="1" applyFill="1" applyBorder="1" applyAlignment="1">
      <alignment vertical="center" wrapText="1"/>
    </xf>
    <xf numFmtId="0" fontId="10" fillId="0" borderId="0" xfId="0" applyFont="1" applyFill="1" applyBorder="1"/>
    <xf numFmtId="2" fontId="6" fillId="0" borderId="0" xfId="2" applyNumberFormat="1" applyFont="1" applyAlignment="1">
      <alignment horizontal="center"/>
    </xf>
    <xf numFmtId="0" fontId="4" fillId="0" borderId="0" xfId="2" applyFont="1" applyFill="1" applyBorder="1" applyAlignment="1">
      <alignment horizontal="left" vertical="center" wrapText="1"/>
    </xf>
    <xf numFmtId="166" fontId="6" fillId="0" borderId="0" xfId="2" applyNumberFormat="1" applyFont="1" applyAlignment="1">
      <alignment horizontal="center"/>
    </xf>
    <xf numFmtId="0" fontId="3" fillId="0" borderId="5" xfId="2" applyFont="1" applyBorder="1" applyAlignment="1">
      <alignment horizontal="right"/>
    </xf>
    <xf numFmtId="0" fontId="7" fillId="2" borderId="6" xfId="2" applyFont="1" applyFill="1" applyBorder="1" applyAlignment="1" applyProtection="1">
      <alignment horizontal="center"/>
      <protection locked="0"/>
    </xf>
    <xf numFmtId="0" fontId="3" fillId="0" borderId="10" xfId="2" applyFont="1" applyBorder="1" applyAlignment="1">
      <alignment horizontal="right"/>
    </xf>
    <xf numFmtId="0" fontId="7" fillId="2" borderId="11" xfId="2" applyFont="1" applyFill="1" applyBorder="1" applyAlignment="1" applyProtection="1">
      <alignment horizontal="center"/>
      <protection locked="0"/>
    </xf>
    <xf numFmtId="0" fontId="6" fillId="0" borderId="6" xfId="2" applyFont="1" applyBorder="1" applyAlignment="1">
      <alignment horizontal="center"/>
    </xf>
    <xf numFmtId="0" fontId="6" fillId="0" borderId="12" xfId="2" applyFont="1" applyBorder="1" applyAlignment="1">
      <alignment horizontal="center"/>
    </xf>
    <xf numFmtId="0" fontId="6" fillId="0" borderId="13" xfId="2" applyFont="1" applyBorder="1" applyAlignment="1">
      <alignment horizontal="center"/>
    </xf>
    <xf numFmtId="0" fontId="6" fillId="0" borderId="14" xfId="2" applyFont="1" applyBorder="1" applyAlignment="1">
      <alignment horizontal="center"/>
    </xf>
    <xf numFmtId="0" fontId="6" fillId="0" borderId="15" xfId="2" applyFont="1" applyBorder="1" applyAlignment="1">
      <alignment horizontal="center"/>
    </xf>
    <xf numFmtId="0" fontId="3" fillId="0" borderId="16" xfId="2" applyFont="1" applyBorder="1" applyAlignment="1">
      <alignment horizontal="center"/>
    </xf>
    <xf numFmtId="0" fontId="7" fillId="2" borderId="17" xfId="2" applyFont="1" applyFill="1" applyBorder="1" applyAlignment="1" applyProtection="1">
      <alignment horizontal="center"/>
      <protection locked="0"/>
    </xf>
    <xf numFmtId="167" fontId="3" fillId="0" borderId="13" xfId="2" applyNumberFormat="1" applyFont="1" applyBorder="1" applyAlignment="1">
      <alignment horizontal="center"/>
    </xf>
    <xf numFmtId="167" fontId="3" fillId="0" borderId="18" xfId="2" applyNumberFormat="1" applyFont="1" applyBorder="1" applyAlignment="1">
      <alignment horizontal="center"/>
    </xf>
    <xf numFmtId="0" fontId="10" fillId="0" borderId="19" xfId="0" applyFont="1" applyBorder="1"/>
    <xf numFmtId="0" fontId="3" fillId="0" borderId="11" xfId="2" applyFont="1" applyBorder="1" applyAlignment="1">
      <alignment horizontal="center"/>
    </xf>
    <xf numFmtId="0" fontId="7" fillId="2" borderId="10" xfId="2" applyFont="1" applyFill="1" applyBorder="1" applyAlignment="1" applyProtection="1">
      <alignment horizontal="center"/>
      <protection locked="0"/>
    </xf>
    <xf numFmtId="167" fontId="3" fillId="0" borderId="20" xfId="2" applyNumberFormat="1" applyFont="1" applyBorder="1" applyAlignment="1">
      <alignment horizontal="center"/>
    </xf>
    <xf numFmtId="167" fontId="3" fillId="0" borderId="21" xfId="2" applyNumberFormat="1" applyFont="1" applyBorder="1" applyAlignment="1">
      <alignment horizontal="center"/>
    </xf>
    <xf numFmtId="0" fontId="3" fillId="0" borderId="0" xfId="2" applyFont="1" applyFill="1" applyBorder="1"/>
    <xf numFmtId="0" fontId="3" fillId="0" borderId="23" xfId="2" applyFont="1" applyBorder="1" applyAlignment="1">
      <alignment horizontal="center"/>
    </xf>
    <xf numFmtId="0" fontId="7" fillId="2" borderId="24" xfId="2" applyFont="1" applyFill="1" applyBorder="1" applyAlignment="1" applyProtection="1">
      <alignment horizontal="center"/>
      <protection locked="0"/>
    </xf>
    <xf numFmtId="167" fontId="3" fillId="0" borderId="25" xfId="2" applyNumberFormat="1" applyFont="1" applyBorder="1" applyAlignment="1">
      <alignment horizontal="center"/>
    </xf>
    <xf numFmtId="167" fontId="3" fillId="0" borderId="26" xfId="2" applyNumberFormat="1" applyFont="1" applyBorder="1" applyAlignment="1">
      <alignment horizontal="center"/>
    </xf>
    <xf numFmtId="0" fontId="3" fillId="0" borderId="27" xfId="2" applyFont="1" applyBorder="1"/>
    <xf numFmtId="0" fontId="3" fillId="0" borderId="11" xfId="2" applyFont="1" applyBorder="1" applyAlignment="1">
      <alignment horizontal="right"/>
    </xf>
    <xf numFmtId="1" fontId="6" fillId="3" borderId="28" xfId="2" applyNumberFormat="1" applyFont="1" applyFill="1" applyBorder="1" applyAlignment="1">
      <alignment horizontal="center"/>
    </xf>
    <xf numFmtId="167" fontId="6" fillId="3" borderId="29" xfId="2" applyNumberFormat="1" applyFont="1" applyFill="1" applyBorder="1" applyAlignment="1">
      <alignment horizontal="center"/>
    </xf>
    <xf numFmtId="167" fontId="6" fillId="3" borderId="30" xfId="2" applyNumberFormat="1" applyFont="1" applyFill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3" fillId="0" borderId="8" xfId="2" applyFont="1" applyBorder="1" applyAlignment="1">
      <alignment horizontal="right"/>
    </xf>
    <xf numFmtId="0" fontId="7" fillId="2" borderId="31" xfId="2" applyFont="1" applyFill="1" applyBorder="1" applyAlignment="1" applyProtection="1">
      <alignment horizontal="center"/>
      <protection locked="0"/>
    </xf>
    <xf numFmtId="0" fontId="3" fillId="0" borderId="32" xfId="2" applyFont="1" applyBorder="1" applyAlignment="1">
      <alignment horizontal="right"/>
    </xf>
    <xf numFmtId="2" fontId="3" fillId="3" borderId="33" xfId="2" applyNumberFormat="1" applyFont="1" applyFill="1" applyBorder="1" applyAlignment="1">
      <alignment horizontal="center"/>
    </xf>
    <xf numFmtId="0" fontId="3" fillId="0" borderId="0" xfId="2" applyFont="1" applyFill="1" applyBorder="1" applyAlignment="1">
      <alignment horizontal="center"/>
    </xf>
    <xf numFmtId="0" fontId="3" fillId="0" borderId="11" xfId="2" applyFont="1" applyFill="1" applyBorder="1" applyAlignment="1" applyProtection="1">
      <alignment horizontal="center"/>
    </xf>
    <xf numFmtId="2" fontId="3" fillId="4" borderId="33" xfId="2" applyNumberFormat="1" applyFont="1" applyFill="1" applyBorder="1" applyAlignment="1">
      <alignment horizontal="center"/>
    </xf>
    <xf numFmtId="2" fontId="3" fillId="0" borderId="0" xfId="2" applyNumberFormat="1" applyFont="1" applyFill="1" applyBorder="1" applyAlignment="1">
      <alignment horizontal="center"/>
    </xf>
    <xf numFmtId="168" fontId="3" fillId="3" borderId="33" xfId="2" applyNumberFormat="1" applyFont="1" applyFill="1" applyBorder="1" applyAlignment="1">
      <alignment horizontal="center"/>
    </xf>
    <xf numFmtId="168" fontId="3" fillId="0" borderId="0" xfId="2" applyNumberFormat="1" applyFont="1" applyFill="1" applyBorder="1" applyAlignment="1">
      <alignment horizontal="center"/>
    </xf>
    <xf numFmtId="168" fontId="3" fillId="3" borderId="34" xfId="2" applyNumberFormat="1" applyFont="1" applyFill="1" applyBorder="1" applyAlignment="1">
      <alignment horizontal="center"/>
    </xf>
    <xf numFmtId="0" fontId="3" fillId="0" borderId="37" xfId="2" applyFont="1" applyBorder="1" applyAlignment="1">
      <alignment horizontal="right"/>
    </xf>
    <xf numFmtId="168" fontId="7" fillId="2" borderId="33" xfId="2" applyNumberFormat="1" applyFont="1" applyFill="1" applyBorder="1" applyAlignment="1" applyProtection="1">
      <alignment horizontal="center"/>
      <protection locked="0"/>
    </xf>
    <xf numFmtId="168" fontId="3" fillId="0" borderId="0" xfId="2" applyNumberFormat="1" applyFont="1"/>
    <xf numFmtId="0" fontId="3" fillId="0" borderId="17" xfId="2" applyFont="1" applyBorder="1" applyAlignment="1">
      <alignment horizontal="right"/>
    </xf>
    <xf numFmtId="1" fontId="3" fillId="0" borderId="0" xfId="2" applyNumberFormat="1" applyFont="1" applyFill="1" applyBorder="1" applyAlignment="1">
      <alignment horizontal="center"/>
    </xf>
    <xf numFmtId="0" fontId="3" fillId="0" borderId="27" xfId="2" applyFont="1" applyBorder="1" applyAlignment="1">
      <alignment horizontal="right"/>
    </xf>
    <xf numFmtId="2" fontId="3" fillId="3" borderId="27" xfId="2" applyNumberFormat="1" applyFont="1" applyFill="1" applyBorder="1" applyAlignment="1">
      <alignment horizontal="center"/>
    </xf>
    <xf numFmtId="167" fontId="6" fillId="4" borderId="19" xfId="2" applyNumberFormat="1" applyFont="1" applyFill="1" applyBorder="1" applyAlignment="1">
      <alignment horizontal="center"/>
    </xf>
    <xf numFmtId="167" fontId="3" fillId="0" borderId="0" xfId="2" applyNumberFormat="1" applyFont="1" applyFill="1" applyBorder="1" applyAlignment="1">
      <alignment horizontal="center"/>
    </xf>
    <xf numFmtId="10" fontId="3" fillId="3" borderId="33" xfId="2" applyNumberFormat="1" applyFont="1" applyFill="1" applyBorder="1" applyAlignment="1">
      <alignment horizontal="center"/>
    </xf>
    <xf numFmtId="0" fontId="3" fillId="0" borderId="35" xfId="2" applyFont="1" applyBorder="1" applyAlignment="1">
      <alignment horizontal="right"/>
    </xf>
    <xf numFmtId="0" fontId="3" fillId="4" borderId="27" xfId="2" applyFont="1" applyFill="1" applyBorder="1" applyAlignment="1">
      <alignment horizontal="center"/>
    </xf>
    <xf numFmtId="0" fontId="9" fillId="0" borderId="0" xfId="2" applyFont="1"/>
    <xf numFmtId="0" fontId="6" fillId="0" borderId="0" xfId="2" quotePrefix="1" applyFont="1" applyAlignment="1">
      <alignment horizontal="left"/>
    </xf>
    <xf numFmtId="0" fontId="3" fillId="0" borderId="0" xfId="2" quotePrefix="1" applyFont="1" applyAlignment="1">
      <alignment horizontal="left"/>
    </xf>
    <xf numFmtId="0" fontId="3" fillId="0" borderId="0" xfId="2" applyFont="1" applyAlignment="1">
      <alignment horizontal="left"/>
    </xf>
    <xf numFmtId="169" fontId="7" fillId="2" borderId="0" xfId="2" applyNumberFormat="1" applyFont="1" applyFill="1" applyAlignment="1" applyProtection="1">
      <alignment horizontal="center"/>
      <protection locked="0"/>
    </xf>
    <xf numFmtId="0" fontId="3" fillId="0" borderId="0" xfId="2" applyFont="1" applyAlignment="1">
      <alignment horizontal="center"/>
    </xf>
    <xf numFmtId="168" fontId="6" fillId="0" borderId="0" xfId="2" applyNumberFormat="1" applyFont="1" applyFill="1" applyBorder="1" applyAlignment="1">
      <alignment horizontal="center"/>
    </xf>
    <xf numFmtId="2" fontId="6" fillId="0" borderId="19" xfId="2" applyNumberFormat="1" applyFont="1" applyBorder="1" applyAlignment="1">
      <alignment horizontal="center"/>
    </xf>
    <xf numFmtId="0" fontId="6" fillId="0" borderId="19" xfId="2" applyFont="1" applyBorder="1" applyAlignment="1">
      <alignment horizontal="center"/>
    </xf>
    <xf numFmtId="0" fontId="3" fillId="0" borderId="19" xfId="2" applyFont="1" applyBorder="1" applyAlignment="1">
      <alignment horizontal="center"/>
    </xf>
    <xf numFmtId="0" fontId="7" fillId="2" borderId="5" xfId="2" applyFont="1" applyFill="1" applyBorder="1" applyAlignment="1" applyProtection="1">
      <alignment horizontal="center"/>
      <protection locked="0"/>
    </xf>
    <xf numFmtId="2" fontId="3" fillId="0" borderId="5" xfId="2" applyNumberFormat="1" applyFont="1" applyBorder="1" applyAlignment="1">
      <alignment horizontal="center"/>
    </xf>
    <xf numFmtId="10" fontId="3" fillId="0" borderId="19" xfId="2" applyNumberFormat="1" applyFont="1" applyBorder="1" applyAlignment="1">
      <alignment horizontal="center" vertical="center"/>
    </xf>
    <xf numFmtId="0" fontId="3" fillId="0" borderId="22" xfId="2" applyFont="1" applyBorder="1" applyAlignment="1">
      <alignment horizontal="center"/>
    </xf>
    <xf numFmtId="2" fontId="3" fillId="0" borderId="10" xfId="2" applyNumberFormat="1" applyFont="1" applyBorder="1" applyAlignment="1">
      <alignment horizontal="center"/>
    </xf>
    <xf numFmtId="10" fontId="3" fillId="0" borderId="22" xfId="2" applyNumberFormat="1" applyFont="1" applyBorder="1" applyAlignment="1">
      <alignment horizontal="center" vertical="center"/>
    </xf>
    <xf numFmtId="1" fontId="7" fillId="2" borderId="10" xfId="2" applyNumberFormat="1" applyFont="1" applyFill="1" applyBorder="1" applyAlignment="1" applyProtection="1">
      <alignment horizontal="center"/>
      <protection locked="0"/>
    </xf>
    <xf numFmtId="0" fontId="3" fillId="0" borderId="27" xfId="2" applyFont="1" applyBorder="1" applyAlignment="1">
      <alignment horizontal="center"/>
    </xf>
    <xf numFmtId="0" fontId="7" fillId="2" borderId="35" xfId="2" applyFont="1" applyFill="1" applyBorder="1" applyAlignment="1" applyProtection="1">
      <alignment horizontal="center"/>
      <protection locked="0"/>
    </xf>
    <xf numFmtId="2" fontId="3" fillId="0" borderId="19" xfId="2" applyNumberFormat="1" applyFont="1" applyBorder="1" applyAlignment="1">
      <alignment horizontal="center"/>
    </xf>
    <xf numFmtId="10" fontId="3" fillId="0" borderId="6" xfId="2" applyNumberFormat="1" applyFont="1" applyBorder="1" applyAlignment="1">
      <alignment horizontal="center" vertical="center"/>
    </xf>
    <xf numFmtId="2" fontId="3" fillId="0" borderId="22" xfId="2" applyNumberFormat="1" applyFont="1" applyBorder="1" applyAlignment="1">
      <alignment horizontal="center"/>
    </xf>
    <xf numFmtId="10" fontId="3" fillId="0" borderId="11" xfId="2" applyNumberFormat="1" applyFont="1" applyBorder="1" applyAlignment="1">
      <alignment horizontal="center" vertical="center"/>
    </xf>
    <xf numFmtId="2" fontId="3" fillId="0" borderId="27" xfId="2" applyNumberFormat="1" applyFont="1" applyBorder="1" applyAlignment="1">
      <alignment horizontal="center"/>
    </xf>
    <xf numFmtId="10" fontId="3" fillId="0" borderId="36" xfId="2" applyNumberFormat="1" applyFont="1" applyBorder="1" applyAlignment="1">
      <alignment horizontal="center" vertical="center"/>
    </xf>
    <xf numFmtId="0" fontId="8" fillId="0" borderId="11" xfId="2" applyFont="1" applyFill="1" applyBorder="1" applyAlignment="1">
      <alignment horizontal="center"/>
    </xf>
    <xf numFmtId="2" fontId="8" fillId="0" borderId="36" xfId="2" applyNumberFormat="1" applyFont="1" applyBorder="1" applyAlignment="1">
      <alignment horizontal="center"/>
    </xf>
    <xf numFmtId="10" fontId="3" fillId="0" borderId="27" xfId="2" applyNumberFormat="1" applyFont="1" applyBorder="1" applyAlignment="1">
      <alignment horizontal="center" vertical="center"/>
    </xf>
    <xf numFmtId="0" fontId="3" fillId="0" borderId="0" xfId="2" quotePrefix="1" applyFont="1" applyBorder="1" applyAlignment="1">
      <alignment horizontal="center"/>
    </xf>
    <xf numFmtId="0" fontId="3" fillId="0" borderId="0" xfId="2" applyFont="1" applyBorder="1" applyAlignment="1">
      <alignment horizontal="center"/>
    </xf>
    <xf numFmtId="0" fontId="3" fillId="0" borderId="39" xfId="2" applyFont="1" applyBorder="1" applyAlignment="1">
      <alignment horizontal="right"/>
    </xf>
    <xf numFmtId="10" fontId="7" fillId="4" borderId="23" xfId="2" applyNumberFormat="1" applyFont="1" applyFill="1" applyBorder="1" applyAlignment="1">
      <alignment horizontal="center"/>
    </xf>
    <xf numFmtId="0" fontId="3" fillId="0" borderId="33" xfId="2" applyFont="1" applyBorder="1" applyAlignment="1">
      <alignment horizontal="right"/>
    </xf>
    <xf numFmtId="170" fontId="7" fillId="3" borderId="40" xfId="1" applyNumberFormat="1" applyFont="1" applyFill="1" applyBorder="1" applyAlignment="1">
      <alignment horizontal="center"/>
    </xf>
    <xf numFmtId="2" fontId="3" fillId="0" borderId="0" xfId="2" applyNumberFormat="1" applyFont="1" applyBorder="1" applyAlignment="1">
      <alignment horizontal="center"/>
    </xf>
    <xf numFmtId="0" fontId="3" fillId="0" borderId="34" xfId="2" applyFont="1" applyBorder="1" applyAlignment="1">
      <alignment horizontal="right"/>
    </xf>
    <xf numFmtId="0" fontId="7" fillId="4" borderId="41" xfId="2" applyFont="1" applyFill="1" applyBorder="1" applyAlignment="1">
      <alignment horizontal="center"/>
    </xf>
    <xf numFmtId="0" fontId="3" fillId="0" borderId="0" xfId="2" quotePrefix="1" applyFont="1" applyBorder="1" applyAlignment="1">
      <alignment horizontal="right"/>
    </xf>
    <xf numFmtId="0" fontId="3" fillId="0" borderId="0" xfId="2" applyFont="1" applyBorder="1" applyAlignment="1"/>
    <xf numFmtId="170" fontId="7" fillId="0" borderId="0" xfId="2" applyNumberFormat="1" applyFont="1" applyFill="1" applyBorder="1" applyAlignment="1">
      <alignment horizontal="center"/>
    </xf>
    <xf numFmtId="0" fontId="6" fillId="0" borderId="0" xfId="2" applyFont="1" applyFill="1" applyBorder="1" applyAlignment="1">
      <alignment horizontal="center"/>
    </xf>
    <xf numFmtId="0" fontId="7" fillId="2" borderId="0" xfId="2" applyFont="1" applyFill="1" applyAlignment="1" applyProtection="1">
      <alignment horizontal="center"/>
      <protection locked="0"/>
    </xf>
    <xf numFmtId="0" fontId="6" fillId="0" borderId="7" xfId="2" applyFont="1" applyBorder="1" applyAlignment="1">
      <alignment horizontal="center"/>
    </xf>
    <xf numFmtId="0" fontId="6" fillId="0" borderId="8" xfId="2" applyFont="1" applyBorder="1" applyAlignment="1">
      <alignment horizontal="center"/>
    </xf>
    <xf numFmtId="0" fontId="6" fillId="0" borderId="4" xfId="2" applyFont="1" applyBorder="1" applyAlignment="1">
      <alignment horizontal="center"/>
    </xf>
    <xf numFmtId="0" fontId="6" fillId="0" borderId="18" xfId="2" applyFont="1" applyBorder="1" applyAlignment="1">
      <alignment horizontal="center"/>
    </xf>
    <xf numFmtId="0" fontId="3" fillId="0" borderId="42" xfId="2" applyFont="1" applyBorder="1" applyAlignment="1">
      <alignment horizontal="center"/>
    </xf>
    <xf numFmtId="0" fontId="3" fillId="0" borderId="43" xfId="2" applyFont="1" applyBorder="1" applyAlignment="1">
      <alignment horizontal="center"/>
    </xf>
    <xf numFmtId="167" fontId="7" fillId="2" borderId="24" xfId="2" applyNumberFormat="1" applyFont="1" applyFill="1" applyBorder="1" applyAlignment="1" applyProtection="1">
      <alignment horizontal="center"/>
      <protection locked="0"/>
    </xf>
    <xf numFmtId="0" fontId="3" fillId="0" borderId="0" xfId="2" applyFont="1" applyBorder="1" applyAlignment="1">
      <alignment horizontal="right"/>
    </xf>
    <xf numFmtId="1" fontId="6" fillId="3" borderId="44" xfId="2" applyNumberFormat="1" applyFont="1" applyFill="1" applyBorder="1" applyAlignment="1">
      <alignment horizontal="center"/>
    </xf>
    <xf numFmtId="1" fontId="6" fillId="3" borderId="45" xfId="2" applyNumberFormat="1" applyFont="1" applyFill="1" applyBorder="1" applyAlignment="1">
      <alignment horizontal="center"/>
    </xf>
    <xf numFmtId="167" fontId="6" fillId="3" borderId="27" xfId="2" applyNumberFormat="1" applyFont="1" applyFill="1" applyBorder="1" applyAlignment="1">
      <alignment horizontal="center"/>
    </xf>
    <xf numFmtId="0" fontId="3" fillId="0" borderId="46" xfId="2" applyFont="1" applyBorder="1" applyAlignment="1">
      <alignment horizontal="right"/>
    </xf>
    <xf numFmtId="0" fontId="7" fillId="2" borderId="47" xfId="2" applyFont="1" applyFill="1" applyBorder="1" applyAlignment="1" applyProtection="1">
      <alignment horizontal="center"/>
      <protection locked="0"/>
    </xf>
    <xf numFmtId="0" fontId="3" fillId="0" borderId="12" xfId="2" applyFont="1" applyBorder="1" applyAlignment="1">
      <alignment horizontal="right"/>
    </xf>
    <xf numFmtId="2" fontId="3" fillId="3" borderId="14" xfId="2" applyNumberFormat="1" applyFont="1" applyFill="1" applyBorder="1" applyAlignment="1">
      <alignment horizontal="center"/>
    </xf>
    <xf numFmtId="0" fontId="3" fillId="0" borderId="0" xfId="2" applyFont="1" applyFill="1" applyBorder="1" applyAlignment="1" applyProtection="1">
      <alignment horizontal="center"/>
    </xf>
    <xf numFmtId="2" fontId="3" fillId="4" borderId="14" xfId="2" applyNumberFormat="1" applyFont="1" applyFill="1" applyBorder="1" applyAlignment="1">
      <alignment horizontal="center"/>
    </xf>
    <xf numFmtId="168" fontId="3" fillId="3" borderId="14" xfId="2" applyNumberFormat="1" applyFont="1" applyFill="1" applyBorder="1" applyAlignment="1">
      <alignment horizontal="center"/>
    </xf>
    <xf numFmtId="0" fontId="16" fillId="0" borderId="0" xfId="0" applyFont="1" applyBorder="1"/>
    <xf numFmtId="168" fontId="3" fillId="4" borderId="14" xfId="2" applyNumberFormat="1" applyFont="1" applyFill="1" applyBorder="1" applyAlignment="1" applyProtection="1">
      <alignment horizontal="center"/>
    </xf>
    <xf numFmtId="2" fontId="16" fillId="0" borderId="0" xfId="0" applyNumberFormat="1" applyFont="1" applyFill="1" applyBorder="1" applyAlignment="1">
      <alignment horizontal="center"/>
    </xf>
    <xf numFmtId="0" fontId="3" fillId="0" borderId="48" xfId="2" applyFont="1" applyBorder="1" applyAlignment="1">
      <alignment horizontal="right"/>
    </xf>
    <xf numFmtId="2" fontId="3" fillId="4" borderId="18" xfId="2" applyNumberFormat="1" applyFont="1" applyFill="1" applyBorder="1" applyAlignment="1" applyProtection="1">
      <alignment horizontal="center"/>
    </xf>
    <xf numFmtId="0" fontId="6" fillId="0" borderId="0" xfId="2" applyFont="1" applyFill="1" applyBorder="1" applyAlignment="1">
      <alignment horizontal="center" wrapText="1"/>
    </xf>
    <xf numFmtId="0" fontId="3" fillId="0" borderId="31" xfId="2" applyFont="1" applyBorder="1" applyAlignment="1">
      <alignment horizontal="right"/>
    </xf>
    <xf numFmtId="167" fontId="6" fillId="4" borderId="31" xfId="2" applyNumberFormat="1" applyFont="1" applyFill="1" applyBorder="1" applyAlignment="1">
      <alignment horizontal="center"/>
    </xf>
    <xf numFmtId="2" fontId="16" fillId="0" borderId="0" xfId="0" applyNumberFormat="1" applyFont="1" applyBorder="1" applyAlignment="1">
      <alignment horizontal="center"/>
    </xf>
    <xf numFmtId="10" fontId="3" fillId="0" borderId="0" xfId="2" applyNumberFormat="1" applyFont="1" applyFill="1" applyBorder="1" applyAlignment="1">
      <alignment horizontal="center"/>
    </xf>
    <xf numFmtId="10" fontId="6" fillId="3" borderId="33" xfId="2" applyNumberFormat="1" applyFont="1" applyFill="1" applyBorder="1" applyAlignment="1">
      <alignment horizontal="center"/>
    </xf>
    <xf numFmtId="0" fontId="6" fillId="4" borderId="34" xfId="2" applyFont="1" applyFill="1" applyBorder="1" applyAlignment="1">
      <alignment horizontal="center"/>
    </xf>
    <xf numFmtId="0" fontId="6" fillId="0" borderId="7" xfId="2" applyFont="1" applyFill="1" applyBorder="1" applyAlignment="1">
      <alignment horizontal="center"/>
    </xf>
    <xf numFmtId="0" fontId="6" fillId="0" borderId="49" xfId="2" applyFont="1" applyFill="1" applyBorder="1" applyAlignment="1">
      <alignment horizontal="center"/>
    </xf>
    <xf numFmtId="0" fontId="6" fillId="0" borderId="50" xfId="2" applyFont="1" applyFill="1" applyBorder="1" applyAlignment="1">
      <alignment horizontal="center"/>
    </xf>
    <xf numFmtId="0" fontId="6" fillId="0" borderId="6" xfId="2" applyFont="1" applyFill="1" applyBorder="1" applyAlignment="1">
      <alignment horizontal="center" wrapText="1"/>
    </xf>
    <xf numFmtId="0" fontId="3" fillId="0" borderId="10" xfId="2" applyFont="1" applyFill="1" applyBorder="1" applyAlignment="1">
      <alignment horizontal="center"/>
    </xf>
    <xf numFmtId="1" fontId="7" fillId="2" borderId="20" xfId="2" applyNumberFormat="1" applyFont="1" applyFill="1" applyBorder="1" applyAlignment="1" applyProtection="1">
      <alignment horizontal="center"/>
      <protection locked="0"/>
    </xf>
    <xf numFmtId="2" fontId="3" fillId="0" borderId="13" xfId="2" applyNumberFormat="1" applyFont="1" applyBorder="1" applyAlignment="1">
      <alignment horizontal="center"/>
    </xf>
    <xf numFmtId="10" fontId="3" fillId="0" borderId="18" xfId="2" applyNumberFormat="1" applyFont="1" applyBorder="1" applyAlignment="1" applyProtection="1">
      <alignment horizontal="center"/>
    </xf>
    <xf numFmtId="2" fontId="3" fillId="0" borderId="20" xfId="2" applyNumberFormat="1" applyFont="1" applyBorder="1" applyAlignment="1">
      <alignment horizontal="center"/>
    </xf>
    <xf numFmtId="10" fontId="3" fillId="0" borderId="21" xfId="2" applyNumberFormat="1" applyFont="1" applyBorder="1" applyAlignment="1" applyProtection="1">
      <alignment horizontal="center"/>
    </xf>
    <xf numFmtId="0" fontId="3" fillId="0" borderId="24" xfId="2" applyFont="1" applyFill="1" applyBorder="1" applyAlignment="1">
      <alignment horizontal="center"/>
    </xf>
    <xf numFmtId="1" fontId="7" fillId="2" borderId="25" xfId="2" applyNumberFormat="1" applyFont="1" applyFill="1" applyBorder="1" applyAlignment="1" applyProtection="1">
      <alignment horizontal="center"/>
      <protection locked="0"/>
    </xf>
    <xf numFmtId="2" fontId="3" fillId="0" borderId="25" xfId="2" applyNumberFormat="1" applyFont="1" applyBorder="1" applyAlignment="1">
      <alignment horizontal="center"/>
    </xf>
    <xf numFmtId="10" fontId="3" fillId="0" borderId="26" xfId="2" applyNumberFormat="1" applyFont="1" applyBorder="1" applyAlignment="1" applyProtection="1">
      <alignment horizontal="center"/>
    </xf>
    <xf numFmtId="2" fontId="3" fillId="0" borderId="11" xfId="2" applyNumberFormat="1" applyFont="1" applyBorder="1" applyAlignment="1">
      <alignment horizontal="center"/>
    </xf>
    <xf numFmtId="167" fontId="6" fillId="0" borderId="0" xfId="2" applyNumberFormat="1" applyFont="1" applyFill="1" applyBorder="1" applyAlignment="1">
      <alignment horizontal="center"/>
    </xf>
    <xf numFmtId="167" fontId="3" fillId="0" borderId="51" xfId="2" quotePrefix="1" applyNumberFormat="1" applyFont="1" applyBorder="1" applyAlignment="1">
      <alignment horizontal="right"/>
    </xf>
    <xf numFmtId="10" fontId="7" fillId="4" borderId="14" xfId="2" applyNumberFormat="1" applyFont="1" applyFill="1" applyBorder="1" applyAlignment="1">
      <alignment horizontal="center"/>
    </xf>
    <xf numFmtId="0" fontId="3" fillId="0" borderId="10" xfId="2" applyFont="1" applyBorder="1"/>
    <xf numFmtId="0" fontId="3" fillId="0" borderId="52" xfId="2" applyFont="1" applyBorder="1"/>
    <xf numFmtId="10" fontId="7" fillId="3" borderId="14" xfId="2" applyNumberFormat="1" applyFont="1" applyFill="1" applyBorder="1" applyAlignment="1">
      <alignment horizontal="center"/>
    </xf>
    <xf numFmtId="0" fontId="3" fillId="0" borderId="35" xfId="2" applyFont="1" applyBorder="1"/>
    <xf numFmtId="0" fontId="3" fillId="0" borderId="53" xfId="2" applyFont="1" applyBorder="1" applyAlignment="1">
      <alignment horizontal="center"/>
    </xf>
    <xf numFmtId="0" fontId="3" fillId="0" borderId="54" xfId="2" applyFont="1" applyBorder="1" applyAlignment="1">
      <alignment horizontal="right"/>
    </xf>
    <xf numFmtId="0" fontId="7" fillId="4" borderId="34" xfId="2" applyFont="1" applyFill="1" applyBorder="1" applyAlignment="1">
      <alignment horizontal="center"/>
    </xf>
    <xf numFmtId="0" fontId="4" fillId="0" borderId="38" xfId="2" applyFont="1" applyFill="1" applyBorder="1" applyAlignment="1">
      <alignment horizontal="left" vertical="center" wrapText="1"/>
    </xf>
    <xf numFmtId="0" fontId="3" fillId="0" borderId="38" xfId="2" applyFont="1" applyBorder="1"/>
    <xf numFmtId="0" fontId="3" fillId="0" borderId="4" xfId="2" applyFont="1" applyBorder="1" applyAlignment="1">
      <alignment horizontal="center"/>
    </xf>
    <xf numFmtId="0" fontId="6" fillId="0" borderId="0" xfId="2" applyFont="1" applyBorder="1" applyAlignment="1">
      <alignment horizontal="right"/>
    </xf>
    <xf numFmtId="0" fontId="3" fillId="0" borderId="43" xfId="2" quotePrefix="1" applyFont="1" applyBorder="1" applyAlignment="1"/>
    <xf numFmtId="0" fontId="3" fillId="0" borderId="43" xfId="2" applyFont="1" applyBorder="1" applyAlignment="1"/>
    <xf numFmtId="0" fontId="6" fillId="0" borderId="32" xfId="2" applyFont="1" applyBorder="1" applyAlignment="1"/>
    <xf numFmtId="0" fontId="3" fillId="0" borderId="32" xfId="2" applyFont="1" applyBorder="1" applyAlignment="1"/>
    <xf numFmtId="0" fontId="4" fillId="0" borderId="0" xfId="2" applyFont="1" applyFill="1" applyBorder="1" applyAlignment="1">
      <alignment horizontal="right" vertical="center" wrapText="1"/>
    </xf>
    <xf numFmtId="0" fontId="7" fillId="0" borderId="0" xfId="2" applyFont="1" applyFill="1" applyAlignment="1" applyProtection="1">
      <alignment horizontal="right"/>
      <protection locked="0"/>
    </xf>
    <xf numFmtId="0" fontId="4" fillId="0" borderId="5" xfId="2" applyFont="1" applyFill="1" applyBorder="1" applyAlignment="1">
      <alignment horizontal="left" vertical="center" wrapText="1"/>
    </xf>
    <xf numFmtId="0" fontId="4" fillId="0" borderId="6" xfId="2" applyFont="1" applyFill="1" applyBorder="1" applyAlignment="1">
      <alignment horizontal="left" vertical="center" wrapText="1"/>
    </xf>
    <xf numFmtId="0" fontId="4" fillId="0" borderId="35" xfId="2" applyFont="1" applyFill="1" applyBorder="1" applyAlignment="1">
      <alignment horizontal="left" vertical="center" wrapText="1"/>
    </xf>
    <xf numFmtId="0" fontId="4" fillId="0" borderId="36" xfId="2" applyFont="1" applyFill="1" applyBorder="1" applyAlignment="1">
      <alignment horizontal="left" vertical="center" wrapText="1"/>
    </xf>
    <xf numFmtId="0" fontId="6" fillId="0" borderId="0" xfId="2" quotePrefix="1" applyFont="1" applyBorder="1" applyAlignment="1">
      <alignment horizontal="center"/>
    </xf>
    <xf numFmtId="0" fontId="6" fillId="0" borderId="4" xfId="2" applyFont="1" applyBorder="1" applyAlignment="1">
      <alignment horizontal="center"/>
    </xf>
    <xf numFmtId="0" fontId="4" fillId="0" borderId="1" xfId="2" applyFont="1" applyFill="1" applyBorder="1" applyAlignment="1">
      <alignment horizontal="justify" vertical="center" wrapText="1"/>
    </xf>
    <xf numFmtId="0" fontId="4" fillId="0" borderId="2" xfId="2" applyFont="1" applyFill="1" applyBorder="1" applyAlignment="1">
      <alignment horizontal="justify" vertical="center" wrapText="1"/>
    </xf>
    <xf numFmtId="0" fontId="4" fillId="0" borderId="3" xfId="2" applyFont="1" applyFill="1" applyBorder="1" applyAlignment="1">
      <alignment horizontal="justify" vertical="center" wrapText="1"/>
    </xf>
    <xf numFmtId="0" fontId="4" fillId="0" borderId="1" xfId="2" applyFont="1" applyFill="1" applyBorder="1" applyAlignment="1">
      <alignment horizontal="left" vertical="center" wrapText="1"/>
    </xf>
    <xf numFmtId="0" fontId="4" fillId="0" borderId="2" xfId="2" applyFont="1" applyFill="1" applyBorder="1" applyAlignment="1">
      <alignment horizontal="left" vertical="center" wrapText="1"/>
    </xf>
    <xf numFmtId="0" fontId="4" fillId="0" borderId="3" xfId="2" applyFont="1" applyFill="1" applyBorder="1" applyAlignment="1">
      <alignment horizontal="left" vertical="center" wrapText="1"/>
    </xf>
    <xf numFmtId="0" fontId="6" fillId="0" borderId="7" xfId="2" applyFont="1" applyBorder="1" applyAlignment="1">
      <alignment horizontal="center"/>
    </xf>
    <xf numFmtId="0" fontId="6" fillId="0" borderId="9" xfId="2" applyFont="1" applyBorder="1" applyAlignment="1">
      <alignment horizontal="center"/>
    </xf>
    <xf numFmtId="10" fontId="15" fillId="0" borderId="22" xfId="1" applyNumberFormat="1" applyFont="1" applyBorder="1" applyAlignment="1">
      <alignment horizontal="center" vertical="center"/>
    </xf>
    <xf numFmtId="0" fontId="4" fillId="0" borderId="4" xfId="2" applyFont="1" applyFill="1" applyBorder="1" applyAlignment="1">
      <alignment horizontal="left" vertical="center" wrapText="1"/>
    </xf>
    <xf numFmtId="0" fontId="4" fillId="0" borderId="38" xfId="2" applyFont="1" applyFill="1" applyBorder="1" applyAlignment="1">
      <alignment horizontal="left" vertical="center" wrapText="1"/>
    </xf>
    <xf numFmtId="0" fontId="6" fillId="0" borderId="4" xfId="2" applyFont="1" applyBorder="1" applyAlignment="1">
      <alignment horizontal="center" vertical="center"/>
    </xf>
    <xf numFmtId="0" fontId="6" fillId="0" borderId="0" xfId="2" applyFont="1" applyBorder="1" applyAlignment="1">
      <alignment horizontal="center" vertical="center"/>
    </xf>
    <xf numFmtId="0" fontId="6" fillId="0" borderId="35" xfId="2" applyFont="1" applyBorder="1" applyAlignment="1">
      <alignment horizontal="center" vertical="center"/>
    </xf>
    <xf numFmtId="2" fontId="7" fillId="2" borderId="19" xfId="2" applyNumberFormat="1" applyFont="1" applyFill="1" applyBorder="1" applyAlignment="1" applyProtection="1">
      <alignment horizontal="center" vertical="center"/>
      <protection locked="0"/>
    </xf>
    <xf numFmtId="2" fontId="7" fillId="2" borderId="22" xfId="2" applyNumberFormat="1" applyFont="1" applyFill="1" applyBorder="1" applyAlignment="1" applyProtection="1">
      <alignment horizontal="center" vertical="center"/>
      <protection locked="0"/>
    </xf>
    <xf numFmtId="2" fontId="7" fillId="2" borderId="27" xfId="2" applyNumberFormat="1" applyFont="1" applyFill="1" applyBorder="1" applyAlignment="1" applyProtection="1">
      <alignment horizontal="center" vertical="center"/>
      <protection locked="0"/>
    </xf>
    <xf numFmtId="0" fontId="4" fillId="0" borderId="5" xfId="2" applyFont="1" applyFill="1" applyBorder="1" applyAlignment="1">
      <alignment horizontal="center" vertical="center" wrapText="1"/>
    </xf>
    <xf numFmtId="0" fontId="4" fillId="0" borderId="6" xfId="2" applyFont="1" applyFill="1" applyBorder="1" applyAlignment="1">
      <alignment horizontal="center" vertical="center" wrapText="1"/>
    </xf>
    <xf numFmtId="0" fontId="4" fillId="0" borderId="35" xfId="2" applyFont="1" applyFill="1" applyBorder="1" applyAlignment="1">
      <alignment horizontal="center" vertical="center" wrapText="1"/>
    </xf>
    <xf numFmtId="0" fontId="4" fillId="0" borderId="36" xfId="2" applyFont="1" applyFill="1" applyBorder="1" applyAlignment="1">
      <alignment horizontal="center" vertical="center" wrapText="1"/>
    </xf>
    <xf numFmtId="0" fontId="7" fillId="2" borderId="0" xfId="2" applyFont="1" applyFill="1" applyAlignment="1" applyProtection="1">
      <alignment horizontal="left"/>
      <protection locked="0"/>
    </xf>
    <xf numFmtId="0" fontId="6" fillId="0" borderId="38" xfId="2" applyFont="1" applyBorder="1" applyAlignment="1">
      <alignment horizontal="center" vertical="center"/>
    </xf>
    <xf numFmtId="0" fontId="8" fillId="2" borderId="0" xfId="2" applyFont="1" applyFill="1" applyAlignment="1" applyProtection="1">
      <alignment horizontal="left"/>
      <protection locked="0"/>
    </xf>
    <xf numFmtId="0" fontId="6" fillId="0" borderId="8" xfId="2" applyFont="1" applyBorder="1" applyAlignment="1">
      <alignment horizontal="center"/>
    </xf>
    <xf numFmtId="0" fontId="7" fillId="2" borderId="0" xfId="2" applyFont="1" applyFill="1" applyAlignment="1" applyProtection="1">
      <alignment horizontal="left" wrapText="1"/>
      <protection locked="0"/>
    </xf>
    <xf numFmtId="0" fontId="4" fillId="0" borderId="1" xfId="2" applyFont="1" applyBorder="1" applyAlignment="1">
      <alignment horizontal="center"/>
    </xf>
    <xf numFmtId="0" fontId="4" fillId="0" borderId="2" xfId="2" applyFont="1" applyBorder="1" applyAlignment="1">
      <alignment horizontal="center"/>
    </xf>
    <xf numFmtId="0" fontId="4" fillId="0" borderId="3" xfId="2" applyFont="1" applyBorder="1" applyAlignment="1">
      <alignment horizontal="center"/>
    </xf>
    <xf numFmtId="0" fontId="5" fillId="0" borderId="4" xfId="2" applyFont="1" applyBorder="1" applyAlignment="1">
      <alignment horizontal="center" vertical="center"/>
    </xf>
    <xf numFmtId="0" fontId="8" fillId="2" borderId="0" xfId="2" applyFont="1" applyFill="1" applyAlignment="1" applyProtection="1">
      <alignment horizontal="left" wrapText="1"/>
      <protection locked="0"/>
    </xf>
    <xf numFmtId="0" fontId="8" fillId="2" borderId="0" xfId="2" quotePrefix="1" applyFont="1" applyFill="1" applyAlignment="1" applyProtection="1">
      <alignment horizontal="left" wrapText="1"/>
      <protection locked="0"/>
    </xf>
  </cellXfs>
  <cellStyles count="3">
    <cellStyle name="Normal" xfId="0" builtinId="0"/>
    <cellStyle name="Normal 2" xfId="2"/>
    <cellStyle name="Percent" xfId="1" builtinId="5"/>
  </cellStyles>
  <dxfs count="8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  <strike/>
      </font>
      <fill>
        <patternFill>
          <bgColor theme="0"/>
        </patternFill>
      </fill>
    </dxf>
    <dxf>
      <font>
        <b/>
        <i/>
        <strike/>
      </font>
      <fill>
        <patternFill>
          <bgColor theme="0"/>
        </patternFill>
      </fill>
    </dxf>
    <dxf>
      <font>
        <b/>
        <i/>
        <strike/>
      </font>
      <fill>
        <patternFill patternType="none">
          <fgColor auto="1"/>
          <bgColor auto="1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5:N133"/>
  <sheetViews>
    <sheetView tabSelected="1" topLeftCell="A7" workbookViewId="0">
      <selection activeCell="C19" sqref="C19"/>
    </sheetView>
  </sheetViews>
  <sheetFormatPr defaultColWidth="9.140625" defaultRowHeight="18.75" x14ac:dyDescent="0.3"/>
  <cols>
    <col min="1" max="1" width="55.42578125" style="2" customWidth="1"/>
    <col min="2" max="2" width="33.7109375" style="2" customWidth="1"/>
    <col min="3" max="3" width="42.28515625" style="2" bestFit="1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6384" width="9.140625" style="2"/>
  </cols>
  <sheetData>
    <row r="15" spans="1:8" ht="19.5" thickBot="1" x14ac:dyDescent="0.35">
      <c r="A15" s="1"/>
    </row>
    <row r="16" spans="1:8" ht="19.5" thickBot="1" x14ac:dyDescent="0.35">
      <c r="A16" s="217" t="s">
        <v>0</v>
      </c>
      <c r="B16" s="218"/>
      <c r="C16" s="218"/>
      <c r="D16" s="218"/>
      <c r="E16" s="218"/>
      <c r="F16" s="218"/>
      <c r="G16" s="218"/>
      <c r="H16" s="219"/>
    </row>
    <row r="17" spans="1:14" ht="20.25" x14ac:dyDescent="0.3">
      <c r="A17" s="220" t="s">
        <v>1</v>
      </c>
      <c r="B17" s="220"/>
      <c r="C17" s="220"/>
      <c r="D17" s="220"/>
      <c r="E17" s="220"/>
      <c r="F17" s="220"/>
      <c r="G17" s="220"/>
      <c r="H17" s="220"/>
    </row>
    <row r="18" spans="1:14" ht="26.25" x14ac:dyDescent="0.4">
      <c r="A18" s="3" t="s">
        <v>2</v>
      </c>
      <c r="B18" s="216"/>
      <c r="C18" s="216"/>
      <c r="D18" s="184"/>
      <c r="E18" s="4"/>
      <c r="F18" s="5"/>
      <c r="G18" s="5"/>
      <c r="H18" s="5"/>
    </row>
    <row r="19" spans="1:14" ht="26.25" x14ac:dyDescent="0.4">
      <c r="A19" s="3" t="s">
        <v>3</v>
      </c>
      <c r="B19" s="6"/>
      <c r="C19" s="5">
        <v>1</v>
      </c>
      <c r="D19" s="5"/>
      <c r="E19" s="5"/>
      <c r="F19" s="5"/>
      <c r="G19" s="5"/>
      <c r="H19" s="5"/>
    </row>
    <row r="20" spans="1:14" ht="26.25" x14ac:dyDescent="0.4">
      <c r="A20" s="3" t="s">
        <v>4</v>
      </c>
      <c r="B20" s="221"/>
      <c r="C20" s="221"/>
      <c r="D20" s="5"/>
      <c r="E20" s="5"/>
      <c r="F20" s="5"/>
      <c r="G20" s="5"/>
      <c r="H20" s="5"/>
    </row>
    <row r="21" spans="1:14" ht="26.25" x14ac:dyDescent="0.4">
      <c r="A21" s="3" t="s">
        <v>5</v>
      </c>
      <c r="B21" s="222"/>
      <c r="C21" s="222"/>
      <c r="D21" s="222"/>
      <c r="E21" s="222"/>
      <c r="F21" s="222"/>
      <c r="G21" s="222"/>
      <c r="H21" s="222"/>
      <c r="I21" s="7"/>
    </row>
    <row r="22" spans="1:14" ht="26.25" x14ac:dyDescent="0.4">
      <c r="A22" s="3" t="s">
        <v>6</v>
      </c>
      <c r="B22" s="8"/>
      <c r="C22" s="5"/>
      <c r="D22" s="5"/>
      <c r="E22" s="5"/>
      <c r="F22" s="5"/>
      <c r="G22" s="5"/>
      <c r="H22" s="5"/>
    </row>
    <row r="23" spans="1:14" ht="26.25" x14ac:dyDescent="0.4">
      <c r="A23" s="3" t="s">
        <v>7</v>
      </c>
      <c r="B23" s="8"/>
      <c r="C23" s="5"/>
      <c r="D23" s="5"/>
      <c r="E23" s="5"/>
      <c r="F23" s="5"/>
      <c r="G23" s="5"/>
      <c r="H23" s="5"/>
    </row>
    <row r="24" spans="1:14" x14ac:dyDescent="0.3">
      <c r="A24" s="3"/>
      <c r="B24" s="9"/>
    </row>
    <row r="25" spans="1:14" x14ac:dyDescent="0.3">
      <c r="A25" s="10" t="s">
        <v>8</v>
      </c>
      <c r="B25" s="9"/>
    </row>
    <row r="26" spans="1:14" ht="26.25" x14ac:dyDescent="0.4">
      <c r="A26" s="11" t="s">
        <v>9</v>
      </c>
      <c r="B26" s="216"/>
      <c r="C26" s="216"/>
    </row>
    <row r="27" spans="1:14" ht="26.25" x14ac:dyDescent="0.4">
      <c r="A27" s="12" t="s">
        <v>10</v>
      </c>
      <c r="B27" s="214"/>
      <c r="C27" s="214"/>
    </row>
    <row r="28" spans="1:14" ht="27" thickBot="1" x14ac:dyDescent="0.45">
      <c r="A28" s="12" t="s">
        <v>11</v>
      </c>
      <c r="B28" s="13"/>
    </row>
    <row r="29" spans="1:14" s="15" customFormat="1" ht="27" thickBot="1" x14ac:dyDescent="0.45">
      <c r="A29" s="12" t="s">
        <v>12</v>
      </c>
      <c r="B29" s="14">
        <v>0</v>
      </c>
      <c r="C29" s="191" t="s">
        <v>13</v>
      </c>
      <c r="D29" s="192"/>
      <c r="E29" s="192"/>
      <c r="F29" s="192"/>
      <c r="G29" s="193"/>
      <c r="I29" s="16"/>
      <c r="J29" s="16"/>
      <c r="K29" s="16"/>
      <c r="L29" s="16"/>
    </row>
    <row r="30" spans="1:14" s="15" customFormat="1" ht="19.5" thickBot="1" x14ac:dyDescent="0.35">
      <c r="A30" s="12" t="s">
        <v>14</v>
      </c>
      <c r="B30" s="17">
        <f>B28-B29</f>
        <v>0</v>
      </c>
      <c r="C30" s="18"/>
      <c r="D30" s="18"/>
      <c r="E30" s="18"/>
      <c r="F30" s="18"/>
      <c r="G30" s="19"/>
      <c r="I30" s="16"/>
      <c r="J30" s="16"/>
      <c r="K30" s="16"/>
      <c r="L30" s="16"/>
    </row>
    <row r="31" spans="1:14" s="15" customFormat="1" ht="27" thickBot="1" x14ac:dyDescent="0.45">
      <c r="A31" s="12" t="s">
        <v>15</v>
      </c>
      <c r="B31" s="20">
        <v>1</v>
      </c>
      <c r="C31" s="194" t="s">
        <v>16</v>
      </c>
      <c r="D31" s="195"/>
      <c r="E31" s="195"/>
      <c r="F31" s="195"/>
      <c r="G31" s="195"/>
      <c r="H31" s="196"/>
      <c r="I31" s="16"/>
      <c r="J31" s="16"/>
      <c r="K31" s="16"/>
      <c r="L31" s="16"/>
    </row>
    <row r="32" spans="1:14" s="15" customFormat="1" ht="27" thickBot="1" x14ac:dyDescent="0.45">
      <c r="A32" s="12" t="s">
        <v>17</v>
      </c>
      <c r="B32" s="20">
        <v>1</v>
      </c>
      <c r="C32" s="194" t="s">
        <v>18</v>
      </c>
      <c r="D32" s="195"/>
      <c r="E32" s="195"/>
      <c r="F32" s="195"/>
      <c r="G32" s="195"/>
      <c r="H32" s="196"/>
      <c r="I32" s="16"/>
      <c r="J32" s="16"/>
      <c r="K32" s="16"/>
      <c r="L32" s="21"/>
      <c r="M32" s="21"/>
      <c r="N32" s="22"/>
    </row>
    <row r="33" spans="1:14" s="15" customFormat="1" ht="17.25" customHeight="1" x14ac:dyDescent="0.3">
      <c r="A33" s="12"/>
      <c r="B33" s="23"/>
      <c r="C33" s="24"/>
      <c r="D33" s="24"/>
      <c r="E33" s="24"/>
      <c r="F33" s="24"/>
      <c r="G33" s="24"/>
      <c r="H33" s="24"/>
      <c r="I33" s="16"/>
      <c r="J33" s="16"/>
      <c r="K33" s="16"/>
      <c r="L33" s="21"/>
      <c r="M33" s="21"/>
      <c r="N33" s="22"/>
    </row>
    <row r="34" spans="1:14" s="15" customFormat="1" x14ac:dyDescent="0.3">
      <c r="A34" s="12" t="s">
        <v>19</v>
      </c>
      <c r="B34" s="25">
        <f>B31/B32</f>
        <v>1</v>
      </c>
      <c r="C34" s="2" t="s">
        <v>20</v>
      </c>
      <c r="D34" s="2"/>
      <c r="E34" s="2"/>
      <c r="F34" s="2"/>
      <c r="G34" s="2"/>
      <c r="I34" s="16"/>
      <c r="J34" s="16"/>
      <c r="K34" s="16"/>
      <c r="L34" s="21"/>
      <c r="M34" s="21"/>
      <c r="N34" s="22"/>
    </row>
    <row r="35" spans="1:14" s="15" customFormat="1" ht="19.5" thickBot="1" x14ac:dyDescent="0.35">
      <c r="A35" s="12"/>
      <c r="B35" s="17"/>
      <c r="G35" s="2"/>
      <c r="I35" s="16"/>
      <c r="J35" s="16"/>
      <c r="K35" s="16"/>
      <c r="L35" s="21"/>
      <c r="M35" s="21"/>
      <c r="N35" s="22"/>
    </row>
    <row r="36" spans="1:14" s="15" customFormat="1" ht="27" thickBot="1" x14ac:dyDescent="0.45">
      <c r="A36" s="26" t="s">
        <v>21</v>
      </c>
      <c r="B36" s="27">
        <v>1</v>
      </c>
      <c r="C36" s="2"/>
      <c r="D36" s="197" t="s">
        <v>22</v>
      </c>
      <c r="E36" s="215"/>
      <c r="F36" s="197" t="s">
        <v>23</v>
      </c>
      <c r="G36" s="198"/>
      <c r="J36" s="16"/>
      <c r="K36" s="16"/>
      <c r="L36" s="21"/>
      <c r="M36" s="21"/>
      <c r="N36" s="22"/>
    </row>
    <row r="37" spans="1:14" s="15" customFormat="1" ht="27" thickBot="1" x14ac:dyDescent="0.45">
      <c r="A37" s="28" t="s">
        <v>24</v>
      </c>
      <c r="B37" s="29">
        <v>1</v>
      </c>
      <c r="C37" s="30" t="s">
        <v>25</v>
      </c>
      <c r="D37" s="31" t="s">
        <v>26</v>
      </c>
      <c r="E37" s="32" t="s">
        <v>27</v>
      </c>
      <c r="F37" s="31" t="s">
        <v>26</v>
      </c>
      <c r="G37" s="33" t="s">
        <v>27</v>
      </c>
      <c r="I37" s="34" t="s">
        <v>28</v>
      </c>
      <c r="J37" s="16"/>
      <c r="K37" s="16"/>
      <c r="L37" s="21"/>
      <c r="M37" s="21"/>
      <c r="N37" s="22"/>
    </row>
    <row r="38" spans="1:14" s="15" customFormat="1" ht="26.25" x14ac:dyDescent="0.4">
      <c r="A38" s="28" t="s">
        <v>29</v>
      </c>
      <c r="B38" s="29">
        <v>1</v>
      </c>
      <c r="C38" s="35">
        <v>1</v>
      </c>
      <c r="D38" s="36"/>
      <c r="E38" s="37" t="str">
        <f>IF(ISBLANK(D38),"-",$D$48/$D$45*D38)</f>
        <v>-</v>
      </c>
      <c r="F38" s="36"/>
      <c r="G38" s="38" t="str">
        <f>IF(ISBLANK(F38),"-",$D$48/$F$45*F38)</f>
        <v>-</v>
      </c>
      <c r="I38" s="39"/>
      <c r="J38" s="16"/>
      <c r="K38" s="16"/>
      <c r="L38" s="21"/>
      <c r="M38" s="21"/>
      <c r="N38" s="22"/>
    </row>
    <row r="39" spans="1:14" s="15" customFormat="1" ht="26.25" x14ac:dyDescent="0.4">
      <c r="A39" s="28" t="s">
        <v>30</v>
      </c>
      <c r="B39" s="29">
        <v>1</v>
      </c>
      <c r="C39" s="40">
        <v>2</v>
      </c>
      <c r="D39" s="41"/>
      <c r="E39" s="42" t="str">
        <f>IF(ISBLANK(D39),"-",$D$48/$D$45*D39)</f>
        <v>-</v>
      </c>
      <c r="F39" s="41"/>
      <c r="G39" s="43" t="str">
        <f>IF(ISBLANK(F39),"-",$D$48/$F$45*F39)</f>
        <v>-</v>
      </c>
      <c r="I39" s="199" t="e">
        <f>ABS((F43/D43*D42)-F42)/D42</f>
        <v>#DIV/0!</v>
      </c>
      <c r="J39" s="16"/>
      <c r="K39" s="16"/>
      <c r="L39" s="21"/>
      <c r="M39" s="21"/>
      <c r="N39" s="22"/>
    </row>
    <row r="40" spans="1:14" ht="26.25" x14ac:dyDescent="0.4">
      <c r="A40" s="28" t="s">
        <v>31</v>
      </c>
      <c r="B40" s="29">
        <v>1</v>
      </c>
      <c r="C40" s="40">
        <v>3</v>
      </c>
      <c r="D40" s="41"/>
      <c r="E40" s="42" t="str">
        <f>IF(ISBLANK(D40),"-",$D$48/$D$45*D40)</f>
        <v>-</v>
      </c>
      <c r="F40" s="41"/>
      <c r="G40" s="43" t="str">
        <f>IF(ISBLANK(F40),"-",$D$48/$F$45*F40)</f>
        <v>-</v>
      </c>
      <c r="I40" s="199"/>
      <c r="L40" s="21"/>
      <c r="M40" s="21"/>
      <c r="N40" s="44"/>
    </row>
    <row r="41" spans="1:14" ht="27" thickBot="1" x14ac:dyDescent="0.45">
      <c r="A41" s="28" t="s">
        <v>32</v>
      </c>
      <c r="B41" s="29">
        <v>1</v>
      </c>
      <c r="C41" s="45">
        <v>4</v>
      </c>
      <c r="D41" s="46"/>
      <c r="E41" s="47" t="str">
        <f>IF(ISBLANK(D41),"-",$D$48/$D$45*D41)</f>
        <v>-</v>
      </c>
      <c r="F41" s="46"/>
      <c r="G41" s="48" t="str">
        <f>IF(ISBLANK(F41),"-",$D$48/$F$45*F41)</f>
        <v>-</v>
      </c>
      <c r="I41" s="49"/>
      <c r="L41" s="21"/>
      <c r="M41" s="21"/>
      <c r="N41" s="44"/>
    </row>
    <row r="42" spans="1:14" ht="27" thickBot="1" x14ac:dyDescent="0.45">
      <c r="A42" s="28" t="s">
        <v>33</v>
      </c>
      <c r="B42" s="29">
        <v>1</v>
      </c>
      <c r="C42" s="50" t="s">
        <v>34</v>
      </c>
      <c r="D42" s="51" t="e">
        <f>AVERAGE(D38:D41)</f>
        <v>#DIV/0!</v>
      </c>
      <c r="E42" s="52" t="e">
        <f>AVERAGE(E38:E41)</f>
        <v>#DIV/0!</v>
      </c>
      <c r="F42" s="51" t="e">
        <f>AVERAGE(F38:F41)</f>
        <v>#DIV/0!</v>
      </c>
      <c r="G42" s="53" t="e">
        <f>AVERAGE(G38:G41)</f>
        <v>#DIV/0!</v>
      </c>
      <c r="H42" s="54"/>
    </row>
    <row r="43" spans="1:14" ht="26.25" x14ac:dyDescent="0.4">
      <c r="A43" s="28" t="s">
        <v>35</v>
      </c>
      <c r="B43" s="29">
        <v>1</v>
      </c>
      <c r="C43" s="55" t="s">
        <v>36</v>
      </c>
      <c r="D43" s="56"/>
      <c r="E43" s="44"/>
      <c r="F43" s="56"/>
      <c r="H43" s="54"/>
    </row>
    <row r="44" spans="1:14" ht="26.25" x14ac:dyDescent="0.4">
      <c r="A44" s="28" t="s">
        <v>37</v>
      </c>
      <c r="B44" s="29">
        <v>1</v>
      </c>
      <c r="C44" s="57" t="s">
        <v>38</v>
      </c>
      <c r="D44" s="58">
        <f>D43*$B$34</f>
        <v>0</v>
      </c>
      <c r="E44" s="59"/>
      <c r="F44" s="58">
        <f>F43*$B$34</f>
        <v>0</v>
      </c>
      <c r="H44" s="54"/>
    </row>
    <row r="45" spans="1:14" ht="19.5" thickBot="1" x14ac:dyDescent="0.35">
      <c r="A45" s="28" t="s">
        <v>39</v>
      </c>
      <c r="B45" s="60">
        <f>(B44/B43)*(B42/B41)*(B40/B39)*(B38/B37)*B36</f>
        <v>1</v>
      </c>
      <c r="C45" s="57" t="s">
        <v>40</v>
      </c>
      <c r="D45" s="61">
        <f>D44*$B$30/100</f>
        <v>0</v>
      </c>
      <c r="E45" s="62"/>
      <c r="F45" s="61">
        <f>F44*$B$30/100</f>
        <v>0</v>
      </c>
      <c r="H45" s="54"/>
    </row>
    <row r="46" spans="1:14" ht="19.5" thickBot="1" x14ac:dyDescent="0.35">
      <c r="A46" s="185" t="s">
        <v>41</v>
      </c>
      <c r="B46" s="186"/>
      <c r="C46" s="57" t="s">
        <v>42</v>
      </c>
      <c r="D46" s="63">
        <f>D45/$B$45</f>
        <v>0</v>
      </c>
      <c r="E46" s="64"/>
      <c r="F46" s="65">
        <f>F45/$B$45</f>
        <v>0</v>
      </c>
      <c r="H46" s="54"/>
    </row>
    <row r="47" spans="1:14" ht="27" thickBot="1" x14ac:dyDescent="0.45">
      <c r="A47" s="187"/>
      <c r="B47" s="188"/>
      <c r="C47" s="66" t="s">
        <v>43</v>
      </c>
      <c r="D47" s="67">
        <v>0.1</v>
      </c>
      <c r="E47" s="68"/>
      <c r="F47" s="64"/>
      <c r="H47" s="54"/>
    </row>
    <row r="48" spans="1:14" x14ac:dyDescent="0.3">
      <c r="C48" s="69" t="s">
        <v>44</v>
      </c>
      <c r="D48" s="61">
        <f>D47*$B$45</f>
        <v>0.1</v>
      </c>
      <c r="F48" s="70"/>
      <c r="H48" s="54"/>
    </row>
    <row r="49" spans="1:12" ht="19.5" thickBot="1" x14ac:dyDescent="0.35">
      <c r="C49" s="71" t="s">
        <v>45</v>
      </c>
      <c r="D49" s="72">
        <f>D48/B34</f>
        <v>0.1</v>
      </c>
      <c r="F49" s="70"/>
      <c r="H49" s="54"/>
    </row>
    <row r="50" spans="1:12" x14ac:dyDescent="0.3">
      <c r="C50" s="26" t="s">
        <v>46</v>
      </c>
      <c r="D50" s="73" t="e">
        <f>AVERAGE(E38:E41,G38:G41)</f>
        <v>#DIV/0!</v>
      </c>
      <c r="F50" s="74"/>
      <c r="H50" s="54"/>
    </row>
    <row r="51" spans="1:12" x14ac:dyDescent="0.3">
      <c r="C51" s="28" t="s">
        <v>47</v>
      </c>
      <c r="D51" s="75" t="e">
        <f>STDEV(E38:E41,G38:G41)/D50</f>
        <v>#DIV/0!</v>
      </c>
      <c r="F51" s="74"/>
      <c r="H51" s="54"/>
    </row>
    <row r="52" spans="1:12" ht="19.5" thickBot="1" x14ac:dyDescent="0.35">
      <c r="C52" s="76" t="s">
        <v>48</v>
      </c>
      <c r="D52" s="77">
        <f>COUNT(E38:E41,G38:G41)</f>
        <v>0</v>
      </c>
      <c r="F52" s="74"/>
    </row>
    <row r="54" spans="1:12" x14ac:dyDescent="0.3">
      <c r="A54" s="78" t="s">
        <v>8</v>
      </c>
      <c r="B54" s="79" t="s">
        <v>49</v>
      </c>
    </row>
    <row r="55" spans="1:12" x14ac:dyDescent="0.3">
      <c r="A55" s="2" t="s">
        <v>50</v>
      </c>
      <c r="B55" s="80">
        <f>B21</f>
        <v>0</v>
      </c>
    </row>
    <row r="56" spans="1:12" ht="26.25" x14ac:dyDescent="0.4">
      <c r="A56" s="81" t="s">
        <v>51</v>
      </c>
      <c r="B56" s="82"/>
      <c r="C56" s="2">
        <f>B20</f>
        <v>0</v>
      </c>
      <c r="H56" s="83"/>
    </row>
    <row r="57" spans="1:12" x14ac:dyDescent="0.3">
      <c r="A57" s="80" t="s">
        <v>52</v>
      </c>
      <c r="B57" s="84"/>
      <c r="H57" s="83"/>
    </row>
    <row r="58" spans="1:12" ht="19.5" thickBot="1" x14ac:dyDescent="0.35">
      <c r="H58" s="83"/>
    </row>
    <row r="59" spans="1:12" s="15" customFormat="1" ht="27" thickBot="1" x14ac:dyDescent="0.45">
      <c r="A59" s="26" t="s">
        <v>53</v>
      </c>
      <c r="B59" s="27">
        <v>1</v>
      </c>
      <c r="C59" s="2"/>
      <c r="D59" s="85" t="s">
        <v>54</v>
      </c>
      <c r="E59" s="86" t="s">
        <v>25</v>
      </c>
      <c r="F59" s="86" t="s">
        <v>26</v>
      </c>
      <c r="G59" s="86" t="s">
        <v>55</v>
      </c>
      <c r="H59" s="30" t="s">
        <v>56</v>
      </c>
      <c r="L59" s="16"/>
    </row>
    <row r="60" spans="1:12" s="15" customFormat="1" ht="26.25" x14ac:dyDescent="0.4">
      <c r="A60" s="28" t="s">
        <v>57</v>
      </c>
      <c r="B60" s="29">
        <v>1</v>
      </c>
      <c r="C60" s="202" t="s">
        <v>58</v>
      </c>
      <c r="D60" s="205"/>
      <c r="E60" s="87">
        <v>1</v>
      </c>
      <c r="F60" s="88"/>
      <c r="G60" s="89" t="str">
        <f>IF(ISBLANK(F60),"-",(F60/$D$50*$D$47*$B$68)*($B$57/$D$60))</f>
        <v>-</v>
      </c>
      <c r="H60" s="90" t="str">
        <f>IF(ISBLANK(F60),"-",G60/$B$56)</f>
        <v>-</v>
      </c>
      <c r="L60" s="16"/>
    </row>
    <row r="61" spans="1:12" s="15" customFormat="1" ht="26.25" x14ac:dyDescent="0.4">
      <c r="A61" s="28" t="s">
        <v>59</v>
      </c>
      <c r="B61" s="29">
        <v>1</v>
      </c>
      <c r="C61" s="203"/>
      <c r="D61" s="206"/>
      <c r="E61" s="91">
        <v>2</v>
      </c>
      <c r="F61" s="41"/>
      <c r="G61" s="92" t="str">
        <f t="shared" ref="G61:G63" si="0">IF(ISBLANK(F61),"-",(F61/$D$50*$D$47*$B$68)*($B$57/$D$60))</f>
        <v>-</v>
      </c>
      <c r="H61" s="93" t="str">
        <f t="shared" ref="H61:H71" si="1">IF(ISBLANK(F61),"-",G61/$B$56)</f>
        <v>-</v>
      </c>
      <c r="L61" s="16"/>
    </row>
    <row r="62" spans="1:12" s="15" customFormat="1" ht="26.25" x14ac:dyDescent="0.4">
      <c r="A62" s="28" t="s">
        <v>60</v>
      </c>
      <c r="B62" s="29">
        <v>1</v>
      </c>
      <c r="C62" s="203"/>
      <c r="D62" s="206"/>
      <c r="E62" s="91">
        <v>3</v>
      </c>
      <c r="F62" s="94"/>
      <c r="G62" s="92" t="str">
        <f t="shared" si="0"/>
        <v>-</v>
      </c>
      <c r="H62" s="93" t="str">
        <f t="shared" si="1"/>
        <v>-</v>
      </c>
      <c r="L62" s="16"/>
    </row>
    <row r="63" spans="1:12" ht="27" thickBot="1" x14ac:dyDescent="0.45">
      <c r="A63" s="28" t="s">
        <v>61</v>
      </c>
      <c r="B63" s="29">
        <v>1</v>
      </c>
      <c r="C63" s="213"/>
      <c r="D63" s="207"/>
      <c r="E63" s="95">
        <v>4</v>
      </c>
      <c r="F63" s="96"/>
      <c r="G63" s="92" t="str">
        <f t="shared" si="0"/>
        <v>-</v>
      </c>
      <c r="H63" s="93" t="str">
        <f t="shared" si="1"/>
        <v>-</v>
      </c>
    </row>
    <row r="64" spans="1:12" ht="26.25" x14ac:dyDescent="0.4">
      <c r="A64" s="28" t="s">
        <v>62</v>
      </c>
      <c r="B64" s="29">
        <v>1</v>
      </c>
      <c r="C64" s="202" t="s">
        <v>63</v>
      </c>
      <c r="D64" s="205"/>
      <c r="E64" s="87">
        <v>1</v>
      </c>
      <c r="F64" s="88"/>
      <c r="G64" s="97" t="str">
        <f>IF(ISBLANK(F64),"-",(F64/$D$50*$D$47*$B$68)*($B$57/$D$64))</f>
        <v>-</v>
      </c>
      <c r="H64" s="98" t="str">
        <f>IF(ISBLANK(F64),"-",G64/$B$56)</f>
        <v>-</v>
      </c>
    </row>
    <row r="65" spans="1:8" ht="26.25" x14ac:dyDescent="0.4">
      <c r="A65" s="28" t="s">
        <v>64</v>
      </c>
      <c r="B65" s="29">
        <v>1</v>
      </c>
      <c r="C65" s="203"/>
      <c r="D65" s="206"/>
      <c r="E65" s="91">
        <v>2</v>
      </c>
      <c r="F65" s="41"/>
      <c r="G65" s="99" t="str">
        <f t="shared" ref="G65:G67" si="2">IF(ISBLANK(F65),"-",(F65/$D$50*$D$47*$B$68)*($B$57/$D$64))</f>
        <v>-</v>
      </c>
      <c r="H65" s="100" t="str">
        <f t="shared" si="1"/>
        <v>-</v>
      </c>
    </row>
    <row r="66" spans="1:8" ht="26.25" x14ac:dyDescent="0.4">
      <c r="A66" s="28" t="s">
        <v>65</v>
      </c>
      <c r="B66" s="29">
        <v>1</v>
      </c>
      <c r="C66" s="203"/>
      <c r="D66" s="206"/>
      <c r="E66" s="91">
        <v>3</v>
      </c>
      <c r="F66" s="41"/>
      <c r="G66" s="99" t="str">
        <f t="shared" si="2"/>
        <v>-</v>
      </c>
      <c r="H66" s="100" t="str">
        <f t="shared" si="1"/>
        <v>-</v>
      </c>
    </row>
    <row r="67" spans="1:8" ht="27" thickBot="1" x14ac:dyDescent="0.45">
      <c r="A67" s="28" t="s">
        <v>66</v>
      </c>
      <c r="B67" s="29">
        <v>1</v>
      </c>
      <c r="C67" s="213"/>
      <c r="D67" s="207"/>
      <c r="E67" s="95">
        <v>4</v>
      </c>
      <c r="F67" s="96"/>
      <c r="G67" s="101" t="str">
        <f t="shared" si="2"/>
        <v>-</v>
      </c>
      <c r="H67" s="102" t="str">
        <f t="shared" si="1"/>
        <v>-</v>
      </c>
    </row>
    <row r="68" spans="1:8" ht="26.25" x14ac:dyDescent="0.4">
      <c r="A68" s="28" t="s">
        <v>67</v>
      </c>
      <c r="B68" s="103">
        <f>(B67/B66)*(B65/B64)*(B63/B62)*(B61/B60)*B59</f>
        <v>1</v>
      </c>
      <c r="C68" s="202" t="s">
        <v>68</v>
      </c>
      <c r="D68" s="205"/>
      <c r="E68" s="87">
        <v>1</v>
      </c>
      <c r="F68" s="88"/>
      <c r="G68" s="97" t="str">
        <f>IF(ISBLANK(F68),"-",(F68/$D$50*$D$47*$B$68)*($B$57/$D$68))</f>
        <v>-</v>
      </c>
      <c r="H68" s="93" t="str">
        <f t="shared" si="1"/>
        <v>-</v>
      </c>
    </row>
    <row r="69" spans="1:8" ht="27" thickBot="1" x14ac:dyDescent="0.45">
      <c r="A69" s="76" t="s">
        <v>69</v>
      </c>
      <c r="B69" s="104" t="e">
        <f>(D47*B68)/B56*B57</f>
        <v>#DIV/0!</v>
      </c>
      <c r="C69" s="203"/>
      <c r="D69" s="206"/>
      <c r="E69" s="91">
        <v>2</v>
      </c>
      <c r="F69" s="41"/>
      <c r="G69" s="99" t="str">
        <f t="shared" ref="G69:G71" si="3">IF(ISBLANK(F69),"-",(F69/$D$50*$D$47*$B$68)*($B$57/$D$68))</f>
        <v>-</v>
      </c>
      <c r="H69" s="93" t="str">
        <f t="shared" si="1"/>
        <v>-</v>
      </c>
    </row>
    <row r="70" spans="1:8" ht="26.25" x14ac:dyDescent="0.4">
      <c r="A70" s="208" t="s">
        <v>41</v>
      </c>
      <c r="B70" s="209"/>
      <c r="C70" s="203"/>
      <c r="D70" s="206"/>
      <c r="E70" s="91">
        <v>3</v>
      </c>
      <c r="F70" s="41"/>
      <c r="G70" s="99" t="str">
        <f t="shared" si="3"/>
        <v>-</v>
      </c>
      <c r="H70" s="93" t="str">
        <f t="shared" si="1"/>
        <v>-</v>
      </c>
    </row>
    <row r="71" spans="1:8" ht="27" thickBot="1" x14ac:dyDescent="0.45">
      <c r="A71" s="210"/>
      <c r="B71" s="211"/>
      <c r="C71" s="204"/>
      <c r="D71" s="207"/>
      <c r="E71" s="95">
        <v>4</v>
      </c>
      <c r="F71" s="96"/>
      <c r="G71" s="101" t="str">
        <f t="shared" si="3"/>
        <v>-</v>
      </c>
      <c r="H71" s="105" t="str">
        <f t="shared" si="1"/>
        <v>-</v>
      </c>
    </row>
    <row r="72" spans="1:8" ht="26.25" x14ac:dyDescent="0.4">
      <c r="A72" s="106"/>
      <c r="B72" s="106"/>
      <c r="C72" s="106"/>
      <c r="D72" s="106"/>
      <c r="E72" s="106"/>
      <c r="F72" s="107"/>
      <c r="G72" s="108" t="s">
        <v>34</v>
      </c>
      <c r="H72" s="109" t="e">
        <f>AVERAGE(H60:H71)</f>
        <v>#DIV/0!</v>
      </c>
    </row>
    <row r="73" spans="1:8" ht="26.25" x14ac:dyDescent="0.4">
      <c r="C73" s="106"/>
      <c r="D73" s="106"/>
      <c r="E73" s="106"/>
      <c r="F73" s="107"/>
      <c r="G73" s="110" t="s">
        <v>47</v>
      </c>
      <c r="H73" s="111" t="e">
        <f>STDEV(H60:H71)/H72</f>
        <v>#DIV/0!</v>
      </c>
    </row>
    <row r="74" spans="1:8" ht="27" thickBot="1" x14ac:dyDescent="0.45">
      <c r="A74" s="106"/>
      <c r="B74" s="106"/>
      <c r="C74" s="107"/>
      <c r="D74" s="107"/>
      <c r="E74" s="112"/>
      <c r="F74" s="107"/>
      <c r="G74" s="113" t="s">
        <v>48</v>
      </c>
      <c r="H74" s="114">
        <f>COUNT(H60:H71)</f>
        <v>0</v>
      </c>
    </row>
    <row r="76" spans="1:8" ht="26.25" x14ac:dyDescent="0.4">
      <c r="A76" s="11" t="s">
        <v>70</v>
      </c>
      <c r="B76" s="115" t="s">
        <v>71</v>
      </c>
      <c r="C76" s="189">
        <f>B20</f>
        <v>0</v>
      </c>
      <c r="D76" s="189"/>
      <c r="E76" s="116" t="s">
        <v>72</v>
      </c>
      <c r="F76" s="116"/>
      <c r="G76" s="117" t="e">
        <f>H72</f>
        <v>#DIV/0!</v>
      </c>
      <c r="H76" s="118"/>
    </row>
    <row r="77" spans="1:8" x14ac:dyDescent="0.3">
      <c r="A77" s="10" t="s">
        <v>73</v>
      </c>
      <c r="B77" s="10" t="s">
        <v>74</v>
      </c>
    </row>
    <row r="78" spans="1:8" x14ac:dyDescent="0.3">
      <c r="A78" s="10"/>
      <c r="B78" s="10"/>
    </row>
    <row r="79" spans="1:8" ht="26.25" x14ac:dyDescent="0.4">
      <c r="A79" s="11" t="s">
        <v>9</v>
      </c>
      <c r="B79" s="212">
        <f>B26</f>
        <v>0</v>
      </c>
      <c r="C79" s="212"/>
    </row>
    <row r="80" spans="1:8" ht="26.25" x14ac:dyDescent="0.4">
      <c r="A80" s="12" t="s">
        <v>10</v>
      </c>
      <c r="B80" s="212">
        <f>B27</f>
        <v>0</v>
      </c>
      <c r="C80" s="212"/>
    </row>
    <row r="81" spans="1:12" ht="27" thickBot="1" x14ac:dyDescent="0.45">
      <c r="A81" s="12" t="s">
        <v>11</v>
      </c>
      <c r="B81" s="119">
        <f>B28</f>
        <v>0</v>
      </c>
    </row>
    <row r="82" spans="1:12" s="15" customFormat="1" ht="27" thickBot="1" x14ac:dyDescent="0.45">
      <c r="A82" s="12" t="s">
        <v>12</v>
      </c>
      <c r="B82" s="14">
        <v>0</v>
      </c>
      <c r="C82" s="191" t="s">
        <v>13</v>
      </c>
      <c r="D82" s="192"/>
      <c r="E82" s="192"/>
      <c r="F82" s="192"/>
      <c r="G82" s="193"/>
      <c r="I82" s="16"/>
      <c r="J82" s="16"/>
      <c r="K82" s="16"/>
      <c r="L82" s="16"/>
    </row>
    <row r="83" spans="1:12" s="15" customFormat="1" ht="19.5" thickBot="1" x14ac:dyDescent="0.35">
      <c r="A83" s="12" t="s">
        <v>14</v>
      </c>
      <c r="B83" s="17">
        <f>B81-B82</f>
        <v>0</v>
      </c>
      <c r="C83" s="18"/>
      <c r="D83" s="18"/>
      <c r="E83" s="18"/>
      <c r="F83" s="18"/>
      <c r="G83" s="19"/>
      <c r="I83" s="16"/>
      <c r="J83" s="16"/>
      <c r="K83" s="16"/>
      <c r="L83" s="16"/>
    </row>
    <row r="84" spans="1:12" s="15" customFormat="1" ht="27" thickBot="1" x14ac:dyDescent="0.45">
      <c r="A84" s="12" t="s">
        <v>15</v>
      </c>
      <c r="B84" s="20">
        <v>1</v>
      </c>
      <c r="C84" s="194" t="s">
        <v>75</v>
      </c>
      <c r="D84" s="195"/>
      <c r="E84" s="195"/>
      <c r="F84" s="195"/>
      <c r="G84" s="195"/>
      <c r="H84" s="196"/>
      <c r="I84" s="16"/>
      <c r="J84" s="16"/>
      <c r="K84" s="16"/>
      <c r="L84" s="16"/>
    </row>
    <row r="85" spans="1:12" s="15" customFormat="1" ht="27" thickBot="1" x14ac:dyDescent="0.45">
      <c r="A85" s="12" t="s">
        <v>17</v>
      </c>
      <c r="B85" s="20">
        <v>1</v>
      </c>
      <c r="C85" s="194" t="s">
        <v>76</v>
      </c>
      <c r="D85" s="195"/>
      <c r="E85" s="195"/>
      <c r="F85" s="195"/>
      <c r="G85" s="195"/>
      <c r="H85" s="196"/>
      <c r="I85" s="16"/>
      <c r="J85" s="16"/>
      <c r="K85" s="16"/>
      <c r="L85" s="16"/>
    </row>
    <row r="86" spans="1:12" s="15" customFormat="1" x14ac:dyDescent="0.3">
      <c r="A86" s="12"/>
      <c r="B86" s="23"/>
      <c r="C86" s="24"/>
      <c r="D86" s="24"/>
      <c r="E86" s="24"/>
      <c r="F86" s="24"/>
      <c r="G86" s="24"/>
      <c r="H86" s="24"/>
      <c r="I86" s="16"/>
      <c r="J86" s="16"/>
      <c r="K86" s="16"/>
      <c r="L86" s="16"/>
    </row>
    <row r="87" spans="1:12" s="15" customFormat="1" x14ac:dyDescent="0.3">
      <c r="A87" s="12" t="s">
        <v>19</v>
      </c>
      <c r="B87" s="25">
        <f>B84/B85</f>
        <v>1</v>
      </c>
      <c r="C87" s="2" t="s">
        <v>20</v>
      </c>
      <c r="D87" s="2"/>
      <c r="E87" s="2"/>
      <c r="F87" s="2"/>
      <c r="G87" s="2"/>
      <c r="I87" s="16"/>
      <c r="J87" s="16"/>
      <c r="K87" s="16"/>
      <c r="L87" s="16"/>
    </row>
    <row r="88" spans="1:12" ht="19.5" thickBot="1" x14ac:dyDescent="0.35">
      <c r="A88" s="10"/>
      <c r="B88" s="10"/>
    </row>
    <row r="89" spans="1:12" ht="27" thickBot="1" x14ac:dyDescent="0.45">
      <c r="A89" s="26" t="s">
        <v>21</v>
      </c>
      <c r="B89" s="27">
        <v>1</v>
      </c>
      <c r="D89" s="120" t="s">
        <v>22</v>
      </c>
      <c r="E89" s="121"/>
      <c r="F89" s="197" t="s">
        <v>23</v>
      </c>
      <c r="G89" s="198"/>
    </row>
    <row r="90" spans="1:12" ht="27" thickBot="1" x14ac:dyDescent="0.45">
      <c r="A90" s="28" t="s">
        <v>24</v>
      </c>
      <c r="B90" s="29">
        <v>1</v>
      </c>
      <c r="C90" s="122" t="s">
        <v>25</v>
      </c>
      <c r="D90" s="31" t="s">
        <v>26</v>
      </c>
      <c r="E90" s="32" t="s">
        <v>27</v>
      </c>
      <c r="F90" s="31" t="s">
        <v>26</v>
      </c>
      <c r="G90" s="123" t="s">
        <v>27</v>
      </c>
      <c r="I90" s="34" t="s">
        <v>28</v>
      </c>
    </row>
    <row r="91" spans="1:12" ht="26.25" x14ac:dyDescent="0.4">
      <c r="A91" s="28" t="s">
        <v>29</v>
      </c>
      <c r="B91" s="29">
        <v>1</v>
      </c>
      <c r="C91" s="124">
        <v>1</v>
      </c>
      <c r="D91" s="36"/>
      <c r="E91" s="37" t="str">
        <f>IF(ISBLANK(D91),"-",$D$101/$D$98*D91)</f>
        <v>-</v>
      </c>
      <c r="F91" s="36"/>
      <c r="G91" s="38" t="str">
        <f>IF(ISBLANK(F91),"-",$D$101/$F$98*F91)</f>
        <v>-</v>
      </c>
      <c r="I91" s="39"/>
    </row>
    <row r="92" spans="1:12" ht="26.25" x14ac:dyDescent="0.4">
      <c r="A92" s="28" t="s">
        <v>30</v>
      </c>
      <c r="B92" s="29">
        <v>1</v>
      </c>
      <c r="C92" s="107">
        <v>2</v>
      </c>
      <c r="D92" s="41"/>
      <c r="E92" s="42" t="str">
        <f>IF(ISBLANK(D92),"-",$D$101/$D$98*D92)</f>
        <v>-</v>
      </c>
      <c r="F92" s="41"/>
      <c r="G92" s="43" t="str">
        <f t="shared" ref="G92" si="4">IF(ISBLANK(F92),"-",$D$101/$F$98*F92)</f>
        <v>-</v>
      </c>
      <c r="I92" s="199" t="e">
        <f>ABS((F96/D96*D95)-F95)/D95</f>
        <v>#DIV/0!</v>
      </c>
    </row>
    <row r="93" spans="1:12" ht="26.25" x14ac:dyDescent="0.4">
      <c r="A93" s="28" t="s">
        <v>31</v>
      </c>
      <c r="B93" s="29">
        <v>1</v>
      </c>
      <c r="C93" s="107">
        <v>3</v>
      </c>
      <c r="D93" s="41"/>
      <c r="E93" s="42" t="str">
        <f>IF(ISBLANK(D93),"-",$D$101/$D$98*D93)</f>
        <v>-</v>
      </c>
      <c r="F93" s="41"/>
      <c r="G93" s="43" t="str">
        <f>IF(ISBLANK(F93),"-",$D$101/$F$98*F93)</f>
        <v>-</v>
      </c>
      <c r="I93" s="199"/>
    </row>
    <row r="94" spans="1:12" ht="27" thickBot="1" x14ac:dyDescent="0.45">
      <c r="A94" s="28" t="s">
        <v>32</v>
      </c>
      <c r="B94" s="29">
        <v>1</v>
      </c>
      <c r="C94" s="125">
        <v>4</v>
      </c>
      <c r="D94" s="46"/>
      <c r="E94" s="47" t="str">
        <f>IF(ISBLANK(D94),"-",$D$101/$D$98*D94)</f>
        <v>-</v>
      </c>
      <c r="F94" s="126"/>
      <c r="G94" s="48" t="str">
        <f>IF(ISBLANK(F94),"-",$D$101/$F$98*F94)</f>
        <v>-</v>
      </c>
      <c r="I94" s="49"/>
    </row>
    <row r="95" spans="1:12" ht="27" thickBot="1" x14ac:dyDescent="0.45">
      <c r="A95" s="28" t="s">
        <v>33</v>
      </c>
      <c r="B95" s="29">
        <v>1</v>
      </c>
      <c r="C95" s="127" t="s">
        <v>34</v>
      </c>
      <c r="D95" s="128" t="e">
        <f>AVERAGE(D91:D94)</f>
        <v>#DIV/0!</v>
      </c>
      <c r="E95" s="52" t="e">
        <f>AVERAGE(E91:E94)</f>
        <v>#DIV/0!</v>
      </c>
      <c r="F95" s="129" t="e">
        <f>AVERAGE(F91:F94)</f>
        <v>#DIV/0!</v>
      </c>
      <c r="G95" s="130" t="e">
        <f>AVERAGE(G91:G94)</f>
        <v>#DIV/0!</v>
      </c>
    </row>
    <row r="96" spans="1:12" ht="26.25" x14ac:dyDescent="0.4">
      <c r="A96" s="28" t="s">
        <v>35</v>
      </c>
      <c r="B96" s="13">
        <v>1</v>
      </c>
      <c r="C96" s="131" t="s">
        <v>77</v>
      </c>
      <c r="D96" s="132"/>
      <c r="E96" s="44"/>
      <c r="F96" s="56"/>
    </row>
    <row r="97" spans="1:10" ht="26.25" x14ac:dyDescent="0.4">
      <c r="A97" s="28" t="s">
        <v>37</v>
      </c>
      <c r="B97" s="13">
        <v>1</v>
      </c>
      <c r="C97" s="133" t="s">
        <v>78</v>
      </c>
      <c r="D97" s="134">
        <f>D96*$B$87</f>
        <v>0</v>
      </c>
      <c r="E97" s="59"/>
      <c r="F97" s="58">
        <f>F96*$B$87</f>
        <v>0</v>
      </c>
    </row>
    <row r="98" spans="1:10" ht="19.5" thickBot="1" x14ac:dyDescent="0.35">
      <c r="A98" s="28" t="s">
        <v>39</v>
      </c>
      <c r="B98" s="135">
        <f>(B97/B96)*(B95/B94)*(B93/B92)*(B91/B90)*B89</f>
        <v>1</v>
      </c>
      <c r="C98" s="133" t="s">
        <v>79</v>
      </c>
      <c r="D98" s="136">
        <f>D97*$B$83/100</f>
        <v>0</v>
      </c>
      <c r="E98" s="62"/>
      <c r="F98" s="61">
        <f>F97*$B$83/100</f>
        <v>0</v>
      </c>
    </row>
    <row r="99" spans="1:10" ht="19.5" thickBot="1" x14ac:dyDescent="0.35">
      <c r="A99" s="185" t="s">
        <v>41</v>
      </c>
      <c r="B99" s="200"/>
      <c r="C99" s="133" t="s">
        <v>80</v>
      </c>
      <c r="D99" s="137">
        <f>D98/$B$98</f>
        <v>0</v>
      </c>
      <c r="E99" s="62"/>
      <c r="F99" s="65">
        <f>F98/$B$98</f>
        <v>0</v>
      </c>
      <c r="G99" s="138"/>
      <c r="H99" s="54"/>
    </row>
    <row r="100" spans="1:10" ht="19.5" thickBot="1" x14ac:dyDescent="0.35">
      <c r="A100" s="187"/>
      <c r="B100" s="201"/>
      <c r="C100" s="133" t="s">
        <v>43</v>
      </c>
      <c r="D100" s="139">
        <f>$B$56/$B$116</f>
        <v>0</v>
      </c>
      <c r="F100" s="70"/>
      <c r="G100" s="140"/>
      <c r="H100" s="54"/>
    </row>
    <row r="101" spans="1:10" x14ac:dyDescent="0.3">
      <c r="C101" s="133" t="s">
        <v>44</v>
      </c>
      <c r="D101" s="134">
        <f>D100*$B$98</f>
        <v>0</v>
      </c>
      <c r="F101" s="70"/>
      <c r="G101" s="138"/>
      <c r="H101" s="54"/>
    </row>
    <row r="102" spans="1:10" ht="19.5" thickBot="1" x14ac:dyDescent="0.35">
      <c r="C102" s="141" t="s">
        <v>45</v>
      </c>
      <c r="D102" s="142">
        <f>D101/B34</f>
        <v>0</v>
      </c>
      <c r="F102" s="74"/>
      <c r="G102" s="138"/>
      <c r="H102" s="54"/>
      <c r="J102" s="143"/>
    </row>
    <row r="103" spans="1:10" x14ac:dyDescent="0.3">
      <c r="C103" s="144" t="s">
        <v>81</v>
      </c>
      <c r="D103" s="145" t="e">
        <f>AVERAGE(E91:E94,G91:G94)</f>
        <v>#DIV/0!</v>
      </c>
      <c r="F103" s="74"/>
      <c r="G103" s="146"/>
      <c r="H103" s="54"/>
      <c r="J103" s="147"/>
    </row>
    <row r="104" spans="1:10" x14ac:dyDescent="0.3">
      <c r="C104" s="110" t="s">
        <v>47</v>
      </c>
      <c r="D104" s="148" t="e">
        <f>STDEV(E91:E94,G91:G94)/D103</f>
        <v>#DIV/0!</v>
      </c>
      <c r="F104" s="74"/>
      <c r="G104" s="138"/>
      <c r="H104" s="54"/>
      <c r="J104" s="147"/>
    </row>
    <row r="105" spans="1:10" ht="19.5" thickBot="1" x14ac:dyDescent="0.35">
      <c r="C105" s="113" t="s">
        <v>48</v>
      </c>
      <c r="D105" s="149">
        <f>COUNT(E91:E94,G91:G94)</f>
        <v>0</v>
      </c>
      <c r="F105" s="74"/>
      <c r="G105" s="138"/>
      <c r="H105" s="54"/>
      <c r="J105" s="147"/>
    </row>
    <row r="106" spans="1:10" ht="19.5" thickBot="1" x14ac:dyDescent="0.35">
      <c r="A106" s="78"/>
      <c r="B106" s="78"/>
      <c r="C106" s="78"/>
      <c r="D106" s="78"/>
      <c r="E106" s="78"/>
    </row>
    <row r="107" spans="1:10" ht="26.25" x14ac:dyDescent="0.4">
      <c r="A107" s="26" t="s">
        <v>82</v>
      </c>
      <c r="B107" s="27">
        <v>1</v>
      </c>
      <c r="C107" s="150" t="s">
        <v>83</v>
      </c>
      <c r="D107" s="151" t="s">
        <v>26</v>
      </c>
      <c r="E107" s="152" t="s">
        <v>84</v>
      </c>
      <c r="F107" s="153" t="s">
        <v>85</v>
      </c>
    </row>
    <row r="108" spans="1:10" ht="26.25" x14ac:dyDescent="0.4">
      <c r="A108" s="28" t="s">
        <v>86</v>
      </c>
      <c r="B108" s="29">
        <v>1</v>
      </c>
      <c r="C108" s="154">
        <v>1</v>
      </c>
      <c r="D108" s="155"/>
      <c r="E108" s="156" t="str">
        <f t="shared" ref="E108:E113" si="5">IF(ISBLANK(D108),"-",D108/$D$103*$D$100*$B$116)</f>
        <v>-</v>
      </c>
      <c r="F108" s="157" t="str">
        <f>IF(ISBLANK(D108), "-", E108/$B$56)</f>
        <v>-</v>
      </c>
    </row>
    <row r="109" spans="1:10" ht="26.25" x14ac:dyDescent="0.4">
      <c r="A109" s="28" t="s">
        <v>59</v>
      </c>
      <c r="B109" s="29">
        <v>1</v>
      </c>
      <c r="C109" s="154">
        <v>2</v>
      </c>
      <c r="D109" s="155"/>
      <c r="E109" s="158" t="str">
        <f t="shared" si="5"/>
        <v>-</v>
      </c>
      <c r="F109" s="159" t="str">
        <f t="shared" ref="F109:F113" si="6">IF(ISBLANK(D109), "-", E109/$B$56)</f>
        <v>-</v>
      </c>
    </row>
    <row r="110" spans="1:10" ht="26.25" x14ac:dyDescent="0.4">
      <c r="A110" s="28" t="s">
        <v>60</v>
      </c>
      <c r="B110" s="29">
        <v>1</v>
      </c>
      <c r="C110" s="154">
        <v>3</v>
      </c>
      <c r="D110" s="155"/>
      <c r="E110" s="158" t="str">
        <f t="shared" si="5"/>
        <v>-</v>
      </c>
      <c r="F110" s="159" t="str">
        <f t="shared" si="6"/>
        <v>-</v>
      </c>
    </row>
    <row r="111" spans="1:10" ht="26.25" x14ac:dyDescent="0.4">
      <c r="A111" s="28" t="s">
        <v>61</v>
      </c>
      <c r="B111" s="29">
        <v>1</v>
      </c>
      <c r="C111" s="154">
        <v>4</v>
      </c>
      <c r="D111" s="155"/>
      <c r="E111" s="158" t="str">
        <f t="shared" si="5"/>
        <v>-</v>
      </c>
      <c r="F111" s="159" t="str">
        <f t="shared" si="6"/>
        <v>-</v>
      </c>
    </row>
    <row r="112" spans="1:10" ht="26.25" x14ac:dyDescent="0.4">
      <c r="A112" s="28" t="s">
        <v>62</v>
      </c>
      <c r="B112" s="29">
        <v>1</v>
      </c>
      <c r="C112" s="154">
        <v>5</v>
      </c>
      <c r="D112" s="155"/>
      <c r="E112" s="158" t="str">
        <f t="shared" si="5"/>
        <v>-</v>
      </c>
      <c r="F112" s="159" t="str">
        <f t="shared" si="6"/>
        <v>-</v>
      </c>
    </row>
    <row r="113" spans="1:10" ht="26.25" x14ac:dyDescent="0.4">
      <c r="A113" s="28" t="s">
        <v>64</v>
      </c>
      <c r="B113" s="29">
        <v>1</v>
      </c>
      <c r="C113" s="160">
        <v>6</v>
      </c>
      <c r="D113" s="161"/>
      <c r="E113" s="162" t="str">
        <f t="shared" si="5"/>
        <v>-</v>
      </c>
      <c r="F113" s="163" t="str">
        <f t="shared" si="6"/>
        <v>-</v>
      </c>
    </row>
    <row r="114" spans="1:10" ht="26.25" x14ac:dyDescent="0.4">
      <c r="A114" s="28" t="s">
        <v>65</v>
      </c>
      <c r="B114" s="29">
        <v>1</v>
      </c>
      <c r="C114" s="154"/>
      <c r="D114" s="107"/>
      <c r="E114" s="1"/>
      <c r="F114" s="164"/>
    </row>
    <row r="115" spans="1:10" ht="26.25" x14ac:dyDescent="0.4">
      <c r="A115" s="28" t="s">
        <v>66</v>
      </c>
      <c r="B115" s="29">
        <v>1</v>
      </c>
      <c r="C115" s="154"/>
      <c r="D115" s="165"/>
      <c r="E115" s="166" t="s">
        <v>34</v>
      </c>
      <c r="F115" s="167" t="e">
        <f>AVERAGE(F108:F113)</f>
        <v>#DIV/0!</v>
      </c>
    </row>
    <row r="116" spans="1:10" ht="27" thickBot="1" x14ac:dyDescent="0.45">
      <c r="A116" s="28" t="s">
        <v>67</v>
      </c>
      <c r="B116" s="60">
        <f>(B115/B114)*(B113/B112)*(B111/B110)*(B109/B108)*B107</f>
        <v>1</v>
      </c>
      <c r="C116" s="168"/>
      <c r="D116" s="169"/>
      <c r="E116" s="127" t="s">
        <v>47</v>
      </c>
      <c r="F116" s="170" t="e">
        <f>STDEV(F108:F113)/F115</f>
        <v>#DIV/0!</v>
      </c>
      <c r="I116" s="1"/>
    </row>
    <row r="117" spans="1:10" ht="27" thickBot="1" x14ac:dyDescent="0.45">
      <c r="A117" s="185" t="s">
        <v>41</v>
      </c>
      <c r="B117" s="186"/>
      <c r="C117" s="171"/>
      <c r="D117" s="172"/>
      <c r="E117" s="173" t="s">
        <v>48</v>
      </c>
      <c r="F117" s="174">
        <f>COUNT(F108:F113)</f>
        <v>0</v>
      </c>
      <c r="I117" s="1"/>
      <c r="J117" s="147"/>
    </row>
    <row r="118" spans="1:10" ht="19.5" thickBot="1" x14ac:dyDescent="0.35">
      <c r="A118" s="187"/>
      <c r="B118" s="188"/>
      <c r="C118" s="1"/>
      <c r="D118" s="1"/>
      <c r="E118" s="1"/>
      <c r="F118" s="107"/>
      <c r="G118" s="1"/>
      <c r="H118" s="1"/>
      <c r="I118" s="1"/>
    </row>
    <row r="119" spans="1:10" x14ac:dyDescent="0.3">
      <c r="A119" s="183"/>
      <c r="B119" s="24"/>
      <c r="C119" s="1"/>
      <c r="D119" s="1"/>
      <c r="E119" s="1"/>
      <c r="F119" s="107"/>
      <c r="G119" s="1"/>
      <c r="H119" s="1"/>
      <c r="I119" s="1"/>
    </row>
    <row r="120" spans="1:10" ht="26.25" x14ac:dyDescent="0.4">
      <c r="A120" s="11" t="s">
        <v>70</v>
      </c>
      <c r="B120" s="115" t="s">
        <v>87</v>
      </c>
      <c r="C120" s="189">
        <f>B20</f>
        <v>0</v>
      </c>
      <c r="D120" s="189"/>
      <c r="E120" s="116" t="s">
        <v>88</v>
      </c>
      <c r="F120" s="116"/>
      <c r="G120" s="117" t="e">
        <f>F115</f>
        <v>#DIV/0!</v>
      </c>
      <c r="H120" s="1"/>
      <c r="I120" s="1"/>
    </row>
    <row r="121" spans="1:10" ht="19.5" thickBot="1" x14ac:dyDescent="0.35">
      <c r="A121" s="175"/>
      <c r="B121" s="175"/>
      <c r="C121" s="176"/>
      <c r="D121" s="176"/>
      <c r="E121" s="176"/>
      <c r="F121" s="176"/>
      <c r="G121" s="176"/>
      <c r="H121" s="176"/>
    </row>
    <row r="122" spans="1:10" x14ac:dyDescent="0.3">
      <c r="B122" s="190" t="s">
        <v>89</v>
      </c>
      <c r="C122" s="190"/>
      <c r="E122" s="122" t="s">
        <v>90</v>
      </c>
      <c r="F122" s="177"/>
      <c r="G122" s="190" t="s">
        <v>91</v>
      </c>
      <c r="H122" s="190"/>
    </row>
    <row r="123" spans="1:10" x14ac:dyDescent="0.3">
      <c r="A123" s="178" t="s">
        <v>92</v>
      </c>
      <c r="B123" s="179"/>
      <c r="C123" s="179"/>
      <c r="E123" s="179"/>
      <c r="F123" s="1"/>
      <c r="G123" s="180"/>
      <c r="H123" s="180"/>
    </row>
    <row r="124" spans="1:10" x14ac:dyDescent="0.3">
      <c r="A124" s="178" t="s">
        <v>93</v>
      </c>
      <c r="B124" s="181"/>
      <c r="C124" s="181"/>
      <c r="E124" s="181"/>
      <c r="F124" s="1"/>
      <c r="G124" s="182"/>
      <c r="H124" s="182"/>
    </row>
    <row r="125" spans="1:10" x14ac:dyDescent="0.3">
      <c r="A125" s="106"/>
      <c r="B125" s="106"/>
      <c r="C125" s="107"/>
      <c r="D125" s="107"/>
      <c r="E125" s="107"/>
      <c r="F125" s="112"/>
      <c r="G125" s="107"/>
      <c r="H125" s="107"/>
      <c r="I125" s="1"/>
    </row>
    <row r="126" spans="1:10" x14ac:dyDescent="0.3">
      <c r="A126" s="106"/>
      <c r="B126" s="106"/>
      <c r="C126" s="107"/>
      <c r="D126" s="107"/>
      <c r="E126" s="107"/>
      <c r="F126" s="112"/>
      <c r="G126" s="107"/>
      <c r="H126" s="107"/>
      <c r="I126" s="1"/>
    </row>
    <row r="127" spans="1:10" x14ac:dyDescent="0.3">
      <c r="A127" s="106"/>
      <c r="B127" s="106"/>
      <c r="C127" s="107"/>
      <c r="D127" s="107"/>
      <c r="E127" s="107"/>
      <c r="F127" s="112"/>
      <c r="G127" s="107"/>
      <c r="H127" s="107"/>
      <c r="I127" s="1"/>
    </row>
    <row r="128" spans="1:10" x14ac:dyDescent="0.3">
      <c r="A128" s="106"/>
      <c r="B128" s="106"/>
      <c r="C128" s="107"/>
      <c r="D128" s="107"/>
      <c r="E128" s="107"/>
      <c r="F128" s="112"/>
      <c r="G128" s="107"/>
      <c r="H128" s="107"/>
      <c r="I128" s="1"/>
    </row>
    <row r="129" spans="1:9" x14ac:dyDescent="0.3">
      <c r="A129" s="106"/>
      <c r="B129" s="106"/>
      <c r="C129" s="107"/>
      <c r="D129" s="107"/>
      <c r="E129" s="107"/>
      <c r="F129" s="112"/>
      <c r="G129" s="107"/>
      <c r="H129" s="107"/>
      <c r="I129" s="1"/>
    </row>
    <row r="130" spans="1:9" x14ac:dyDescent="0.3">
      <c r="A130" s="106"/>
      <c r="B130" s="106"/>
      <c r="C130" s="107"/>
      <c r="D130" s="107"/>
      <c r="E130" s="107"/>
      <c r="F130" s="112"/>
      <c r="G130" s="107"/>
      <c r="H130" s="107"/>
      <c r="I130" s="1"/>
    </row>
    <row r="131" spans="1:9" x14ac:dyDescent="0.3">
      <c r="A131" s="106"/>
      <c r="B131" s="106"/>
      <c r="C131" s="107"/>
      <c r="D131" s="107"/>
      <c r="E131" s="107"/>
      <c r="F131" s="112"/>
      <c r="G131" s="107"/>
      <c r="H131" s="107"/>
      <c r="I131" s="1"/>
    </row>
    <row r="132" spans="1:9" x14ac:dyDescent="0.3">
      <c r="A132" s="106"/>
      <c r="B132" s="106"/>
      <c r="C132" s="107"/>
      <c r="D132" s="107"/>
      <c r="E132" s="107"/>
      <c r="F132" s="112"/>
      <c r="G132" s="107"/>
      <c r="H132" s="107"/>
      <c r="I132" s="1"/>
    </row>
    <row r="133" spans="1:9" x14ac:dyDescent="0.3">
      <c r="A133" s="106"/>
      <c r="B133" s="106"/>
      <c r="C133" s="107"/>
      <c r="D133" s="107"/>
      <c r="E133" s="107"/>
      <c r="F133" s="112"/>
      <c r="G133" s="107"/>
      <c r="H133" s="107"/>
      <c r="I133" s="1"/>
    </row>
  </sheetData>
  <mergeCells count="34"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I39:I40"/>
    <mergeCell ref="A46:B47"/>
    <mergeCell ref="C60:C63"/>
    <mergeCell ref="D60:D63"/>
    <mergeCell ref="C64:C67"/>
    <mergeCell ref="D64:D67"/>
    <mergeCell ref="I92:I93"/>
    <mergeCell ref="A99:B100"/>
    <mergeCell ref="C68:C71"/>
    <mergeCell ref="D68:D71"/>
    <mergeCell ref="A70:B71"/>
    <mergeCell ref="C76:D76"/>
    <mergeCell ref="B79:C79"/>
    <mergeCell ref="B80:C80"/>
    <mergeCell ref="A117:B118"/>
    <mergeCell ref="C120:D120"/>
    <mergeCell ref="B122:C122"/>
    <mergeCell ref="G122:H122"/>
    <mergeCell ref="C82:G82"/>
    <mergeCell ref="C84:H84"/>
    <mergeCell ref="C85:H85"/>
    <mergeCell ref="F89:G89"/>
  </mergeCells>
  <conditionalFormatting sqref="E51">
    <cfRule type="aboveAverage" priority="8"/>
    <cfRule type="cellIs" dxfId="7" priority="9" operator="greaterThan">
      <formula>0.02</formula>
    </cfRule>
  </conditionalFormatting>
  <conditionalFormatting sqref="D51">
    <cfRule type="cellIs" dxfId="6" priority="7" operator="greaterThan">
      <formula>0.02</formula>
    </cfRule>
  </conditionalFormatting>
  <conditionalFormatting sqref="H73">
    <cfRule type="cellIs" dxfId="5" priority="6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3" operator="lessThanOrEqual">
      <formula>0.02</formula>
    </cfRule>
    <cfRule type="cellIs" dxfId="2" priority="4" operator="greaterThan">
      <formula>0.02</formula>
    </cfRule>
  </conditionalFormatting>
  <conditionalFormatting sqref="I92">
    <cfRule type="cellIs" dxfId="1" priority="1" operator="lessThanOrEqual">
      <formula>0.02</formula>
    </cfRule>
    <cfRule type="cellIs" dxfId="0" priority="2" operator="greaterThan">
      <formula>0.02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Assay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Alphy</dc:creator>
  <cp:lastModifiedBy>Alphy</cp:lastModifiedBy>
  <dcterms:created xsi:type="dcterms:W3CDTF">2015-02-24T09:14:43Z</dcterms:created>
  <dcterms:modified xsi:type="dcterms:W3CDTF">2015-03-07T11:04:00Z</dcterms:modified>
</cp:coreProperties>
</file>