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USER" reservationPassword="AD9C"/>
  <workbookPr defaultThemeVersion="124226"/>
  <bookViews>
    <workbookView xWindow="360" yWindow="315" windowWidth="14940" windowHeight="8640"/>
  </bookViews>
  <sheets>
    <sheet name="temp" sheetId="33" r:id="rId1"/>
  </sheets>
  <definedNames>
    <definedName name="_xlnm.Print_Area" localSheetId="0">temp!$A$1:$H$172</definedName>
  </definedNames>
  <calcPr calcId="145621"/>
</workbook>
</file>

<file path=xl/calcChain.xml><?xml version="1.0" encoding="utf-8"?>
<calcChain xmlns="http://schemas.openxmlformats.org/spreadsheetml/2006/main">
  <c r="G137" i="33" l="1"/>
  <c r="E137" i="33"/>
  <c r="B130" i="33"/>
  <c r="F140" i="33" s="1"/>
  <c r="B159" i="33"/>
  <c r="D143" i="33" s="1"/>
  <c r="B141" i="33"/>
  <c r="F138" i="33"/>
  <c r="D138" i="33"/>
  <c r="D140" i="33" l="1"/>
  <c r="D144" i="33"/>
  <c r="B87" i="33"/>
  <c r="D97" i="33" s="1"/>
  <c r="D145" i="33" l="1"/>
  <c r="F97" i="33"/>
  <c r="G94" i="33" l="1"/>
  <c r="B81" i="33" l="1"/>
  <c r="C168" i="33" l="1"/>
  <c r="B116" i="33" l="1"/>
  <c r="D100" i="33" s="1"/>
  <c r="B98" i="33"/>
  <c r="F95" i="33"/>
  <c r="D95" i="33"/>
  <c r="E94" i="33"/>
  <c r="B82" i="33"/>
  <c r="B83" i="33" s="1"/>
  <c r="B80" i="33"/>
  <c r="B79" i="33"/>
  <c r="C76" i="33"/>
  <c r="H71" i="33"/>
  <c r="G71" i="33"/>
  <c r="B68" i="33"/>
  <c r="H67" i="33"/>
  <c r="G67" i="33"/>
  <c r="H63" i="33"/>
  <c r="G63" i="33"/>
  <c r="C56" i="33"/>
  <c r="B55" i="33"/>
  <c r="B45" i="33"/>
  <c r="F42" i="33"/>
  <c r="D42" i="33"/>
  <c r="G41" i="33"/>
  <c r="B34" i="33"/>
  <c r="B30" i="33"/>
  <c r="B69" i="33" l="1"/>
  <c r="D101" i="33"/>
  <c r="D102" i="33" s="1"/>
  <c r="D44" i="33"/>
  <c r="D45" i="33" s="1"/>
  <c r="D46" i="33" s="1"/>
  <c r="F98" i="33"/>
  <c r="F44" i="33"/>
  <c r="F45" i="33" s="1"/>
  <c r="F46" i="33" s="1"/>
  <c r="D98" i="33"/>
  <c r="D48" i="33"/>
  <c r="D141" i="33" l="1"/>
  <c r="F141" i="33"/>
  <c r="E39" i="33"/>
  <c r="G93" i="33"/>
  <c r="F99" i="33"/>
  <c r="G92" i="33"/>
  <c r="G91" i="33"/>
  <c r="E92" i="33"/>
  <c r="D99" i="33"/>
  <c r="E93" i="33"/>
  <c r="E91" i="33"/>
  <c r="D49" i="33"/>
  <c r="G39" i="33"/>
  <c r="E41" i="33"/>
  <c r="G40" i="33"/>
  <c r="G38" i="33"/>
  <c r="E40" i="33"/>
  <c r="E38" i="33"/>
  <c r="F142" i="33" l="1"/>
  <c r="G135" i="33"/>
  <c r="G136" i="33"/>
  <c r="G134" i="33"/>
  <c r="D142" i="33"/>
  <c r="E135" i="33"/>
  <c r="E136" i="33"/>
  <c r="E134" i="33"/>
  <c r="D105" i="33"/>
  <c r="E95" i="33"/>
  <c r="D103" i="33"/>
  <c r="E109" i="33" s="1"/>
  <c r="F109" i="33" s="1"/>
  <c r="G95" i="33"/>
  <c r="G42" i="33"/>
  <c r="D52" i="33"/>
  <c r="E42" i="33"/>
  <c r="D50" i="33"/>
  <c r="D51" i="33" s="1"/>
  <c r="G138" i="33" l="1"/>
  <c r="E138" i="33"/>
  <c r="D146" i="33"/>
  <c r="D148" i="33"/>
  <c r="D104" i="33"/>
  <c r="E110" i="33"/>
  <c r="F110" i="33" s="1"/>
  <c r="E111" i="33"/>
  <c r="F111" i="33" s="1"/>
  <c r="E113" i="33"/>
  <c r="F113" i="33" s="1"/>
  <c r="E112" i="33"/>
  <c r="F112" i="33" s="1"/>
  <c r="E108" i="33"/>
  <c r="F108" i="33" s="1"/>
  <c r="G68" i="33"/>
  <c r="H68" i="33" s="1"/>
  <c r="G61" i="33"/>
  <c r="H61" i="33" s="1"/>
  <c r="G69" i="33"/>
  <c r="H69" i="33" s="1"/>
  <c r="G64" i="33"/>
  <c r="H64" i="33" s="1"/>
  <c r="G65" i="33"/>
  <c r="H65" i="33" s="1"/>
  <c r="G66" i="33"/>
  <c r="H66" i="33" s="1"/>
  <c r="G70" i="33"/>
  <c r="H70" i="33" s="1"/>
  <c r="G62" i="33"/>
  <c r="H62" i="33" s="1"/>
  <c r="G60" i="33"/>
  <c r="H60" i="33" s="1"/>
  <c r="D147" i="33" l="1"/>
  <c r="E155" i="33"/>
  <c r="F155" i="33" s="1"/>
  <c r="E156" i="33"/>
  <c r="F156" i="33" s="1"/>
  <c r="E152" i="33"/>
  <c r="F152" i="33" s="1"/>
  <c r="E153" i="33"/>
  <c r="F153" i="33" s="1"/>
  <c r="E151" i="33"/>
  <c r="F151" i="33" s="1"/>
  <c r="E154" i="33"/>
  <c r="F154" i="33" s="1"/>
  <c r="F115" i="33"/>
  <c r="F117" i="33"/>
  <c r="H72" i="33"/>
  <c r="G76" i="33" s="1"/>
  <c r="H74" i="33"/>
  <c r="B167" i="33" l="1"/>
  <c r="B165" i="33"/>
  <c r="G168" i="33" s="1"/>
  <c r="F160" i="33"/>
  <c r="F158" i="33"/>
  <c r="F159" i="33" s="1"/>
  <c r="F116" i="33"/>
  <c r="H73" i="33"/>
  <c r="B166" i="33" l="1"/>
</calcChain>
</file>

<file path=xl/sharedStrings.xml><?xml version="1.0" encoding="utf-8"?>
<sst xmlns="http://schemas.openxmlformats.org/spreadsheetml/2006/main" count="218" uniqueCount="97">
  <si>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</si>
  <si>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</si>
  <si>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</si>
  <si>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</si>
  <si>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</si>
  <si>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</si>
  <si>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</si>
  <si>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</si>
  <si>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</si>
  <si>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</si>
  <si>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</si>
  <si>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</si>
  <si>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</si>
  <si>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Average tablet Content Weight (mg):</t>
  </si>
  <si>
    <t>tablet No.</t>
  </si>
  <si>
    <t>Standard A</t>
  </si>
  <si>
    <t>Standard B</t>
  </si>
  <si>
    <t>Date Analysis Started:</t>
  </si>
  <si>
    <t>Injection</t>
  </si>
  <si>
    <t>Assay Smp A</t>
  </si>
  <si>
    <t>Assay Smp B</t>
  </si>
  <si>
    <t>Assay Smp C</t>
  </si>
  <si>
    <t>Average Normalised Peak Area: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</si>
  <si>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</si>
  <si>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</si>
  <si>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</si>
  <si>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</si>
  <si>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</si>
  <si>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</si>
  <si>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</si>
  <si>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</si>
  <si>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</si>
  <si>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</si>
  <si>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</si>
  <si>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Each tablet contains</t>
  </si>
  <si>
    <t>Powder Weight (mg)</t>
  </si>
  <si>
    <t>% Assay</t>
  </si>
  <si>
    <t>DISSOLUTION:</t>
  </si>
  <si>
    <t>Medium Volume (mL):</t>
  </si>
  <si>
    <t>Response:</t>
  </si>
  <si>
    <t>Determination of Active Ingredient Dissolved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</si>
  <si>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</si>
  <si>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</si>
  <si>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</si>
  <si>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</si>
  <si>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</si>
  <si>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</si>
  <si>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</si>
  <si>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</si>
  <si>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</si>
  <si>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</si>
  <si>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</si>
  <si>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</si>
  <si>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</si>
  <si>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</si>
  <si>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</si>
  <si>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</si>
  <si>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</si>
  <si>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</si>
  <si>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</si>
  <si>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</si>
  <si>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</si>
  <si>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</si>
  <si>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</si>
  <si>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Desired Concetration (mg/mL):</t>
  </si>
  <si>
    <t>Amt Released (mg):</t>
  </si>
  <si>
    <t>%age Released:</t>
  </si>
  <si>
    <t>Desired Sample Weight (mg)</t>
  </si>
  <si>
    <t xml:space="preserve">The content of </t>
  </si>
  <si>
    <t xml:space="preserve">in the sample as a percentage of the stated  label claim is </t>
  </si>
  <si>
    <t>Comment</t>
  </si>
  <si>
    <t>Determined Amt (mg)</t>
  </si>
  <si>
    <t>Desired Weight as free base (mg):</t>
  </si>
  <si>
    <t>Desired Weight as salt (mg):</t>
  </si>
  <si>
    <t xml:space="preserve">The amount  of </t>
  </si>
  <si>
    <t xml:space="preserve">dissolved as a percentage of the stated  label claim is </t>
  </si>
  <si>
    <t>Please enter the required information in the cells highlighted in green</t>
  </si>
  <si>
    <t>Initial Standard dilution (mL):</t>
  </si>
  <si>
    <t>Initial Sample dilution (mL):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</si>
  <si>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</si>
  <si>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</si>
  <si>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If correction for water content is NOT needed please enter 0</t>
  </si>
  <si>
    <t>Concentration (mg/mL):</t>
  </si>
  <si>
    <t>Mass of RS (mg):</t>
  </si>
  <si>
    <t>Mass of WRS as free base (mg):</t>
  </si>
  <si>
    <t>Purity correction (mg):</t>
  </si>
  <si>
    <t>Analysis Data:</t>
  </si>
  <si>
    <t>Repeat Determination of Active Ingredient Dissolved</t>
  </si>
  <si>
    <t>If correction for water content is not needed please enter 0</t>
  </si>
  <si>
    <t>Inj</t>
  </si>
  <si>
    <t>Amt of RS (mg):</t>
  </si>
  <si>
    <t>Amt of RS as free base (mg):</t>
  </si>
  <si>
    <t>Purity correction:</t>
  </si>
  <si>
    <t>Conc (mg/mL):</t>
  </si>
  <si>
    <t>Dissolution Result Summary</t>
  </si>
  <si>
    <t>National Quality Control Laboratory</t>
  </si>
  <si>
    <t>Laboratory Data Calculation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</si>
</sst>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%"/>
  </numFmts>
  <fonts count="34">
    <font>
      <sz val="10"/>
      <name val="Arial"/>
    </font>
    <font>
      <sz val="10"/>
      <name val="Arial"/>
      <family val="2"/>
    </font>
    <font>
      <sz val="10"/>
      <name val="Book Antiqua"/>
      <family val="1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6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1">
    <xf numFmtId="0" fontId="0" fillId="0" borderId="0" xfId="0"/>
    <xf numFmtId="0" fontId="21" fillId="0" borderId="0" xfId="42" applyFont="1"/>
    <xf numFmtId="0" fontId="24" fillId="0" borderId="0" xfId="0" applyFont="1"/>
    <xf numFmtId="0" fontId="25" fillId="0" borderId="0" xfId="0" applyFont="1" applyFill="1" applyBorder="1" applyAlignment="1">
      <alignment vertical="center" wrapText="1"/>
    </xf>
    <xf numFmtId="0" fontId="22" fillId="0" borderId="0" xfId="42" applyFont="1" applyFill="1" applyBorder="1" applyAlignment="1">
      <alignment vertical="center" wrapText="1"/>
    </xf>
    <xf numFmtId="0" fontId="24" fillId="0" borderId="0" xfId="0" applyFont="1" applyFill="1" applyBorder="1"/>
    <xf numFmtId="0" fontId="23" fillId="0" borderId="0" xfId="42" applyFont="1" applyFill="1" applyBorder="1" applyAlignment="1">
      <alignment horizontal="left" vertical="center" wrapText="1"/>
    </xf>
    <xf numFmtId="0" fontId="21" fillId="0" borderId="0" xfId="42" applyFont="1" applyFill="1" applyBorder="1"/>
    <xf numFmtId="0" fontId="21" fillId="0" borderId="0" xfId="42" applyFont="1" applyBorder="1"/>
    <xf numFmtId="0" fontId="22" fillId="0" borderId="0" xfId="42" applyFont="1" applyFill="1" applyBorder="1" applyAlignment="1">
      <alignment horizontal="center" wrapText="1"/>
    </xf>
    <xf numFmtId="10" fontId="21" fillId="0" borderId="0" xfId="42" applyNumberFormat="1" applyFont="1" applyFill="1" applyBorder="1" applyAlignment="1">
      <alignment horizontal="center"/>
    </xf>
    <xf numFmtId="10" fontId="21" fillId="0" borderId="41" xfId="42" applyNumberFormat="1" applyFont="1" applyBorder="1" applyAlignment="1">
      <alignment horizontal="center" vertical="center"/>
    </xf>
    <xf numFmtId="10" fontId="21" fillId="0" borderId="42" xfId="42" applyNumberFormat="1" applyFont="1" applyBorder="1" applyAlignment="1">
      <alignment horizontal="center" vertical="center"/>
    </xf>
    <xf numFmtId="10" fontId="21" fillId="0" borderId="50" xfId="42" applyNumberFormat="1" applyFont="1" applyBorder="1" applyAlignment="1">
      <alignment horizontal="center" vertical="center"/>
    </xf>
    <xf numFmtId="10" fontId="21" fillId="0" borderId="19" xfId="42" applyNumberFormat="1" applyFont="1" applyBorder="1" applyAlignment="1">
      <alignment horizontal="center" vertical="center"/>
    </xf>
    <xf numFmtId="10" fontId="21" fillId="0" borderId="21" xfId="42" applyNumberFormat="1" applyFont="1" applyBorder="1" applyAlignment="1">
      <alignment horizontal="center" vertical="center"/>
    </xf>
    <xf numFmtId="10" fontId="21" fillId="0" borderId="23" xfId="42" applyNumberFormat="1" applyFont="1" applyBorder="1" applyAlignment="1">
      <alignment horizontal="center" vertical="center"/>
    </xf>
    <xf numFmtId="0" fontId="22" fillId="0" borderId="25" xfId="42" applyFont="1" applyBorder="1" applyAlignment="1">
      <alignment horizontal="center" vertical="center"/>
    </xf>
    <xf numFmtId="0" fontId="23" fillId="0" borderId="15" xfId="42" applyFont="1" applyFill="1" applyBorder="1" applyAlignment="1">
      <alignment horizontal="left" vertical="center" wrapText="1"/>
    </xf>
    <xf numFmtId="166" fontId="21" fillId="0" borderId="11" xfId="42" applyNumberFormat="1" applyFont="1" applyBorder="1" applyAlignment="1">
      <alignment horizontal="center" vertical="center"/>
    </xf>
    <xf numFmtId="0" fontId="21" fillId="0" borderId="0" xfId="42" applyFont="1" applyAlignment="1">
      <alignment vertical="center"/>
    </xf>
    <xf numFmtId="0" fontId="22" fillId="0" borderId="0" xfId="42" applyFont="1" applyAlignment="1">
      <alignment vertical="center"/>
    </xf>
    <xf numFmtId="0" fontId="22" fillId="26" borderId="0" xfId="42" applyFont="1" applyFill="1" applyAlignment="1" applyProtection="1">
      <alignment horizontal="left" vertical="center"/>
      <protection locked="0"/>
    </xf>
    <xf numFmtId="0" fontId="30" fillId="26" borderId="0" xfId="42" applyFont="1" applyFill="1" applyAlignment="1" applyProtection="1">
      <alignment horizontal="left" vertical="center"/>
      <protection locked="0"/>
    </xf>
    <xf numFmtId="0" fontId="30" fillId="26" borderId="0" xfId="42" quotePrefix="1" applyFont="1" applyFill="1" applyAlignment="1" applyProtection="1">
      <alignment vertical="center"/>
      <protection locked="0"/>
    </xf>
    <xf numFmtId="0" fontId="21" fillId="26" borderId="0" xfId="42" quotePrefix="1" applyFont="1" applyFill="1" applyAlignment="1" applyProtection="1">
      <alignment vertical="center"/>
      <protection locked="0"/>
    </xf>
    <xf numFmtId="165" fontId="30" fillId="26" borderId="0" xfId="42" applyNumberFormat="1" applyFont="1" applyFill="1" applyAlignment="1" applyProtection="1">
      <alignment horizontal="left" vertical="center"/>
      <protection locked="0"/>
    </xf>
    <xf numFmtId="165" fontId="21" fillId="0" borderId="0" xfId="42" applyNumberFormat="1" applyFont="1" applyAlignment="1">
      <alignment horizontal="left" vertical="center"/>
    </xf>
    <xf numFmtId="0" fontId="3" fillId="0" borderId="0" xfId="42" applyFont="1" applyAlignment="1">
      <alignment horizontal="left" vertical="center"/>
    </xf>
    <xf numFmtId="0" fontId="22" fillId="0" borderId="0" xfId="42" applyFont="1" applyAlignment="1">
      <alignment horizontal="right" vertical="center"/>
    </xf>
    <xf numFmtId="0" fontId="21" fillId="0" borderId="0" xfId="42" applyFont="1" applyAlignment="1">
      <alignment horizontal="right" vertical="center"/>
    </xf>
    <xf numFmtId="0" fontId="29" fillId="26" borderId="0" xfId="42" applyFont="1" applyFill="1" applyBorder="1" applyAlignment="1" applyProtection="1">
      <alignment horizontal="center" vertical="center"/>
      <protection locked="0"/>
    </xf>
    <xf numFmtId="0" fontId="30" fillId="26" borderId="0" xfId="42" applyFont="1" applyFill="1" applyAlignment="1" applyProtection="1">
      <alignment horizontal="center" vertical="center"/>
      <protection locked="0"/>
    </xf>
    <xf numFmtId="0" fontId="24" fillId="0" borderId="0" xfId="0" applyFont="1" applyAlignment="1">
      <alignment vertical="center"/>
    </xf>
    <xf numFmtId="0" fontId="22" fillId="0" borderId="0" xfId="42" applyFont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7" fillId="0" borderId="0" xfId="42" applyFont="1" applyFill="1" applyAlignment="1">
      <alignment vertical="center"/>
    </xf>
    <xf numFmtId="2" fontId="29" fillId="26" borderId="0" xfId="42" applyNumberFormat="1" applyFont="1" applyFill="1" applyAlignment="1" applyProtection="1">
      <alignment horizontal="center" vertical="center"/>
      <protection locked="0"/>
    </xf>
    <xf numFmtId="2" fontId="22" fillId="0" borderId="0" xfId="42" applyNumberFormat="1" applyFont="1" applyAlignment="1">
      <alignment horizontal="center" vertical="center"/>
    </xf>
    <xf numFmtId="168" fontId="22" fillId="0" borderId="0" xfId="42" applyNumberFormat="1" applyFont="1" applyAlignment="1">
      <alignment horizontal="center" vertical="center"/>
    </xf>
    <xf numFmtId="0" fontId="21" fillId="0" borderId="18" xfId="42" applyFont="1" applyBorder="1" applyAlignment="1">
      <alignment horizontal="right" vertical="center"/>
    </xf>
    <xf numFmtId="0" fontId="29" fillId="26" borderId="19" xfId="42" applyFont="1" applyFill="1" applyBorder="1" applyAlignment="1" applyProtection="1">
      <alignment horizontal="center" vertical="center"/>
      <protection locked="0"/>
    </xf>
    <xf numFmtId="0" fontId="21" fillId="0" borderId="20" xfId="42" applyFont="1" applyBorder="1" applyAlignment="1">
      <alignment horizontal="right" vertical="center"/>
    </xf>
    <xf numFmtId="0" fontId="29" fillId="26" borderId="21" xfId="42" applyFont="1" applyFill="1" applyBorder="1" applyAlignment="1" applyProtection="1">
      <alignment horizontal="center" vertical="center"/>
      <protection locked="0"/>
    </xf>
    <xf numFmtId="0" fontId="22" fillId="0" borderId="57" xfId="42" applyFont="1" applyBorder="1" applyAlignment="1">
      <alignment horizontal="center" vertical="center"/>
    </xf>
    <xf numFmtId="0" fontId="22" fillId="0" borderId="16" xfId="42" applyFont="1" applyBorder="1" applyAlignment="1">
      <alignment horizontal="center" vertical="center"/>
    </xf>
    <xf numFmtId="0" fontId="22" fillId="0" borderId="32" xfId="42" applyFont="1" applyBorder="1" applyAlignment="1">
      <alignment horizontal="center" vertical="center"/>
    </xf>
    <xf numFmtId="0" fontId="21" fillId="0" borderId="11" xfId="42" applyFont="1" applyBorder="1" applyAlignment="1">
      <alignment horizontal="center" vertical="center"/>
    </xf>
    <xf numFmtId="0" fontId="29" fillId="26" borderId="57" xfId="42" applyFont="1" applyFill="1" applyBorder="1" applyAlignment="1" applyProtection="1">
      <alignment horizontal="center" vertical="center"/>
      <protection locked="0"/>
    </xf>
    <xf numFmtId="166" fontId="21" fillId="0" borderId="44" xfId="42" applyNumberFormat="1" applyFont="1" applyBorder="1" applyAlignment="1">
      <alignment horizontal="center" vertical="center"/>
    </xf>
    <xf numFmtId="0" fontId="21" fillId="0" borderId="0" xfId="42" applyFont="1" applyBorder="1" applyAlignment="1">
      <alignment horizontal="center" vertical="center"/>
    </xf>
    <xf numFmtId="0" fontId="29" fillId="26" borderId="58" xfId="42" applyFont="1" applyFill="1" applyBorder="1" applyAlignment="1" applyProtection="1">
      <alignment horizontal="center" vertical="center"/>
      <protection locked="0"/>
    </xf>
    <xf numFmtId="166" fontId="21" fillId="0" borderId="0" xfId="42" applyNumberFormat="1" applyFont="1" applyBorder="1" applyAlignment="1">
      <alignment horizontal="center" vertical="center"/>
    </xf>
    <xf numFmtId="166" fontId="21" fillId="0" borderId="21" xfId="42" applyNumberFormat="1" applyFont="1" applyBorder="1" applyAlignment="1">
      <alignment horizontal="center" vertical="center"/>
    </xf>
    <xf numFmtId="0" fontId="21" fillId="0" borderId="10" xfId="42" applyFont="1" applyBorder="1" applyAlignment="1">
      <alignment horizontal="center" vertical="center"/>
    </xf>
    <xf numFmtId="0" fontId="29" fillId="26" borderId="59" xfId="42" applyFont="1" applyFill="1" applyBorder="1" applyAlignment="1" applyProtection="1">
      <alignment horizontal="center" vertical="center"/>
      <protection locked="0"/>
    </xf>
    <xf numFmtId="166" fontId="21" fillId="0" borderId="10" xfId="42" applyNumberFormat="1" applyFont="1" applyBorder="1" applyAlignment="1">
      <alignment horizontal="center" vertical="center"/>
    </xf>
    <xf numFmtId="166" fontId="21" fillId="0" borderId="45" xfId="42" applyNumberFormat="1" applyFont="1" applyBorder="1" applyAlignment="1">
      <alignment horizontal="center" vertical="center"/>
    </xf>
    <xf numFmtId="0" fontId="21" fillId="0" borderId="0" xfId="42" applyFont="1" applyBorder="1" applyAlignment="1">
      <alignment horizontal="right" vertical="center"/>
    </xf>
    <xf numFmtId="166" fontId="22" fillId="24" borderId="58" xfId="42" applyNumberFormat="1" applyFont="1" applyFill="1" applyBorder="1" applyAlignment="1">
      <alignment horizontal="center" vertical="center"/>
    </xf>
    <xf numFmtId="166" fontId="22" fillId="24" borderId="49" xfId="42" applyNumberFormat="1" applyFont="1" applyFill="1" applyBorder="1" applyAlignment="1">
      <alignment horizontal="center" vertical="center"/>
    </xf>
    <xf numFmtId="1" fontId="22" fillId="24" borderId="55" xfId="42" applyNumberFormat="1" applyFont="1" applyFill="1" applyBorder="1" applyAlignment="1">
      <alignment horizontal="center" vertical="center"/>
    </xf>
    <xf numFmtId="166" fontId="22" fillId="24" borderId="37" xfId="4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9" fillId="26" borderId="64" xfId="42" applyFont="1" applyFill="1" applyBorder="1" applyAlignment="1" applyProtection="1">
      <alignment horizontal="center" vertical="center"/>
      <protection locked="0"/>
    </xf>
    <xf numFmtId="0" fontId="21" fillId="0" borderId="0" xfId="42" applyFont="1" applyFill="1" applyBorder="1" applyAlignment="1">
      <alignment vertical="center"/>
    </xf>
    <xf numFmtId="0" fontId="29" fillId="26" borderId="38" xfId="42" applyFont="1" applyFill="1" applyBorder="1" applyAlignment="1" applyProtection="1">
      <alignment horizontal="center" vertical="center"/>
      <protection locked="0"/>
    </xf>
    <xf numFmtId="0" fontId="21" fillId="0" borderId="31" xfId="42" applyFont="1" applyBorder="1" applyAlignment="1">
      <alignment horizontal="right" vertical="center"/>
    </xf>
    <xf numFmtId="2" fontId="21" fillId="24" borderId="51" xfId="42" applyNumberFormat="1" applyFont="1" applyFill="1" applyBorder="1" applyAlignment="1">
      <alignment horizontal="center" vertical="center"/>
    </xf>
    <xf numFmtId="0" fontId="21" fillId="0" borderId="0" xfId="42" applyFont="1" applyFill="1" applyBorder="1" applyAlignment="1">
      <alignment horizontal="center" vertical="center"/>
    </xf>
    <xf numFmtId="2" fontId="21" fillId="24" borderId="39" xfId="42" applyNumberFormat="1" applyFont="1" applyFill="1" applyBorder="1" applyAlignment="1">
      <alignment horizontal="center" vertical="center"/>
    </xf>
    <xf numFmtId="2" fontId="21" fillId="25" borderId="51" xfId="42" applyNumberFormat="1" applyFont="1" applyFill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2" fontId="21" fillId="25" borderId="39" xfId="42" applyNumberFormat="1" applyFont="1" applyFill="1" applyBorder="1" applyAlignment="1">
      <alignment horizontal="center" vertical="center"/>
    </xf>
    <xf numFmtId="2" fontId="21" fillId="24" borderId="40" xfId="42" applyNumberFormat="1" applyFont="1" applyFill="1" applyBorder="1" applyAlignment="1">
      <alignment horizontal="center" vertical="center"/>
    </xf>
    <xf numFmtId="164" fontId="29" fillId="26" borderId="51" xfId="42" applyNumberFormat="1" applyFont="1" applyFill="1" applyBorder="1" applyAlignment="1" applyProtection="1">
      <alignment horizontal="center" vertical="center"/>
      <protection locked="0"/>
    </xf>
    <xf numFmtId="1" fontId="21" fillId="0" borderId="0" xfId="42" applyNumberFormat="1" applyFont="1" applyFill="1" applyBorder="1" applyAlignment="1">
      <alignment horizontal="center" vertical="center"/>
    </xf>
    <xf numFmtId="0" fontId="21" fillId="0" borderId="57" xfId="42" applyFont="1" applyBorder="1" applyAlignment="1">
      <alignment horizontal="right" vertical="center"/>
    </xf>
    <xf numFmtId="2" fontId="21" fillId="24" borderId="32" xfId="42" applyNumberFormat="1" applyFont="1" applyFill="1" applyBorder="1" applyAlignment="1">
      <alignment horizontal="center" vertical="center"/>
    </xf>
    <xf numFmtId="166" fontId="21" fillId="0" borderId="0" xfId="42" applyNumberFormat="1" applyFont="1" applyFill="1" applyBorder="1" applyAlignment="1">
      <alignment horizontal="center" vertical="center"/>
    </xf>
    <xf numFmtId="0" fontId="21" fillId="0" borderId="38" xfId="42" applyFont="1" applyBorder="1" applyAlignment="1">
      <alignment horizontal="right" vertical="center"/>
    </xf>
    <xf numFmtId="166" fontId="22" fillId="25" borderId="38" xfId="42" applyNumberFormat="1" applyFont="1" applyFill="1" applyBorder="1" applyAlignment="1">
      <alignment horizontal="center" vertical="center"/>
    </xf>
    <xf numFmtId="0" fontId="21" fillId="0" borderId="39" xfId="42" applyFont="1" applyBorder="1" applyAlignment="1">
      <alignment horizontal="right" vertical="center"/>
    </xf>
    <xf numFmtId="10" fontId="21" fillId="24" borderId="39" xfId="42" applyNumberFormat="1" applyFont="1" applyFill="1" applyBorder="1" applyAlignment="1">
      <alignment horizontal="center" vertical="center"/>
    </xf>
    <xf numFmtId="0" fontId="21" fillId="0" borderId="40" xfId="42" applyFont="1" applyBorder="1" applyAlignment="1">
      <alignment horizontal="right" vertical="center"/>
    </xf>
    <xf numFmtId="0" fontId="21" fillId="25" borderId="40" xfId="42" applyFont="1" applyFill="1" applyBorder="1" applyAlignment="1">
      <alignment horizontal="center" vertical="center"/>
    </xf>
    <xf numFmtId="0" fontId="3" fillId="0" borderId="0" xfId="42" applyFont="1" applyAlignment="1">
      <alignment vertical="center"/>
    </xf>
    <xf numFmtId="0" fontId="22" fillId="0" borderId="0" xfId="42" quotePrefix="1" applyFont="1" applyAlignment="1">
      <alignment horizontal="left" vertical="center"/>
    </xf>
    <xf numFmtId="0" fontId="21" fillId="0" borderId="0" xfId="42" quotePrefix="1" applyFont="1" applyAlignment="1">
      <alignment horizontal="left" vertical="center"/>
    </xf>
    <xf numFmtId="0" fontId="21" fillId="0" borderId="0" xfId="42" applyFont="1" applyAlignment="1">
      <alignment horizontal="left" vertical="center"/>
    </xf>
    <xf numFmtId="0" fontId="29" fillId="26" borderId="0" xfId="42" applyFont="1" applyFill="1" applyAlignment="1" applyProtection="1">
      <alignment horizontal="center" vertical="center"/>
      <protection locked="0"/>
    </xf>
    <xf numFmtId="0" fontId="21" fillId="0" borderId="0" xfId="42" applyFont="1" applyAlignment="1">
      <alignment horizontal="center" vertical="center"/>
    </xf>
    <xf numFmtId="2" fontId="22" fillId="0" borderId="41" xfId="42" applyNumberFormat="1" applyFont="1" applyBorder="1" applyAlignment="1">
      <alignment horizontal="center" vertical="center"/>
    </xf>
    <xf numFmtId="0" fontId="22" fillId="0" borderId="41" xfId="42" applyFont="1" applyBorder="1" applyAlignment="1">
      <alignment horizontal="center" vertical="center"/>
    </xf>
    <xf numFmtId="0" fontId="22" fillId="0" borderId="19" xfId="42" applyFont="1" applyBorder="1" applyAlignment="1">
      <alignment horizontal="center" vertical="center"/>
    </xf>
    <xf numFmtId="0" fontId="21" fillId="0" borderId="41" xfId="42" applyFont="1" applyBorder="1" applyAlignment="1">
      <alignment horizontal="center" vertical="center"/>
    </xf>
    <xf numFmtId="0" fontId="29" fillId="26" borderId="18" xfId="42" applyFont="1" applyFill="1" applyBorder="1" applyAlignment="1" applyProtection="1">
      <alignment horizontal="center" vertical="center"/>
      <protection locked="0"/>
    </xf>
    <xf numFmtId="2" fontId="21" fillId="0" borderId="18" xfId="42" applyNumberFormat="1" applyFont="1" applyBorder="1" applyAlignment="1">
      <alignment horizontal="center" vertical="center"/>
    </xf>
    <xf numFmtId="0" fontId="21" fillId="0" borderId="42" xfId="42" applyFont="1" applyBorder="1" applyAlignment="1">
      <alignment horizontal="center" vertical="center"/>
    </xf>
    <xf numFmtId="0" fontId="29" fillId="26" borderId="20" xfId="42" applyFont="1" applyFill="1" applyBorder="1" applyAlignment="1" applyProtection="1">
      <alignment horizontal="center" vertical="center"/>
      <protection locked="0"/>
    </xf>
    <xf numFmtId="2" fontId="21" fillId="0" borderId="20" xfId="42" applyNumberFormat="1" applyFont="1" applyBorder="1" applyAlignment="1">
      <alignment horizontal="center" vertical="center"/>
    </xf>
    <xf numFmtId="0" fontId="21" fillId="0" borderId="50" xfId="42" applyFont="1" applyBorder="1" applyAlignment="1">
      <alignment horizontal="center" vertical="center"/>
    </xf>
    <xf numFmtId="0" fontId="29" fillId="26" borderId="22" xfId="42" applyFont="1" applyFill="1" applyBorder="1" applyAlignment="1" applyProtection="1">
      <alignment horizontal="center" vertical="center"/>
      <protection locked="0"/>
    </xf>
    <xf numFmtId="2" fontId="21" fillId="0" borderId="41" xfId="42" applyNumberFormat="1" applyFont="1" applyBorder="1" applyAlignment="1">
      <alignment horizontal="center" vertical="center"/>
    </xf>
    <xf numFmtId="2" fontId="21" fillId="0" borderId="42" xfId="42" applyNumberFormat="1" applyFont="1" applyBorder="1" applyAlignment="1">
      <alignment horizontal="center" vertical="center"/>
    </xf>
    <xf numFmtId="2" fontId="21" fillId="0" borderId="50" xfId="42" applyNumberFormat="1" applyFont="1" applyBorder="1" applyAlignment="1">
      <alignment horizontal="center" vertical="center"/>
    </xf>
    <xf numFmtId="0" fontId="21" fillId="0" borderId="21" xfId="42" applyFont="1" applyFill="1" applyBorder="1" applyAlignment="1">
      <alignment horizontal="center" vertical="center"/>
    </xf>
    <xf numFmtId="0" fontId="21" fillId="0" borderId="22" xfId="42" applyFont="1" applyBorder="1" applyAlignment="1">
      <alignment horizontal="right" vertical="center"/>
    </xf>
    <xf numFmtId="2" fontId="22" fillId="0" borderId="23" xfId="42" applyNumberFormat="1" applyFont="1" applyBorder="1" applyAlignment="1">
      <alignment horizontal="center" vertical="center"/>
    </xf>
    <xf numFmtId="0" fontId="21" fillId="0" borderId="0" xfId="42" quotePrefix="1" applyFont="1" applyBorder="1" applyAlignment="1">
      <alignment horizontal="center" vertical="center"/>
    </xf>
    <xf numFmtId="0" fontId="21" fillId="0" borderId="43" xfId="42" applyFont="1" applyBorder="1" applyAlignment="1">
      <alignment horizontal="right" vertical="center"/>
    </xf>
    <xf numFmtId="2" fontId="21" fillId="0" borderId="0" xfId="42" applyNumberFormat="1" applyFont="1" applyBorder="1" applyAlignment="1">
      <alignment horizontal="center" vertical="center"/>
    </xf>
    <xf numFmtId="0" fontId="22" fillId="0" borderId="0" xfId="42" applyFont="1" applyFill="1" applyBorder="1" applyAlignment="1">
      <alignment horizontal="center" vertical="center"/>
    </xf>
    <xf numFmtId="0" fontId="21" fillId="0" borderId="0" xfId="42" quotePrefix="1" applyFont="1" applyBorder="1" applyAlignment="1">
      <alignment horizontal="right" vertical="center"/>
    </xf>
    <xf numFmtId="0" fontId="21" fillId="0" borderId="0" xfId="42" applyFont="1" applyBorder="1" applyAlignment="1">
      <alignment vertical="center"/>
    </xf>
    <xf numFmtId="0" fontId="22" fillId="0" borderId="29" xfId="42" applyFont="1" applyBorder="1" applyAlignment="1">
      <alignment horizontal="center" vertical="center"/>
    </xf>
    <xf numFmtId="0" fontId="22" fillId="0" borderId="53" xfId="42" applyFont="1" applyBorder="1" applyAlignment="1">
      <alignment horizontal="center" vertical="center"/>
    </xf>
    <xf numFmtId="0" fontId="22" fillId="0" borderId="31" xfId="42" applyFont="1" applyBorder="1" applyAlignment="1">
      <alignment horizontal="center" vertical="center"/>
    </xf>
    <xf numFmtId="0" fontId="29" fillId="26" borderId="33" xfId="42" applyFont="1" applyFill="1" applyBorder="1" applyAlignment="1" applyProtection="1">
      <alignment horizontal="center" vertical="center"/>
      <protection locked="0"/>
    </xf>
    <xf numFmtId="166" fontId="21" fillId="0" borderId="16" xfId="42" applyNumberFormat="1" applyFont="1" applyBorder="1" applyAlignment="1">
      <alignment horizontal="center" vertical="center"/>
    </xf>
    <xf numFmtId="1" fontId="29" fillId="26" borderId="33" xfId="42" applyNumberFormat="1" applyFont="1" applyFill="1" applyBorder="1" applyAlignment="1" applyProtection="1">
      <alignment horizontal="center" vertical="center"/>
      <protection locked="0"/>
    </xf>
    <xf numFmtId="166" fontId="21" fillId="0" borderId="32" xfId="42" applyNumberFormat="1" applyFont="1" applyBorder="1" applyAlignment="1">
      <alignment horizontal="center" vertical="center"/>
    </xf>
    <xf numFmtId="166" fontId="21" fillId="0" borderId="12" xfId="42" applyNumberFormat="1" applyFont="1" applyBorder="1" applyAlignment="1">
      <alignment horizontal="center" vertical="center"/>
    </xf>
    <xf numFmtId="1" fontId="29" fillId="26" borderId="20" xfId="42" applyNumberFormat="1" applyFont="1" applyFill="1" applyBorder="1" applyAlignment="1" applyProtection="1">
      <alignment horizontal="center" vertical="center"/>
      <protection locked="0"/>
    </xf>
    <xf numFmtId="166" fontId="21" fillId="0" borderId="34" xfId="42" applyNumberFormat="1" applyFont="1" applyBorder="1" applyAlignment="1">
      <alignment horizontal="center" vertical="center"/>
    </xf>
    <xf numFmtId="0" fontId="29" fillId="26" borderId="35" xfId="42" applyFont="1" applyFill="1" applyBorder="1" applyAlignment="1" applyProtection="1">
      <alignment horizontal="center" vertical="center"/>
      <protection locked="0"/>
    </xf>
    <xf numFmtId="166" fontId="21" fillId="0" borderId="13" xfId="42" applyNumberFormat="1" applyFont="1" applyBorder="1" applyAlignment="1">
      <alignment horizontal="center" vertical="center"/>
    </xf>
    <xf numFmtId="1" fontId="29" fillId="26" borderId="35" xfId="42" applyNumberFormat="1" applyFont="1" applyFill="1" applyBorder="1" applyAlignment="1" applyProtection="1">
      <alignment horizontal="center" vertical="center"/>
      <protection locked="0"/>
    </xf>
    <xf numFmtId="166" fontId="21" fillId="0" borderId="36" xfId="42" applyNumberFormat="1" applyFont="1" applyBorder="1" applyAlignment="1">
      <alignment horizontal="center" vertical="center"/>
    </xf>
    <xf numFmtId="166" fontId="22" fillId="24" borderId="55" xfId="42" applyNumberFormat="1" applyFont="1" applyFill="1" applyBorder="1" applyAlignment="1">
      <alignment horizontal="center" vertical="center"/>
    </xf>
    <xf numFmtId="166" fontId="22" fillId="24" borderId="50" xfId="42" applyNumberFormat="1" applyFont="1" applyFill="1" applyBorder="1" applyAlignment="1">
      <alignment horizontal="center" vertical="center"/>
    </xf>
    <xf numFmtId="167" fontId="21" fillId="24" borderId="51" xfId="42" applyNumberFormat="1" applyFont="1" applyFill="1" applyBorder="1" applyAlignment="1">
      <alignment horizontal="center" vertical="center"/>
    </xf>
    <xf numFmtId="167" fontId="21" fillId="0" borderId="0" xfId="42" applyNumberFormat="1" applyFont="1" applyFill="1" applyBorder="1" applyAlignment="1">
      <alignment horizontal="center" vertical="center"/>
    </xf>
    <xf numFmtId="167" fontId="21" fillId="24" borderId="40" xfId="4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4" fontId="21" fillId="25" borderId="51" xfId="42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1" fillId="25" borderId="32" xfId="42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0" fontId="22" fillId="24" borderId="39" xfId="42" applyNumberFormat="1" applyFont="1" applyFill="1" applyBorder="1" applyAlignment="1">
      <alignment horizontal="center" vertical="center"/>
    </xf>
    <xf numFmtId="0" fontId="22" fillId="25" borderId="40" xfId="42" applyFont="1" applyFill="1" applyBorder="1" applyAlignment="1">
      <alignment horizontal="center" vertical="center"/>
    </xf>
    <xf numFmtId="0" fontId="22" fillId="0" borderId="29" xfId="42" applyFont="1" applyFill="1" applyBorder="1" applyAlignment="1">
      <alignment horizontal="center" vertical="center"/>
    </xf>
    <xf numFmtId="0" fontId="22" fillId="0" borderId="47" xfId="42" applyFont="1" applyFill="1" applyBorder="1" applyAlignment="1">
      <alignment horizontal="center" vertical="center"/>
    </xf>
    <xf numFmtId="0" fontId="22" fillId="0" borderId="48" xfId="42" applyFont="1" applyFill="1" applyBorder="1" applyAlignment="1">
      <alignment vertical="center"/>
    </xf>
    <xf numFmtId="0" fontId="22" fillId="0" borderId="19" xfId="42" applyFont="1" applyFill="1" applyBorder="1" applyAlignment="1">
      <alignment horizontal="center" vertical="center" wrapText="1"/>
    </xf>
    <xf numFmtId="0" fontId="21" fillId="0" borderId="20" xfId="42" applyFont="1" applyFill="1" applyBorder="1" applyAlignment="1">
      <alignment horizontal="center" vertical="center"/>
    </xf>
    <xf numFmtId="1" fontId="29" fillId="26" borderId="12" xfId="42" applyNumberFormat="1" applyFont="1" applyFill="1" applyBorder="1" applyAlignment="1" applyProtection="1">
      <alignment horizontal="center" vertical="center"/>
      <protection locked="0"/>
    </xf>
    <xf numFmtId="2" fontId="21" fillId="0" borderId="16" xfId="42" applyNumberFormat="1" applyFont="1" applyBorder="1" applyAlignment="1">
      <alignment horizontal="center" vertical="center"/>
    </xf>
    <xf numFmtId="10" fontId="21" fillId="0" borderId="32" xfId="42" applyNumberFormat="1" applyFont="1" applyBorder="1" applyAlignment="1" applyProtection="1">
      <alignment horizontal="center" vertical="center"/>
    </xf>
    <xf numFmtId="2" fontId="21" fillId="0" borderId="12" xfId="42" applyNumberFormat="1" applyFont="1" applyBorder="1" applyAlignment="1">
      <alignment horizontal="center" vertical="center"/>
    </xf>
    <xf numFmtId="10" fontId="21" fillId="0" borderId="34" xfId="42" applyNumberFormat="1" applyFont="1" applyBorder="1" applyAlignment="1" applyProtection="1">
      <alignment horizontal="center" vertical="center"/>
    </xf>
    <xf numFmtId="0" fontId="21" fillId="0" borderId="35" xfId="42" applyFont="1" applyFill="1" applyBorder="1" applyAlignment="1">
      <alignment horizontal="center" vertical="center"/>
    </xf>
    <xf numFmtId="1" fontId="29" fillId="26" borderId="13" xfId="42" applyNumberFormat="1" applyFont="1" applyFill="1" applyBorder="1" applyAlignment="1" applyProtection="1">
      <alignment horizontal="center" vertical="center"/>
      <protection locked="0"/>
    </xf>
    <xf numFmtId="2" fontId="21" fillId="0" borderId="13" xfId="42" applyNumberFormat="1" applyFont="1" applyBorder="1" applyAlignment="1">
      <alignment horizontal="center" vertical="center"/>
    </xf>
    <xf numFmtId="10" fontId="21" fillId="0" borderId="36" xfId="42" applyNumberFormat="1" applyFont="1" applyBorder="1" applyAlignment="1" applyProtection="1">
      <alignment horizontal="center" vertical="center"/>
    </xf>
    <xf numFmtId="2" fontId="21" fillId="0" borderId="21" xfId="42" applyNumberFormat="1" applyFont="1" applyBorder="1" applyAlignment="1">
      <alignment horizontal="center" vertical="center"/>
    </xf>
    <xf numFmtId="166" fontId="22" fillId="0" borderId="0" xfId="42" applyNumberFormat="1" applyFont="1" applyFill="1" applyBorder="1" applyAlignment="1">
      <alignment horizontal="center" vertical="center"/>
    </xf>
    <xf numFmtId="166" fontId="21" fillId="0" borderId="17" xfId="42" quotePrefix="1" applyNumberFormat="1" applyFont="1" applyBorder="1" applyAlignment="1">
      <alignment horizontal="right" vertical="center"/>
    </xf>
    <xf numFmtId="0" fontId="21" fillId="0" borderId="21" xfId="42" applyFont="1" applyFill="1" applyBorder="1" applyAlignment="1" applyProtection="1">
      <alignment horizontal="center" vertical="center"/>
    </xf>
    <xf numFmtId="0" fontId="21" fillId="0" borderId="20" xfId="42" applyFont="1" applyBorder="1" applyAlignment="1">
      <alignment vertical="center"/>
    </xf>
    <xf numFmtId="0" fontId="21" fillId="0" borderId="14" xfId="42" applyFont="1" applyBorder="1" applyAlignment="1">
      <alignment vertical="center"/>
    </xf>
    <xf numFmtId="0" fontId="21" fillId="0" borderId="22" xfId="42" applyFont="1" applyBorder="1" applyAlignment="1">
      <alignment vertical="center"/>
    </xf>
    <xf numFmtId="0" fontId="21" fillId="0" borderId="52" xfId="42" applyFont="1" applyBorder="1" applyAlignment="1">
      <alignment horizontal="center" vertical="center"/>
    </xf>
    <xf numFmtId="0" fontId="21" fillId="0" borderId="24" xfId="42" applyFont="1" applyBorder="1" applyAlignment="1">
      <alignment horizontal="right" vertical="center"/>
    </xf>
    <xf numFmtId="0" fontId="21" fillId="0" borderId="15" xfId="42" applyFont="1" applyBorder="1" applyAlignment="1">
      <alignment vertical="center"/>
    </xf>
    <xf numFmtId="0" fontId="21" fillId="0" borderId="25" xfId="42" applyFont="1" applyBorder="1" applyAlignment="1">
      <alignment horizontal="center" vertical="center"/>
    </xf>
    <xf numFmtId="0" fontId="22" fillId="0" borderId="0" xfId="42" applyFont="1" applyBorder="1" applyAlignment="1">
      <alignment horizontal="right" vertical="center"/>
    </xf>
    <xf numFmtId="0" fontId="21" fillId="0" borderId="10" xfId="42" quotePrefix="1" applyFont="1" applyBorder="1" applyAlignment="1" applyProtection="1">
      <alignment vertical="center"/>
      <protection locked="0"/>
    </xf>
    <xf numFmtId="0" fontId="21" fillId="0" borderId="10" xfId="42" quotePrefix="1" applyFont="1" applyBorder="1" applyAlignment="1">
      <alignment vertical="center"/>
    </xf>
    <xf numFmtId="0" fontId="21" fillId="0" borderId="10" xfId="42" applyFont="1" applyBorder="1" applyAlignment="1">
      <alignment vertical="center"/>
    </xf>
    <xf numFmtId="0" fontId="22" fillId="0" borderId="56" xfId="42" applyFont="1" applyBorder="1" applyAlignment="1" applyProtection="1">
      <alignment vertical="center"/>
      <protection locked="0"/>
    </xf>
    <xf numFmtId="0" fontId="22" fillId="0" borderId="56" xfId="42" applyFont="1" applyBorder="1" applyAlignment="1">
      <alignment vertical="center"/>
    </xf>
    <xf numFmtId="0" fontId="21" fillId="0" borderId="56" xfId="42" applyFont="1" applyBorder="1" applyAlignment="1">
      <alignment vertical="center"/>
    </xf>
    <xf numFmtId="10" fontId="29" fillId="25" borderId="51" xfId="42" applyNumberFormat="1" applyFont="1" applyFill="1" applyBorder="1" applyAlignment="1">
      <alignment horizontal="center" vertical="center"/>
    </xf>
    <xf numFmtId="10" fontId="29" fillId="24" borderId="51" xfId="42" applyNumberFormat="1" applyFont="1" applyFill="1" applyBorder="1" applyAlignment="1">
      <alignment horizontal="center" vertical="center"/>
    </xf>
    <xf numFmtId="0" fontId="29" fillId="25" borderId="40" xfId="42" applyFont="1" applyFill="1" applyBorder="1" applyAlignment="1">
      <alignment horizontal="center" vertical="center"/>
    </xf>
    <xf numFmtId="0" fontId="21" fillId="0" borderId="53" xfId="42" applyFont="1" applyBorder="1" applyAlignment="1">
      <alignment horizontal="right"/>
    </xf>
    <xf numFmtId="0" fontId="21" fillId="0" borderId="56" xfId="42" applyFont="1" applyBorder="1" applyAlignment="1">
      <alignment horizontal="right"/>
    </xf>
    <xf numFmtId="0" fontId="21" fillId="0" borderId="65" xfId="42" applyFont="1" applyBorder="1" applyAlignment="1">
      <alignment horizontal="right" vertical="center"/>
    </xf>
    <xf numFmtId="0" fontId="3" fillId="0" borderId="0" xfId="42" applyFont="1" applyAlignment="1">
      <alignment horizontal="left"/>
    </xf>
    <xf numFmtId="0" fontId="22" fillId="0" borderId="0" xfId="42" applyFont="1" applyAlignment="1">
      <alignment horizontal="right"/>
    </xf>
    <xf numFmtId="0" fontId="22" fillId="26" borderId="0" xfId="42" applyFont="1" applyFill="1" applyAlignment="1" applyProtection="1">
      <alignment horizontal="center"/>
      <protection locked="0"/>
    </xf>
    <xf numFmtId="0" fontId="21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6" fillId="0" borderId="0" xfId="0" applyFont="1" applyFill="1"/>
    <xf numFmtId="0" fontId="27" fillId="0" borderId="0" xfId="42" applyFont="1" applyFill="1"/>
    <xf numFmtId="0" fontId="21" fillId="0" borderId="18" xfId="42" applyFont="1" applyBorder="1" applyAlignment="1">
      <alignment horizontal="right"/>
    </xf>
    <xf numFmtId="0" fontId="21" fillId="0" borderId="20" xfId="42" applyFont="1" applyBorder="1" applyAlignment="1">
      <alignment horizontal="right"/>
    </xf>
    <xf numFmtId="0" fontId="22" fillId="0" borderId="25" xfId="42" applyFont="1" applyBorder="1" applyAlignment="1">
      <alignment horizontal="center"/>
    </xf>
    <xf numFmtId="0" fontId="22" fillId="0" borderId="32" xfId="42" applyFont="1" applyBorder="1" applyAlignment="1">
      <alignment horizontal="center"/>
    </xf>
    <xf numFmtId="0" fontId="21" fillId="0" borderId="11" xfId="42" applyFont="1" applyBorder="1" applyAlignment="1">
      <alignment horizontal="center"/>
    </xf>
    <xf numFmtId="166" fontId="21" fillId="0" borderId="32" xfId="42" applyNumberFormat="1" applyFont="1" applyBorder="1" applyAlignment="1">
      <alignment horizontal="center"/>
    </xf>
    <xf numFmtId="0" fontId="21" fillId="0" borderId="0" xfId="42" applyFont="1" applyBorder="1" applyAlignment="1">
      <alignment horizontal="center"/>
    </xf>
    <xf numFmtId="166" fontId="21" fillId="0" borderId="34" xfId="42" applyNumberFormat="1" applyFont="1" applyBorder="1" applyAlignment="1">
      <alignment horizontal="center"/>
    </xf>
    <xf numFmtId="0" fontId="21" fillId="0" borderId="10" xfId="42" applyFont="1" applyBorder="1" applyAlignment="1">
      <alignment horizontal="center"/>
    </xf>
    <xf numFmtId="166" fontId="21" fillId="0" borderId="36" xfId="42" applyNumberFormat="1" applyFont="1" applyBorder="1" applyAlignment="1">
      <alignment horizontal="center"/>
    </xf>
    <xf numFmtId="0" fontId="21" fillId="0" borderId="0" xfId="42" applyFont="1" applyBorder="1" applyAlignment="1">
      <alignment horizontal="right"/>
    </xf>
    <xf numFmtId="1" fontId="22" fillId="24" borderId="55" xfId="42" applyNumberFormat="1" applyFont="1" applyFill="1" applyBorder="1" applyAlignment="1">
      <alignment horizontal="center"/>
    </xf>
    <xf numFmtId="0" fontId="21" fillId="0" borderId="66" xfId="42" applyFont="1" applyBorder="1" applyAlignment="1">
      <alignment horizontal="right"/>
    </xf>
    <xf numFmtId="0" fontId="21" fillId="0" borderId="31" xfId="42" applyFont="1" applyBorder="1" applyAlignment="1">
      <alignment horizontal="right"/>
    </xf>
    <xf numFmtId="2" fontId="21" fillId="24" borderId="51" xfId="42" applyNumberFormat="1" applyFont="1" applyFill="1" applyBorder="1" applyAlignment="1">
      <alignment horizontal="center"/>
    </xf>
    <xf numFmtId="0" fontId="21" fillId="0" borderId="0" xfId="42" applyFont="1" applyFill="1" applyBorder="1" applyAlignment="1">
      <alignment horizontal="center"/>
    </xf>
    <xf numFmtId="2" fontId="21" fillId="24" borderId="39" xfId="42" applyNumberFormat="1" applyFont="1" applyFill="1" applyBorder="1" applyAlignment="1">
      <alignment horizontal="center"/>
    </xf>
    <xf numFmtId="2" fontId="21" fillId="25" borderId="51" xfId="42" applyNumberFormat="1" applyFont="1" applyFill="1" applyBorder="1" applyAlignment="1">
      <alignment horizontal="center"/>
    </xf>
    <xf numFmtId="2" fontId="21" fillId="0" borderId="0" xfId="42" applyNumberFormat="1" applyFont="1" applyFill="1" applyBorder="1" applyAlignment="1">
      <alignment horizontal="center"/>
    </xf>
    <xf numFmtId="2" fontId="21" fillId="25" borderId="39" xfId="42" applyNumberFormat="1" applyFont="1" applyFill="1" applyBorder="1" applyAlignment="1">
      <alignment horizontal="center"/>
    </xf>
    <xf numFmtId="2" fontId="21" fillId="24" borderId="40" xfId="42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2" fontId="21" fillId="25" borderId="51" xfId="42" applyNumberFormat="1" applyFont="1" applyFill="1" applyBorder="1" applyAlignment="1" applyProtection="1">
      <alignment horizontal="center"/>
    </xf>
    <xf numFmtId="1" fontId="21" fillId="0" borderId="0" xfId="42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1" fillId="0" borderId="67" xfId="42" applyFont="1" applyBorder="1" applyAlignment="1">
      <alignment horizontal="right"/>
    </xf>
    <xf numFmtId="2" fontId="21" fillId="25" borderId="68" xfId="42" applyNumberFormat="1" applyFont="1" applyFill="1" applyBorder="1" applyAlignment="1">
      <alignment horizontal="center"/>
    </xf>
    <xf numFmtId="166" fontId="21" fillId="0" borderId="0" xfId="42" applyNumberFormat="1" applyFont="1" applyFill="1" applyBorder="1" applyAlignment="1">
      <alignment horizontal="center"/>
    </xf>
    <xf numFmtId="0" fontId="21" fillId="0" borderId="43" xfId="42" applyFont="1" applyBorder="1" applyAlignment="1">
      <alignment horizontal="right"/>
    </xf>
    <xf numFmtId="166" fontId="22" fillId="25" borderId="43" xfId="42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1" fillId="0" borderId="39" xfId="42" applyFont="1" applyBorder="1" applyAlignment="1">
      <alignment horizontal="right"/>
    </xf>
    <xf numFmtId="10" fontId="22" fillId="24" borderId="39" xfId="42" applyNumberFormat="1" applyFont="1" applyFill="1" applyBorder="1" applyAlignment="1">
      <alignment horizontal="center"/>
    </xf>
    <xf numFmtId="0" fontId="21" fillId="0" borderId="40" xfId="42" applyFont="1" applyBorder="1" applyAlignment="1">
      <alignment horizontal="right"/>
    </xf>
    <xf numFmtId="0" fontId="22" fillId="25" borderId="40" xfId="42" applyFont="1" applyFill="1" applyBorder="1" applyAlignment="1">
      <alignment horizontal="center"/>
    </xf>
    <xf numFmtId="0" fontId="3" fillId="0" borderId="0" xfId="42" applyFont="1"/>
    <xf numFmtId="0" fontId="22" fillId="0" borderId="29" xfId="42" applyFont="1" applyFill="1" applyBorder="1" applyAlignment="1">
      <alignment horizontal="center"/>
    </xf>
    <xf numFmtId="0" fontId="22" fillId="0" borderId="48" xfId="42" applyFont="1" applyFill="1" applyBorder="1"/>
    <xf numFmtId="0" fontId="22" fillId="0" borderId="19" xfId="42" applyFont="1" applyFill="1" applyBorder="1" applyAlignment="1">
      <alignment horizontal="center" wrapText="1"/>
    </xf>
    <xf numFmtId="0" fontId="21" fillId="0" borderId="20" xfId="42" applyFont="1" applyFill="1" applyBorder="1" applyAlignment="1">
      <alignment horizontal="center"/>
    </xf>
    <xf numFmtId="2" fontId="21" fillId="0" borderId="62" xfId="42" applyNumberFormat="1" applyFont="1" applyBorder="1" applyAlignment="1">
      <alignment horizontal="center"/>
    </xf>
    <xf numFmtId="10" fontId="21" fillId="0" borderId="44" xfId="42" applyNumberFormat="1" applyFont="1" applyBorder="1" applyAlignment="1" applyProtection="1">
      <alignment horizontal="center"/>
    </xf>
    <xf numFmtId="2" fontId="21" fillId="0" borderId="61" xfId="42" applyNumberFormat="1" applyFont="1" applyBorder="1" applyAlignment="1">
      <alignment horizontal="center"/>
    </xf>
    <xf numFmtId="10" fontId="21" fillId="0" borderId="21" xfId="42" applyNumberFormat="1" applyFont="1" applyBorder="1" applyAlignment="1" applyProtection="1">
      <alignment horizontal="center"/>
    </xf>
    <xf numFmtId="0" fontId="21" fillId="0" borderId="35" xfId="42" applyFont="1" applyFill="1" applyBorder="1" applyAlignment="1">
      <alignment horizontal="center"/>
    </xf>
    <xf numFmtId="2" fontId="21" fillId="0" borderId="63" xfId="42" applyNumberFormat="1" applyFont="1" applyBorder="1" applyAlignment="1">
      <alignment horizontal="center"/>
    </xf>
    <xf numFmtId="10" fontId="21" fillId="0" borderId="45" xfId="42" applyNumberFormat="1" applyFont="1" applyBorder="1" applyAlignment="1" applyProtection="1">
      <alignment horizontal="center"/>
    </xf>
    <xf numFmtId="2" fontId="21" fillId="0" borderId="21" xfId="42" applyNumberFormat="1" applyFont="1" applyBorder="1" applyAlignment="1">
      <alignment horizontal="center"/>
    </xf>
    <xf numFmtId="166" fontId="22" fillId="0" borderId="0" xfId="42" applyNumberFormat="1" applyFont="1" applyFill="1" applyBorder="1" applyAlignment="1">
      <alignment horizontal="center"/>
    </xf>
    <xf numFmtId="0" fontId="21" fillId="0" borderId="20" xfId="42" applyFont="1" applyBorder="1"/>
    <xf numFmtId="0" fontId="21" fillId="0" borderId="22" xfId="42" applyFont="1" applyBorder="1"/>
    <xf numFmtId="0" fontId="3" fillId="0" borderId="0" xfId="42" applyFont="1" applyFill="1" applyBorder="1" applyAlignment="1">
      <alignment horizontal="left" vertical="center"/>
    </xf>
    <xf numFmtId="0" fontId="29" fillId="26" borderId="41" xfId="42" applyFont="1" applyFill="1" applyBorder="1" applyAlignment="1" applyProtection="1">
      <alignment horizontal="center" vertical="center"/>
      <protection locked="0"/>
    </xf>
    <xf numFmtId="0" fontId="22" fillId="0" borderId="57" xfId="42" applyFont="1" applyBorder="1" applyAlignment="1">
      <alignment horizontal="center"/>
    </xf>
    <xf numFmtId="0" fontId="29" fillId="26" borderId="69" xfId="42" applyFont="1" applyFill="1" applyBorder="1" applyAlignment="1" applyProtection="1">
      <alignment horizontal="center" vertical="center"/>
      <protection locked="0"/>
    </xf>
    <xf numFmtId="0" fontId="29" fillId="26" borderId="34" xfId="42" applyFont="1" applyFill="1" applyBorder="1" applyAlignment="1" applyProtection="1">
      <alignment horizontal="center" vertical="center"/>
      <protection locked="0"/>
    </xf>
    <xf numFmtId="166" fontId="21" fillId="0" borderId="37" xfId="42" applyNumberFormat="1" applyFont="1" applyBorder="1" applyAlignment="1">
      <alignment horizontal="center"/>
    </xf>
    <xf numFmtId="166" fontId="22" fillId="24" borderId="37" xfId="42" applyNumberFormat="1" applyFont="1" applyFill="1" applyBorder="1" applyAlignment="1">
      <alignment horizontal="center"/>
    </xf>
    <xf numFmtId="1" fontId="22" fillId="24" borderId="23" xfId="42" applyNumberFormat="1" applyFont="1" applyFill="1" applyBorder="1" applyAlignment="1">
      <alignment horizontal="center"/>
    </xf>
    <xf numFmtId="0" fontId="21" fillId="0" borderId="23" xfId="42" applyFont="1" applyFill="1" applyBorder="1" applyAlignment="1" applyProtection="1">
      <alignment horizontal="center" vertical="center"/>
    </xf>
    <xf numFmtId="0" fontId="22" fillId="0" borderId="48" xfId="42" applyFont="1" applyFill="1" applyBorder="1" applyAlignment="1">
      <alignment horizontal="center"/>
    </xf>
    <xf numFmtId="0" fontId="29" fillId="26" borderId="16" xfId="42" applyFont="1" applyFill="1" applyBorder="1" applyAlignment="1" applyProtection="1">
      <alignment horizontal="center" vertical="center"/>
      <protection locked="0"/>
    </xf>
    <xf numFmtId="0" fontId="29" fillId="26" borderId="12" xfId="42" applyFont="1" applyFill="1" applyBorder="1" applyAlignment="1" applyProtection="1">
      <alignment horizontal="center" vertical="center"/>
      <protection locked="0"/>
    </xf>
    <xf numFmtId="0" fontId="29" fillId="26" borderId="13" xfId="42" applyFont="1" applyFill="1" applyBorder="1" applyAlignment="1" applyProtection="1">
      <alignment horizontal="center" vertical="center"/>
      <protection locked="0"/>
    </xf>
    <xf numFmtId="166" fontId="21" fillId="0" borderId="29" xfId="42" quotePrefix="1" applyNumberFormat="1" applyFont="1" applyBorder="1" applyAlignment="1">
      <alignment horizontal="right"/>
    </xf>
    <xf numFmtId="0" fontId="21" fillId="0" borderId="70" xfId="42" applyFont="1" applyBorder="1" applyAlignment="1">
      <alignment horizontal="right"/>
    </xf>
    <xf numFmtId="169" fontId="29" fillId="24" borderId="51" xfId="42" applyNumberFormat="1" applyFont="1" applyFill="1" applyBorder="1" applyAlignment="1">
      <alignment horizontal="center"/>
    </xf>
    <xf numFmtId="169" fontId="29" fillId="25" borderId="64" xfId="42" applyNumberFormat="1" applyFont="1" applyFill="1" applyBorder="1" applyAlignment="1">
      <alignment horizontal="center"/>
    </xf>
    <xf numFmtId="169" fontId="29" fillId="0" borderId="0" xfId="42" applyNumberFormat="1" applyFont="1" applyFill="1" applyBorder="1" applyAlignment="1">
      <alignment horizontal="center" vertical="center"/>
    </xf>
    <xf numFmtId="0" fontId="29" fillId="25" borderId="68" xfId="42" applyFont="1" applyFill="1" applyBorder="1" applyAlignment="1">
      <alignment horizontal="center"/>
    </xf>
    <xf numFmtId="0" fontId="21" fillId="0" borderId="15" xfId="42" applyFont="1" applyBorder="1" applyAlignment="1">
      <alignment horizontal="center"/>
    </xf>
    <xf numFmtId="0" fontId="29" fillId="25" borderId="54" xfId="42" applyFont="1" applyFill="1" applyBorder="1" applyAlignment="1">
      <alignment horizontal="center"/>
    </xf>
    <xf numFmtId="10" fontId="29" fillId="25" borderId="46" xfId="42" applyNumberFormat="1" applyFont="1" applyFill="1" applyBorder="1" applyAlignment="1">
      <alignment horizontal="center"/>
    </xf>
    <xf numFmtId="10" fontId="29" fillId="24" borderId="46" xfId="42" applyNumberFormat="1" applyFont="1" applyFill="1" applyBorder="1" applyAlignment="1">
      <alignment horizontal="center"/>
    </xf>
    <xf numFmtId="166" fontId="21" fillId="0" borderId="60" xfId="42" quotePrefix="1" applyNumberFormat="1" applyFont="1" applyBorder="1" applyAlignment="1">
      <alignment horizontal="right"/>
    </xf>
    <xf numFmtId="0" fontId="21" fillId="0" borderId="60" xfId="42" applyFont="1" applyBorder="1" applyAlignment="1">
      <alignment horizontal="right"/>
    </xf>
    <xf numFmtId="0" fontId="21" fillId="0" borderId="71" xfId="42" applyFont="1" applyBorder="1" applyAlignment="1">
      <alignment horizontal="right"/>
    </xf>
    <xf numFmtId="10" fontId="29" fillId="25" borderId="45" xfId="42" applyNumberFormat="1" applyFont="1" applyFill="1" applyBorder="1" applyAlignment="1">
      <alignment horizontal="center" vertical="center"/>
    </xf>
    <xf numFmtId="10" fontId="29" fillId="24" borderId="46" xfId="42" applyNumberFormat="1" applyFont="1" applyFill="1" applyBorder="1" applyAlignment="1">
      <alignment horizontal="center" vertical="center"/>
    </xf>
    <xf numFmtId="0" fontId="29" fillId="25" borderId="54" xfId="42" applyFont="1" applyFill="1" applyBorder="1" applyAlignment="1">
      <alignment horizontal="center" vertical="center"/>
    </xf>
    <xf numFmtId="0" fontId="23" fillId="0" borderId="26" xfId="42" applyFont="1" applyFill="1" applyBorder="1" applyAlignment="1">
      <alignment horizontal="justify" vertical="center" wrapText="1"/>
    </xf>
    <xf numFmtId="0" fontId="23" fillId="0" borderId="28" xfId="42" applyFont="1" applyFill="1" applyBorder="1" applyAlignment="1">
      <alignment horizontal="justify" vertical="center" wrapText="1"/>
    </xf>
    <xf numFmtId="0" fontId="23" fillId="0" borderId="27" xfId="42" applyFont="1" applyFill="1" applyBorder="1" applyAlignment="1">
      <alignment horizontal="justify" vertical="center" wrapText="1"/>
    </xf>
    <xf numFmtId="0" fontId="22" fillId="0" borderId="29" xfId="42" applyFont="1" applyBorder="1" applyAlignment="1">
      <alignment horizontal="center"/>
    </xf>
    <xf numFmtId="0" fontId="22" fillId="0" borderId="30" xfId="42" applyFont="1" applyBorder="1" applyAlignment="1">
      <alignment horizontal="center"/>
    </xf>
    <xf numFmtId="0" fontId="23" fillId="0" borderId="18" xfId="42" applyFont="1" applyFill="1" applyBorder="1" applyAlignment="1">
      <alignment horizontal="left" vertical="center" wrapText="1"/>
    </xf>
    <xf numFmtId="0" fontId="23" fillId="0" borderId="25" xfId="42" applyFont="1" applyFill="1" applyBorder="1" applyAlignment="1">
      <alignment horizontal="left" vertical="center" wrapText="1"/>
    </xf>
    <xf numFmtId="0" fontId="23" fillId="0" borderId="22" xfId="42" applyFont="1" applyFill="1" applyBorder="1" applyAlignment="1">
      <alignment horizontal="left" vertical="center" wrapText="1"/>
    </xf>
    <xf numFmtId="0" fontId="23" fillId="0" borderId="15" xfId="42" applyFont="1" applyFill="1" applyBorder="1" applyAlignment="1">
      <alignment horizontal="left" vertical="center" wrapText="1"/>
    </xf>
    <xf numFmtId="0" fontId="23" fillId="0" borderId="19" xfId="42" applyFont="1" applyFill="1" applyBorder="1" applyAlignment="1">
      <alignment horizontal="left" vertical="center" wrapText="1"/>
    </xf>
    <xf numFmtId="0" fontId="23" fillId="0" borderId="23" xfId="42" applyFont="1" applyFill="1" applyBorder="1" applyAlignment="1">
      <alignment horizontal="left" vertical="center" wrapText="1"/>
    </xf>
    <xf numFmtId="0" fontId="23" fillId="0" borderId="26" xfId="42" applyFont="1" applyFill="1" applyBorder="1" applyAlignment="1">
      <alignment horizontal="left" vertical="center" wrapText="1"/>
    </xf>
    <xf numFmtId="0" fontId="23" fillId="0" borderId="28" xfId="42" applyFont="1" applyFill="1" applyBorder="1" applyAlignment="1">
      <alignment horizontal="left" vertical="center" wrapText="1"/>
    </xf>
    <xf numFmtId="0" fontId="23" fillId="0" borderId="27" xfId="42" applyFont="1" applyFill="1" applyBorder="1" applyAlignment="1">
      <alignment horizontal="left" vertical="center" wrapText="1"/>
    </xf>
    <xf numFmtId="0" fontId="22" fillId="0" borderId="25" xfId="42" applyFont="1" applyBorder="1" applyAlignment="1">
      <alignment horizontal="center" vertical="center"/>
    </xf>
    <xf numFmtId="0" fontId="22" fillId="0" borderId="29" xfId="42" applyFont="1" applyBorder="1" applyAlignment="1">
      <alignment horizontal="center" vertical="center"/>
    </xf>
    <xf numFmtId="0" fontId="22" fillId="0" borderId="30" xfId="42" applyFont="1" applyBorder="1" applyAlignment="1">
      <alignment horizontal="center" vertical="center"/>
    </xf>
    <xf numFmtId="0" fontId="22" fillId="0" borderId="0" xfId="42" applyFont="1" applyBorder="1" applyAlignment="1">
      <alignment horizontal="center" vertical="center"/>
    </xf>
    <xf numFmtId="0" fontId="22" fillId="0" borderId="15" xfId="42" applyFont="1" applyBorder="1" applyAlignment="1">
      <alignment horizontal="center" vertical="center"/>
    </xf>
    <xf numFmtId="0" fontId="22" fillId="0" borderId="22" xfId="42" applyFont="1" applyBorder="1" applyAlignment="1">
      <alignment horizontal="center" vertical="center"/>
    </xf>
    <xf numFmtId="2" fontId="29" fillId="26" borderId="41" xfId="42" applyNumberFormat="1" applyFont="1" applyFill="1" applyBorder="1" applyAlignment="1" applyProtection="1">
      <alignment horizontal="center" vertical="center"/>
      <protection locked="0"/>
    </xf>
    <xf numFmtId="2" fontId="29" fillId="26" borderId="42" xfId="42" applyNumberFormat="1" applyFont="1" applyFill="1" applyBorder="1" applyAlignment="1" applyProtection="1">
      <alignment horizontal="center" vertical="center"/>
      <protection locked="0"/>
    </xf>
    <xf numFmtId="2" fontId="29" fillId="26" borderId="50" xfId="42" applyNumberFormat="1" applyFont="1" applyFill="1" applyBorder="1" applyAlignment="1" applyProtection="1">
      <alignment horizontal="center" vertical="center"/>
      <protection locked="0"/>
    </xf>
    <xf numFmtId="0" fontId="22" fillId="0" borderId="53" xfId="42" applyFont="1" applyBorder="1" applyAlignment="1">
      <alignment horizontal="center" vertical="center"/>
    </xf>
    <xf numFmtId="0" fontId="22" fillId="0" borderId="0" xfId="42" quotePrefix="1" applyFont="1" applyBorder="1" applyAlignment="1">
      <alignment horizontal="center" vertical="center"/>
    </xf>
    <xf numFmtId="0" fontId="23" fillId="0" borderId="26" xfId="42" applyFont="1" applyBorder="1" applyAlignment="1">
      <alignment horizontal="center" vertical="center"/>
    </xf>
    <xf numFmtId="0" fontId="23" fillId="0" borderId="28" xfId="42" applyFont="1" applyBorder="1" applyAlignment="1">
      <alignment horizontal="center" vertical="center"/>
    </xf>
    <xf numFmtId="0" fontId="23" fillId="0" borderId="27" xfId="42" applyFont="1" applyBorder="1" applyAlignment="1">
      <alignment horizontal="center" vertical="center"/>
    </xf>
    <xf numFmtId="0" fontId="29" fillId="26" borderId="0" xfId="42" applyFont="1" applyFill="1" applyAlignment="1" applyProtection="1">
      <alignment horizontal="left" vertical="center"/>
      <protection locked="0"/>
    </xf>
    <xf numFmtId="0" fontId="30" fillId="26" borderId="0" xfId="42" applyFont="1" applyFill="1" applyAlignment="1" applyProtection="1">
      <alignment horizontal="left" vertical="center"/>
      <protection locked="0"/>
    </xf>
    <xf numFmtId="0" fontId="31" fillId="0" borderId="25" xfId="42" applyFont="1" applyBorder="1" applyAlignment="1">
      <alignment horizontal="center" vertical="center"/>
    </xf>
    <xf numFmtId="164" fontId="22" fillId="0" borderId="0" xfId="42" applyNumberFormat="1" applyFont="1" applyFill="1" applyBorder="1" applyAlignment="1" applyProtection="1">
      <alignment horizontal="center" vertical="center"/>
      <protection locked="0"/>
    </xf>
    <xf numFmtId="0" fontId="32" fillId="0" borderId="0" xfId="42" applyFont="1" applyAlignment="1">
      <alignment horizontal="center" vertical="center"/>
    </xf>
    <xf numFmtId="0" fontId="33" fillId="0" borderId="0" xfId="42" applyFont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view="pageBreakPreview" topLeftCell="A64" zoomScale="55" zoomScaleNormal="75" zoomScaleSheetLayoutView="55" zoomScalePageLayoutView="55" workbookViewId="0">
      <selection activeCell="E21" sqref="E21"/>
    </sheetView>
  </sheetViews>
  <sheetFormatPr defaultRowHeight="18.75"/>
  <cols>
    <col min="1" max="1" width="55.42578125" style="20" customWidth="1"/>
    <col min="2" max="2" width="33.7109375" style="20" customWidth="1"/>
    <col min="3" max="3" width="42.28515625" style="20" bestFit="1" customWidth="1"/>
    <col min="4" max="4" width="30.5703125" style="20" customWidth="1"/>
    <col min="5" max="5" width="39.85546875" style="20" customWidth="1"/>
    <col min="6" max="6" width="30.7109375" style="20" customWidth="1"/>
    <col min="7" max="7" width="36.42578125" style="20" customWidth="1"/>
    <col min="8" max="8" width="41.140625" style="20" bestFit="1" customWidth="1"/>
    <col min="9" max="9" width="30.42578125" style="1" customWidth="1"/>
    <col min="10" max="10" width="21.28515625" style="1" customWidth="1"/>
    <col min="11" max="16384" width="9.140625" style="1"/>
  </cols>
  <sheetData>
    <row r="1" spans="1:8">
      <c r="A1" s="299" t="s">
        <v>95</v>
      </c>
      <c r="B1" s="299"/>
      <c r="C1" s="299"/>
      <c r="D1" s="299"/>
      <c r="E1" s="299"/>
      <c r="F1" s="299"/>
      <c r="G1" s="299"/>
      <c r="H1" s="299"/>
    </row>
    <row r="2" spans="1:8">
      <c r="A2" s="299"/>
      <c r="B2" s="299"/>
      <c r="C2" s="299"/>
      <c r="D2" s="299"/>
      <c r="E2" s="299"/>
      <c r="F2" s="299"/>
      <c r="G2" s="299"/>
      <c r="H2" s="299"/>
    </row>
    <row r="3" spans="1:8">
      <c r="A3" s="299"/>
      <c r="B3" s="299"/>
      <c r="C3" s="299"/>
      <c r="D3" s="299"/>
      <c r="E3" s="299"/>
      <c r="F3" s="299"/>
      <c r="G3" s="299"/>
      <c r="H3" s="299"/>
    </row>
    <row r="4" spans="1:8">
      <c r="A4" s="299"/>
      <c r="B4" s="299"/>
      <c r="C4" s="299"/>
      <c r="D4" s="299"/>
      <c r="E4" s="299"/>
      <c r="F4" s="299"/>
      <c r="G4" s="299"/>
      <c r="H4" s="299"/>
    </row>
    <row r="5" spans="1:8">
      <c r="A5" s="299"/>
      <c r="B5" s="299"/>
      <c r="C5" s="299"/>
      <c r="D5" s="299"/>
      <c r="E5" s="299"/>
      <c r="F5" s="299"/>
      <c r="G5" s="299"/>
      <c r="H5" s="299"/>
    </row>
    <row r="6" spans="1:8">
      <c r="A6" s="299"/>
      <c r="B6" s="299"/>
      <c r="C6" s="299"/>
      <c r="D6" s="299"/>
      <c r="E6" s="299"/>
      <c r="F6" s="299"/>
      <c r="G6" s="299"/>
      <c r="H6" s="299"/>
    </row>
    <row r="7" spans="1:8">
      <c r="A7" s="299"/>
      <c r="B7" s="299"/>
      <c r="C7" s="299"/>
      <c r="D7" s="299"/>
      <c r="E7" s="299"/>
      <c r="F7" s="299"/>
      <c r="G7" s="299"/>
      <c r="H7" s="299"/>
    </row>
    <row r="8" spans="1:8">
      <c r="A8" s="300" t="s">
        <v>96</v>
      </c>
      <c r="B8" s="300"/>
      <c r="C8" s="300"/>
      <c r="D8" s="300"/>
      <c r="E8" s="300"/>
      <c r="F8" s="300"/>
      <c r="G8" s="300"/>
      <c r="H8" s="300"/>
    </row>
    <row r="9" spans="1:8">
      <c r="A9" s="300"/>
      <c r="B9" s="300"/>
      <c r="C9" s="300"/>
      <c r="D9" s="300"/>
      <c r="E9" s="300"/>
      <c r="F9" s="300"/>
      <c r="G9" s="300"/>
      <c r="H9" s="300"/>
    </row>
    <row r="10" spans="1:8">
      <c r="A10" s="300"/>
      <c r="B10" s="300"/>
      <c r="C10" s="300"/>
      <c r="D10" s="300"/>
      <c r="E10" s="300"/>
      <c r="F10" s="300"/>
      <c r="G10" s="300"/>
      <c r="H10" s="300"/>
    </row>
    <row r="11" spans="1:8">
      <c r="A11" s="300"/>
      <c r="B11" s="300"/>
      <c r="C11" s="300"/>
      <c r="D11" s="300"/>
      <c r="E11" s="300"/>
      <c r="F11" s="300"/>
      <c r="G11" s="300"/>
      <c r="H11" s="300"/>
    </row>
    <row r="12" spans="1:8">
      <c r="A12" s="300"/>
      <c r="B12" s="300"/>
      <c r="C12" s="300"/>
      <c r="D12" s="300"/>
      <c r="E12" s="300"/>
      <c r="F12" s="300"/>
      <c r="G12" s="300"/>
      <c r="H12" s="300"/>
    </row>
    <row r="13" spans="1:8">
      <c r="A13" s="300"/>
      <c r="B13" s="300"/>
      <c r="C13" s="300"/>
      <c r="D13" s="300"/>
      <c r="E13" s="300"/>
      <c r="F13" s="300"/>
      <c r="G13" s="300"/>
      <c r="H13" s="300"/>
    </row>
    <row r="14" spans="1:8">
      <c r="A14" s="300"/>
      <c r="B14" s="300"/>
      <c r="C14" s="300"/>
      <c r="D14" s="300"/>
      <c r="E14" s="300"/>
      <c r="F14" s="300"/>
      <c r="G14" s="300"/>
      <c r="H14" s="300"/>
    </row>
    <row r="15" spans="1:8" ht="19.5" thickBot="1"/>
    <row r="16" spans="1:8" ht="19.5" thickBot="1">
      <c r="A16" s="292" t="s">
        <v>76</v>
      </c>
      <c r="B16" s="293"/>
      <c r="C16" s="293"/>
      <c r="D16" s="293"/>
      <c r="E16" s="293"/>
      <c r="F16" s="293"/>
      <c r="G16" s="293"/>
      <c r="H16" s="294"/>
    </row>
    <row r="17" spans="1:13" ht="20.25">
      <c r="A17" s="297" t="s">
        <v>0</v>
      </c>
      <c r="B17" s="297"/>
      <c r="C17" s="297"/>
      <c r="D17" s="297"/>
      <c r="E17" s="297"/>
      <c r="F17" s="297"/>
      <c r="G17" s="297"/>
      <c r="H17" s="297"/>
    </row>
    <row r="18" spans="1:13" ht="26.25">
      <c r="A18" s="21" t="s">
        <v>1</v>
      </c>
      <c r="B18" s="295"/>
      <c r="C18" s="295"/>
      <c r="D18" s="22"/>
      <c r="E18" s="22"/>
    </row>
    <row r="19" spans="1:13" ht="26.25">
      <c r="A19" s="21" t="s">
        <v>2</v>
      </c>
      <c r="B19" s="23"/>
      <c r="C19" s="20">
        <v>11</v>
      </c>
    </row>
    <row r="20" spans="1:13" ht="26.25">
      <c r="A20" s="21" t="s">
        <v>3</v>
      </c>
      <c r="B20" s="23"/>
    </row>
    <row r="21" spans="1:13" ht="26.25">
      <c r="A21" s="21" t="s">
        <v>4</v>
      </c>
      <c r="B21" s="24"/>
      <c r="C21" s="25"/>
      <c r="D21" s="25"/>
      <c r="E21" s="25"/>
      <c r="F21" s="25"/>
      <c r="G21" s="25"/>
      <c r="H21" s="25"/>
    </row>
    <row r="22" spans="1:13" ht="26.25">
      <c r="A22" s="21" t="s">
        <v>17</v>
      </c>
      <c r="B22" s="26"/>
    </row>
    <row r="23" spans="1:13" ht="26.25">
      <c r="A23" s="21" t="s">
        <v>5</v>
      </c>
      <c r="B23" s="26"/>
    </row>
    <row r="24" spans="1:13">
      <c r="A24" s="21"/>
      <c r="B24" s="27"/>
    </row>
    <row r="25" spans="1:13">
      <c r="A25" s="28" t="s">
        <v>7</v>
      </c>
      <c r="B25" s="27"/>
    </row>
    <row r="26" spans="1:13" ht="26.25">
      <c r="A26" s="29" t="s">
        <v>9</v>
      </c>
      <c r="B26" s="295"/>
      <c r="C26" s="295"/>
    </row>
    <row r="27" spans="1:13" ht="26.25">
      <c r="A27" s="30" t="s">
        <v>24</v>
      </c>
      <c r="B27" s="296"/>
      <c r="C27" s="296"/>
    </row>
    <row r="28" spans="1:13" ht="27" thickBot="1">
      <c r="A28" s="30" t="s">
        <v>10</v>
      </c>
      <c r="B28" s="31">
        <v>1</v>
      </c>
    </row>
    <row r="29" spans="1:13" s="2" customFormat="1" ht="15.75" customHeight="1" thickBot="1">
      <c r="A29" s="30" t="s">
        <v>26</v>
      </c>
      <c r="B29" s="32">
        <v>0</v>
      </c>
      <c r="C29" s="267" t="s">
        <v>81</v>
      </c>
      <c r="D29" s="268"/>
      <c r="E29" s="268"/>
      <c r="F29" s="268"/>
      <c r="G29" s="269"/>
      <c r="H29" s="33"/>
      <c r="I29" s="3"/>
      <c r="J29" s="3"/>
      <c r="K29" s="3"/>
    </row>
    <row r="30" spans="1:13" s="2" customFormat="1" ht="19.5" thickBot="1">
      <c r="A30" s="30" t="s">
        <v>25</v>
      </c>
      <c r="B30" s="34">
        <f>B28-B29</f>
        <v>1</v>
      </c>
      <c r="C30" s="35"/>
      <c r="D30" s="35"/>
      <c r="E30" s="35"/>
      <c r="F30" s="35"/>
      <c r="G30" s="36"/>
      <c r="H30" s="33"/>
      <c r="I30" s="3"/>
      <c r="J30" s="3"/>
      <c r="K30" s="3"/>
    </row>
    <row r="31" spans="1:13" s="2" customFormat="1" ht="27" customHeight="1" thickBot="1">
      <c r="A31" s="30" t="s">
        <v>31</v>
      </c>
      <c r="B31" s="37">
        <v>1</v>
      </c>
      <c r="C31" s="278" t="s">
        <v>79</v>
      </c>
      <c r="D31" s="279"/>
      <c r="E31" s="279"/>
      <c r="F31" s="279"/>
      <c r="G31" s="279"/>
      <c r="H31" s="280"/>
      <c r="I31" s="3"/>
      <c r="J31" s="3"/>
      <c r="K31" s="3"/>
    </row>
    <row r="32" spans="1:13" s="2" customFormat="1" ht="27" customHeight="1" thickBot="1">
      <c r="A32" s="30" t="s">
        <v>32</v>
      </c>
      <c r="B32" s="37">
        <v>1</v>
      </c>
      <c r="C32" s="278" t="s">
        <v>80</v>
      </c>
      <c r="D32" s="279"/>
      <c r="E32" s="279"/>
      <c r="F32" s="279"/>
      <c r="G32" s="279"/>
      <c r="H32" s="280"/>
      <c r="I32" s="3"/>
      <c r="J32" s="3"/>
      <c r="K32" s="4"/>
      <c r="L32" s="4"/>
      <c r="M32" s="5"/>
    </row>
    <row r="33" spans="1:13" s="2" customFormat="1" ht="17.25" customHeight="1">
      <c r="A33" s="30"/>
      <c r="B33" s="38"/>
      <c r="C33" s="6"/>
      <c r="D33" s="6"/>
      <c r="E33" s="6"/>
      <c r="F33" s="6"/>
      <c r="G33" s="6"/>
      <c r="H33" s="6"/>
      <c r="I33" s="3"/>
      <c r="J33" s="3"/>
      <c r="K33" s="4"/>
      <c r="L33" s="4"/>
      <c r="M33" s="5"/>
    </row>
    <row r="34" spans="1:13" s="2" customFormat="1">
      <c r="A34" s="30" t="s">
        <v>27</v>
      </c>
      <c r="B34" s="39">
        <f>B31/B32</f>
        <v>1</v>
      </c>
      <c r="C34" s="20" t="s">
        <v>28</v>
      </c>
      <c r="D34" s="20"/>
      <c r="E34" s="20"/>
      <c r="F34" s="20"/>
      <c r="G34" s="20"/>
      <c r="H34" s="33"/>
      <c r="I34" s="3"/>
      <c r="J34" s="3"/>
      <c r="K34" s="4"/>
      <c r="L34" s="4"/>
      <c r="M34" s="5"/>
    </row>
    <row r="35" spans="1:13" s="2" customFormat="1" ht="19.5" thickBot="1">
      <c r="A35" s="30"/>
      <c r="B35" s="34"/>
      <c r="C35" s="33"/>
      <c r="D35" s="33"/>
      <c r="E35" s="33"/>
      <c r="F35" s="33"/>
      <c r="G35" s="20"/>
      <c r="H35" s="33"/>
      <c r="I35" s="3"/>
      <c r="J35" s="3"/>
      <c r="K35" s="4"/>
      <c r="L35" s="4"/>
      <c r="M35" s="5"/>
    </row>
    <row r="36" spans="1:13" s="2" customFormat="1" ht="27" thickBot="1">
      <c r="A36" s="40" t="s">
        <v>77</v>
      </c>
      <c r="B36" s="41">
        <v>1</v>
      </c>
      <c r="C36" s="20"/>
      <c r="D36" s="282" t="s">
        <v>15</v>
      </c>
      <c r="E36" s="290"/>
      <c r="F36" s="282" t="s">
        <v>16</v>
      </c>
      <c r="G36" s="283"/>
      <c r="H36" s="33"/>
      <c r="I36" s="3"/>
      <c r="J36" s="3"/>
      <c r="K36" s="4"/>
      <c r="L36" s="4"/>
      <c r="M36" s="5"/>
    </row>
    <row r="37" spans="1:13" s="2" customFormat="1" ht="26.25">
      <c r="A37" s="42" t="s">
        <v>41</v>
      </c>
      <c r="B37" s="43">
        <v>1</v>
      </c>
      <c r="C37" s="17" t="s">
        <v>18</v>
      </c>
      <c r="D37" s="44" t="s">
        <v>39</v>
      </c>
      <c r="E37" s="45" t="s">
        <v>62</v>
      </c>
      <c r="F37" s="44" t="s">
        <v>39</v>
      </c>
      <c r="G37" s="46" t="s">
        <v>62</v>
      </c>
      <c r="H37" s="33"/>
      <c r="I37" s="3"/>
      <c r="J37" s="3"/>
      <c r="K37" s="4"/>
      <c r="L37" s="4"/>
      <c r="M37" s="5"/>
    </row>
    <row r="38" spans="1:13" s="2" customFormat="1" ht="26.25">
      <c r="A38" s="42" t="s">
        <v>42</v>
      </c>
      <c r="B38" s="43">
        <v>1</v>
      </c>
      <c r="C38" s="47">
        <v>1</v>
      </c>
      <c r="D38" s="48"/>
      <c r="E38" s="19" t="str">
        <f>IF(ISBLANK(D38),"-",$D$48/$D$45*D38)</f>
        <v>-</v>
      </c>
      <c r="F38" s="48"/>
      <c r="G38" s="49" t="str">
        <f>IF(ISBLANK(F38),"-",$D$48/$F$45*F38)</f>
        <v>-</v>
      </c>
      <c r="H38" s="33"/>
      <c r="I38" s="3"/>
      <c r="J38" s="3"/>
      <c r="K38" s="4"/>
      <c r="L38" s="4"/>
      <c r="M38" s="5"/>
    </row>
    <row r="39" spans="1:13" s="2" customFormat="1" ht="26.25">
      <c r="A39" s="42" t="s">
        <v>43</v>
      </c>
      <c r="B39" s="43">
        <v>1</v>
      </c>
      <c r="C39" s="50">
        <v>2</v>
      </c>
      <c r="D39" s="51"/>
      <c r="E39" s="52" t="str">
        <f>IF(ISBLANK(D39),"-",$D$48/$D$45*D39)</f>
        <v>-</v>
      </c>
      <c r="F39" s="51"/>
      <c r="G39" s="53" t="str">
        <f>IF(ISBLANK(F39),"-",$D$48/$F$45*F39)</f>
        <v>-</v>
      </c>
      <c r="H39" s="33"/>
      <c r="I39" s="3"/>
      <c r="J39" s="3"/>
      <c r="K39" s="4"/>
      <c r="L39" s="4"/>
      <c r="M39" s="5"/>
    </row>
    <row r="40" spans="1:13" ht="26.25">
      <c r="A40" s="42" t="s">
        <v>44</v>
      </c>
      <c r="B40" s="43">
        <v>1</v>
      </c>
      <c r="C40" s="50">
        <v>3</v>
      </c>
      <c r="D40" s="51"/>
      <c r="E40" s="52" t="str">
        <f>IF(ISBLANK(D40),"-",$D$48/$D$45*D40)</f>
        <v>-</v>
      </c>
      <c r="F40" s="51"/>
      <c r="G40" s="53" t="str">
        <f>IF(ISBLANK(F40),"-",$D$48/$F$45*F40)</f>
        <v>-</v>
      </c>
      <c r="K40" s="4"/>
      <c r="L40" s="4"/>
      <c r="M40" s="7"/>
    </row>
    <row r="41" spans="1:13" ht="26.25">
      <c r="A41" s="42" t="s">
        <v>45</v>
      </c>
      <c r="B41" s="43">
        <v>1</v>
      </c>
      <c r="C41" s="54">
        <v>4</v>
      </c>
      <c r="D41" s="55"/>
      <c r="E41" s="56" t="str">
        <f>IF(ISBLANK(D41),"-",$D$48/$D$45*D41)</f>
        <v>-</v>
      </c>
      <c r="F41" s="55"/>
      <c r="G41" s="57" t="str">
        <f>IF(ISBLANK(F41),"-",$D$48/$F$45*F41)</f>
        <v>-</v>
      </c>
      <c r="K41" s="4"/>
      <c r="L41" s="4"/>
      <c r="M41" s="7"/>
    </row>
    <row r="42" spans="1:13" ht="27" thickBot="1">
      <c r="A42" s="42" t="s">
        <v>46</v>
      </c>
      <c r="B42" s="43">
        <v>1</v>
      </c>
      <c r="C42" s="58" t="s">
        <v>12</v>
      </c>
      <c r="D42" s="59" t="e">
        <f>AVERAGE(D38:D41)</f>
        <v>#DIV/0!</v>
      </c>
      <c r="E42" s="60" t="e">
        <f>AVERAGE(E38:E41)</f>
        <v>#DIV/0!</v>
      </c>
      <c r="F42" s="61" t="e">
        <f>AVERAGE(F38:F41)</f>
        <v>#DIV/0!</v>
      </c>
      <c r="G42" s="62" t="e">
        <f>AVERAGE(G38:G41)</f>
        <v>#DIV/0!</v>
      </c>
      <c r="H42" s="63"/>
    </row>
    <row r="43" spans="1:13" ht="26.25">
      <c r="A43" s="42" t="s">
        <v>47</v>
      </c>
      <c r="B43" s="43">
        <v>1</v>
      </c>
      <c r="C43" s="176" t="s">
        <v>83</v>
      </c>
      <c r="D43" s="64"/>
      <c r="E43" s="65"/>
      <c r="F43" s="66"/>
      <c r="H43" s="63"/>
    </row>
    <row r="44" spans="1:13" ht="26.25">
      <c r="A44" s="42" t="s">
        <v>48</v>
      </c>
      <c r="B44" s="43">
        <v>1</v>
      </c>
      <c r="C44" s="177" t="s">
        <v>84</v>
      </c>
      <c r="D44" s="68">
        <f>D43*$B$34</f>
        <v>0</v>
      </c>
      <c r="E44" s="69"/>
      <c r="F44" s="70">
        <f>F43*$B$34</f>
        <v>0</v>
      </c>
      <c r="H44" s="63"/>
    </row>
    <row r="45" spans="1:13" ht="19.5" thickBot="1">
      <c r="A45" s="42" t="s">
        <v>33</v>
      </c>
      <c r="B45" s="158">
        <f>(B44/B43)*(B42/B41)*(B40/B39)*(B38/B37)*B36</f>
        <v>1</v>
      </c>
      <c r="C45" s="177" t="s">
        <v>85</v>
      </c>
      <c r="D45" s="71">
        <f>D44*$B$30/100</f>
        <v>0</v>
      </c>
      <c r="E45" s="72"/>
      <c r="F45" s="73">
        <f>F44*$B$30/100</f>
        <v>0</v>
      </c>
      <c r="H45" s="63"/>
    </row>
    <row r="46" spans="1:13" ht="19.5" thickBot="1">
      <c r="A46" s="272" t="s">
        <v>29</v>
      </c>
      <c r="B46" s="276"/>
      <c r="C46" s="177" t="s">
        <v>82</v>
      </c>
      <c r="D46" s="68">
        <f>D45/$B$45</f>
        <v>0</v>
      </c>
      <c r="E46" s="72"/>
      <c r="F46" s="74">
        <f>F45/$B$45</f>
        <v>0</v>
      </c>
      <c r="H46" s="63"/>
    </row>
    <row r="47" spans="1:13" ht="27" thickBot="1">
      <c r="A47" s="274"/>
      <c r="B47" s="277"/>
      <c r="C47" s="178" t="s">
        <v>64</v>
      </c>
      <c r="D47" s="75"/>
      <c r="F47" s="76"/>
      <c r="H47" s="63"/>
    </row>
    <row r="48" spans="1:13">
      <c r="C48" s="67" t="s">
        <v>72</v>
      </c>
      <c r="D48" s="71">
        <f>D47*$B$45</f>
        <v>0</v>
      </c>
      <c r="F48" s="76"/>
      <c r="H48" s="63"/>
    </row>
    <row r="49" spans="1:11" ht="19.5" thickBot="1">
      <c r="C49" s="77" t="s">
        <v>73</v>
      </c>
      <c r="D49" s="78">
        <f>D48/B34</f>
        <v>0</v>
      </c>
      <c r="F49" s="79"/>
      <c r="H49" s="63"/>
    </row>
    <row r="50" spans="1:11">
      <c r="C50" s="80" t="s">
        <v>63</v>
      </c>
      <c r="D50" s="81" t="e">
        <f>AVERAGE(E38:E41,G38:G41)</f>
        <v>#DIV/0!</v>
      </c>
      <c r="F50" s="79"/>
      <c r="H50" s="63"/>
    </row>
    <row r="51" spans="1:11">
      <c r="C51" s="82" t="s">
        <v>30</v>
      </c>
      <c r="D51" s="83" t="e">
        <f>STDEV(E38:E41,G38:G41)/D50</f>
        <v>#DIV/0!</v>
      </c>
      <c r="F51" s="79"/>
    </row>
    <row r="52" spans="1:11" ht="19.5" thickBot="1">
      <c r="C52" s="84" t="s">
        <v>6</v>
      </c>
      <c r="D52" s="85">
        <f>COUNT(E38:E41,G38:G41)</f>
        <v>0</v>
      </c>
      <c r="F52" s="79"/>
    </row>
    <row r="54" spans="1:11">
      <c r="A54" s="86" t="s">
        <v>7</v>
      </c>
      <c r="B54" s="87" t="s">
        <v>61</v>
      </c>
    </row>
    <row r="55" spans="1:11">
      <c r="A55" s="20" t="s">
        <v>8</v>
      </c>
      <c r="B55" s="88">
        <f>B21</f>
        <v>0</v>
      </c>
    </row>
    <row r="56" spans="1:11" ht="26.25">
      <c r="A56" s="89" t="s">
        <v>34</v>
      </c>
      <c r="B56" s="90"/>
      <c r="C56" s="20">
        <f>B20</f>
        <v>0</v>
      </c>
      <c r="H56" s="91"/>
    </row>
    <row r="57" spans="1:11">
      <c r="A57" s="88" t="s">
        <v>13</v>
      </c>
      <c r="B57" s="298"/>
      <c r="H57" s="91"/>
    </row>
    <row r="58" spans="1:11" ht="19.5" thickBot="1">
      <c r="H58" s="91"/>
    </row>
    <row r="59" spans="1:11" s="2" customFormat="1" ht="27" thickBot="1">
      <c r="A59" s="40" t="s">
        <v>78</v>
      </c>
      <c r="B59" s="41">
        <v>1</v>
      </c>
      <c r="C59" s="20"/>
      <c r="D59" s="92" t="s">
        <v>35</v>
      </c>
      <c r="E59" s="93" t="s">
        <v>18</v>
      </c>
      <c r="F59" s="93" t="s">
        <v>39</v>
      </c>
      <c r="G59" s="93" t="s">
        <v>71</v>
      </c>
      <c r="H59" s="94" t="s">
        <v>36</v>
      </c>
      <c r="K59" s="3"/>
    </row>
    <row r="60" spans="1:11" s="2" customFormat="1" ht="26.25">
      <c r="A60" s="42" t="s">
        <v>49</v>
      </c>
      <c r="B60" s="43">
        <v>1</v>
      </c>
      <c r="C60" s="281" t="s">
        <v>19</v>
      </c>
      <c r="D60" s="287"/>
      <c r="E60" s="95">
        <v>1</v>
      </c>
      <c r="F60" s="96"/>
      <c r="G60" s="97" t="str">
        <f>IF(ISBLANK(F60),"-",(F60/$D$50*$D$47*$B$68)*($B$57/$D$60))</f>
        <v>-</v>
      </c>
      <c r="H60" s="11" t="str">
        <f>IF(ISBLANK(F60),"-",G60/$B$56)</f>
        <v>-</v>
      </c>
      <c r="K60" s="3"/>
    </row>
    <row r="61" spans="1:11" s="2" customFormat="1" ht="26.25">
      <c r="A61" s="42" t="s">
        <v>50</v>
      </c>
      <c r="B61" s="43">
        <v>1</v>
      </c>
      <c r="C61" s="284"/>
      <c r="D61" s="288"/>
      <c r="E61" s="98">
        <v>2</v>
      </c>
      <c r="F61" s="99"/>
      <c r="G61" s="100" t="str">
        <f>IF(ISBLANK(F61),"-",(F61/$D$50*$D$47*$B$68)*($B$57/$D$60))</f>
        <v>-</v>
      </c>
      <c r="H61" s="12" t="str">
        <f t="shared" ref="H61:H71" si="0">IF(ISBLANK(F61),"-",G61/$B$56)</f>
        <v>-</v>
      </c>
      <c r="K61" s="3"/>
    </row>
    <row r="62" spans="1:11" s="2" customFormat="1" ht="26.25">
      <c r="A62" s="42" t="s">
        <v>51</v>
      </c>
      <c r="B62" s="43">
        <v>1</v>
      </c>
      <c r="C62" s="284"/>
      <c r="D62" s="288"/>
      <c r="E62" s="98">
        <v>3</v>
      </c>
      <c r="F62" s="99"/>
      <c r="G62" s="100" t="str">
        <f>IF(ISBLANK(F62),"-",(F62/$D$50*$D$47*$B$68)*($B$57/$D$60))</f>
        <v>-</v>
      </c>
      <c r="H62" s="12" t="str">
        <f t="shared" si="0"/>
        <v>-</v>
      </c>
      <c r="K62" s="3"/>
    </row>
    <row r="63" spans="1:11" ht="27" thickBot="1">
      <c r="A63" s="42" t="s">
        <v>52</v>
      </c>
      <c r="B63" s="43">
        <v>1</v>
      </c>
      <c r="C63" s="285"/>
      <c r="D63" s="289"/>
      <c r="E63" s="101">
        <v>4</v>
      </c>
      <c r="F63" s="102"/>
      <c r="G63" s="100" t="str">
        <f>IF(ISBLANK(F63),"-",(F63/$D$50*$D$47*$B$68)*($B$57/$D$60))</f>
        <v>-</v>
      </c>
      <c r="H63" s="12" t="str">
        <f t="shared" si="0"/>
        <v>-</v>
      </c>
    </row>
    <row r="64" spans="1:11" ht="26.25">
      <c r="A64" s="42" t="s">
        <v>53</v>
      </c>
      <c r="B64" s="43">
        <v>1</v>
      </c>
      <c r="C64" s="281" t="s">
        <v>20</v>
      </c>
      <c r="D64" s="287"/>
      <c r="E64" s="95">
        <v>1</v>
      </c>
      <c r="F64" s="96"/>
      <c r="G64" s="103" t="str">
        <f>IF(ISBLANK(F64),"-",(F64/$D$50*$D$47*$B$68)*($B$57/$D$64))</f>
        <v>-</v>
      </c>
      <c r="H64" s="14" t="str">
        <f t="shared" si="0"/>
        <v>-</v>
      </c>
    </row>
    <row r="65" spans="1:8" ht="26.25">
      <c r="A65" s="42" t="s">
        <v>54</v>
      </c>
      <c r="B65" s="43">
        <v>1</v>
      </c>
      <c r="C65" s="284"/>
      <c r="D65" s="288"/>
      <c r="E65" s="98">
        <v>2</v>
      </c>
      <c r="F65" s="99"/>
      <c r="G65" s="104" t="str">
        <f>IF(ISBLANK(F65),"-",(F65/$D$50*$D$47*$B$68)*($B$57/$D$64))</f>
        <v>-</v>
      </c>
      <c r="H65" s="15" t="str">
        <f t="shared" si="0"/>
        <v>-</v>
      </c>
    </row>
    <row r="66" spans="1:8" ht="26.25">
      <c r="A66" s="42" t="s">
        <v>55</v>
      </c>
      <c r="B66" s="43">
        <v>1</v>
      </c>
      <c r="C66" s="284"/>
      <c r="D66" s="288"/>
      <c r="E66" s="98">
        <v>3</v>
      </c>
      <c r="F66" s="99"/>
      <c r="G66" s="104" t="str">
        <f>IF(ISBLANK(F66),"-",(F66/$D$50*$D$47*$B$68)*($B$57/$D$64))</f>
        <v>-</v>
      </c>
      <c r="H66" s="15" t="str">
        <f t="shared" si="0"/>
        <v>-</v>
      </c>
    </row>
    <row r="67" spans="1:8" ht="27" thickBot="1">
      <c r="A67" s="42" t="s">
        <v>56</v>
      </c>
      <c r="B67" s="43">
        <v>1</v>
      </c>
      <c r="C67" s="285"/>
      <c r="D67" s="289"/>
      <c r="E67" s="101">
        <v>4</v>
      </c>
      <c r="F67" s="102"/>
      <c r="G67" s="105" t="str">
        <f>IF(ISBLANK(F67),"-",(F67/$D$50*$D$47*$B$68)*($B$57/$D$64))</f>
        <v>-</v>
      </c>
      <c r="H67" s="16" t="str">
        <f t="shared" si="0"/>
        <v>-</v>
      </c>
    </row>
    <row r="68" spans="1:8" ht="21.75" customHeight="1">
      <c r="A68" s="42" t="s">
        <v>23</v>
      </c>
      <c r="B68" s="106">
        <f>(B67/B66)*(B65/B64)*(B63/B62)*(B61/B60)*B59</f>
        <v>1</v>
      </c>
      <c r="C68" s="281" t="s">
        <v>21</v>
      </c>
      <c r="D68" s="287"/>
      <c r="E68" s="95">
        <v>1</v>
      </c>
      <c r="F68" s="96"/>
      <c r="G68" s="103" t="str">
        <f>IF(ISBLANK(F68),"-",(F68/$D$50*$D$47*$B$68)*($B$57/$D$68))</f>
        <v>-</v>
      </c>
      <c r="H68" s="12" t="str">
        <f t="shared" si="0"/>
        <v>-</v>
      </c>
    </row>
    <row r="69" spans="1:8" ht="21.75" customHeight="1" thickBot="1">
      <c r="A69" s="107" t="s">
        <v>67</v>
      </c>
      <c r="B69" s="108" t="e">
        <f>D47*B68/B56*B57</f>
        <v>#DIV/0!</v>
      </c>
      <c r="C69" s="284"/>
      <c r="D69" s="288"/>
      <c r="E69" s="98">
        <v>2</v>
      </c>
      <c r="F69" s="99"/>
      <c r="G69" s="104" t="str">
        <f>IF(ISBLANK(F69),"-",(F69/$D$50*$D$47*$B$68)*($B$57/$D$68))</f>
        <v>-</v>
      </c>
      <c r="H69" s="12" t="str">
        <f t="shared" si="0"/>
        <v>-</v>
      </c>
    </row>
    <row r="70" spans="1:8" ht="22.5" customHeight="1">
      <c r="A70" s="272" t="s">
        <v>29</v>
      </c>
      <c r="B70" s="276"/>
      <c r="C70" s="284"/>
      <c r="D70" s="288"/>
      <c r="E70" s="98">
        <v>3</v>
      </c>
      <c r="F70" s="99"/>
      <c r="G70" s="104" t="str">
        <f>IF(ISBLANK(F70),"-",(F70/$D$50*$D$47*$B$68)*($B$57/$D$68))</f>
        <v>-</v>
      </c>
      <c r="H70" s="12" t="str">
        <f t="shared" si="0"/>
        <v>-</v>
      </c>
    </row>
    <row r="71" spans="1:8" ht="21.75" customHeight="1" thickBot="1">
      <c r="A71" s="274"/>
      <c r="B71" s="277"/>
      <c r="C71" s="286"/>
      <c r="D71" s="289"/>
      <c r="E71" s="101">
        <v>4</v>
      </c>
      <c r="F71" s="102"/>
      <c r="G71" s="105" t="str">
        <f>IF(ISBLANK(F71),"-",(F71/$D$50*$D$47*$B$68)*($B$57/$D$68))</f>
        <v>-</v>
      </c>
      <c r="H71" s="13" t="str">
        <f t="shared" si="0"/>
        <v>-</v>
      </c>
    </row>
    <row r="72" spans="1:8" ht="26.25">
      <c r="A72" s="109"/>
      <c r="B72" s="109"/>
      <c r="C72" s="109"/>
      <c r="D72" s="109"/>
      <c r="E72" s="109"/>
      <c r="F72" s="50"/>
      <c r="G72" s="110" t="s">
        <v>12</v>
      </c>
      <c r="H72" s="264" t="e">
        <f>AVERAGE(H60:H71)</f>
        <v>#DIV/0!</v>
      </c>
    </row>
    <row r="73" spans="1:8" ht="26.25">
      <c r="C73" s="109"/>
      <c r="D73" s="109"/>
      <c r="E73" s="109"/>
      <c r="F73" s="50"/>
      <c r="G73" s="82" t="s">
        <v>30</v>
      </c>
      <c r="H73" s="265" t="e">
        <f>STDEV(H60:H71)/H72</f>
        <v>#DIV/0!</v>
      </c>
    </row>
    <row r="74" spans="1:8" ht="27" thickBot="1">
      <c r="A74" s="109"/>
      <c r="B74" s="109"/>
      <c r="C74" s="50"/>
      <c r="D74" s="50"/>
      <c r="E74" s="111"/>
      <c r="F74" s="50"/>
      <c r="G74" s="84" t="s">
        <v>6</v>
      </c>
      <c r="H74" s="266">
        <f>COUNT(H60:H71)</f>
        <v>0</v>
      </c>
    </row>
    <row r="75" spans="1:8">
      <c r="A75" s="109"/>
      <c r="B75" s="109"/>
      <c r="C75" s="50"/>
      <c r="D75" s="50"/>
      <c r="E75" s="111"/>
      <c r="F75" s="50"/>
      <c r="G75" s="58"/>
      <c r="H75" s="112"/>
    </row>
    <row r="76" spans="1:8" ht="26.25">
      <c r="A76" s="29" t="s">
        <v>70</v>
      </c>
      <c r="B76" s="113" t="s">
        <v>68</v>
      </c>
      <c r="C76" s="291">
        <f>B20</f>
        <v>0</v>
      </c>
      <c r="D76" s="291"/>
      <c r="E76" s="114" t="s">
        <v>69</v>
      </c>
      <c r="F76" s="114"/>
      <c r="G76" s="255" t="e">
        <f>H72</f>
        <v>#DIV/0!</v>
      </c>
      <c r="H76" s="112"/>
    </row>
    <row r="77" spans="1:8">
      <c r="A77" s="28" t="s">
        <v>37</v>
      </c>
      <c r="B77" s="28" t="s">
        <v>40</v>
      </c>
    </row>
    <row r="78" spans="1:8">
      <c r="A78" s="28"/>
      <c r="B78" s="28"/>
    </row>
    <row r="79" spans="1:8" ht="26.25">
      <c r="A79" s="29" t="s">
        <v>9</v>
      </c>
      <c r="B79" s="295">
        <f>B26</f>
        <v>0</v>
      </c>
      <c r="C79" s="295"/>
    </row>
    <row r="80" spans="1:8" ht="26.25">
      <c r="A80" s="30" t="s">
        <v>24</v>
      </c>
      <c r="B80" s="296">
        <f>B27</f>
        <v>0</v>
      </c>
      <c r="C80" s="296"/>
    </row>
    <row r="81" spans="1:11" ht="27" thickBot="1">
      <c r="A81" s="30" t="s">
        <v>10</v>
      </c>
      <c r="B81" s="31">
        <f>B28</f>
        <v>1</v>
      </c>
    </row>
    <row r="82" spans="1:11" s="2" customFormat="1" ht="27" thickBot="1">
      <c r="A82" s="30" t="s">
        <v>26</v>
      </c>
      <c r="B82" s="31">
        <f>B29</f>
        <v>0</v>
      </c>
      <c r="C82" s="267" t="s">
        <v>81</v>
      </c>
      <c r="D82" s="268"/>
      <c r="E82" s="268"/>
      <c r="F82" s="268"/>
      <c r="G82" s="269"/>
      <c r="H82" s="33"/>
      <c r="I82" s="3"/>
      <c r="J82" s="3"/>
      <c r="K82" s="3"/>
    </row>
    <row r="83" spans="1:11" s="2" customFormat="1" ht="19.5" thickBot="1">
      <c r="A83" s="30" t="s">
        <v>25</v>
      </c>
      <c r="B83" s="34">
        <f>B81-B82</f>
        <v>1</v>
      </c>
      <c r="C83" s="35"/>
      <c r="D83" s="35"/>
      <c r="E83" s="35"/>
      <c r="F83" s="35"/>
      <c r="G83" s="36"/>
      <c r="H83" s="33"/>
      <c r="I83" s="3"/>
      <c r="J83" s="3"/>
      <c r="K83" s="3"/>
    </row>
    <row r="84" spans="1:11" s="2" customFormat="1" ht="27" customHeight="1" thickBot="1">
      <c r="A84" s="30" t="s">
        <v>31</v>
      </c>
      <c r="B84" s="37">
        <v>1</v>
      </c>
      <c r="C84" s="278" t="s">
        <v>79</v>
      </c>
      <c r="D84" s="279"/>
      <c r="E84" s="279"/>
      <c r="F84" s="279"/>
      <c r="G84" s="279"/>
      <c r="H84" s="280"/>
      <c r="I84" s="3"/>
      <c r="J84" s="3"/>
      <c r="K84" s="3"/>
    </row>
    <row r="85" spans="1:11" s="2" customFormat="1" ht="27" customHeight="1" thickBot="1">
      <c r="A85" s="30" t="s">
        <v>32</v>
      </c>
      <c r="B85" s="37">
        <v>1</v>
      </c>
      <c r="C85" s="278" t="s">
        <v>80</v>
      </c>
      <c r="D85" s="279"/>
      <c r="E85" s="279"/>
      <c r="F85" s="279"/>
      <c r="G85" s="279"/>
      <c r="H85" s="280"/>
      <c r="I85" s="3"/>
      <c r="J85" s="3"/>
      <c r="K85" s="3"/>
    </row>
    <row r="86" spans="1:11" s="2" customFormat="1">
      <c r="A86" s="30"/>
      <c r="B86" s="38"/>
      <c r="C86" s="6"/>
      <c r="D86" s="6"/>
      <c r="E86" s="6"/>
      <c r="F86" s="6"/>
      <c r="G86" s="6"/>
      <c r="H86" s="6"/>
      <c r="I86" s="3"/>
      <c r="J86" s="3"/>
      <c r="K86" s="3"/>
    </row>
    <row r="87" spans="1:11">
      <c r="A87" s="30" t="s">
        <v>27</v>
      </c>
      <c r="B87" s="39">
        <f>B84/B85</f>
        <v>1</v>
      </c>
      <c r="C87" s="20" t="s">
        <v>28</v>
      </c>
      <c r="H87" s="33"/>
    </row>
    <row r="88" spans="1:11" ht="19.5" thickBot="1">
      <c r="A88" s="30"/>
      <c r="B88" s="39"/>
      <c r="H88" s="33"/>
    </row>
    <row r="89" spans="1:11" ht="27" thickBot="1">
      <c r="A89" s="40" t="s">
        <v>77</v>
      </c>
      <c r="B89" s="41">
        <v>1</v>
      </c>
      <c r="D89" s="115" t="s">
        <v>15</v>
      </c>
      <c r="E89" s="116"/>
      <c r="F89" s="282" t="s">
        <v>16</v>
      </c>
      <c r="G89" s="283"/>
    </row>
    <row r="90" spans="1:11" ht="26.25">
      <c r="A90" s="42" t="s">
        <v>41</v>
      </c>
      <c r="B90" s="43">
        <v>1</v>
      </c>
      <c r="C90" s="17" t="s">
        <v>18</v>
      </c>
      <c r="D90" s="117" t="s">
        <v>39</v>
      </c>
      <c r="E90" s="45" t="s">
        <v>62</v>
      </c>
      <c r="F90" s="117" t="s">
        <v>39</v>
      </c>
      <c r="G90" s="46" t="s">
        <v>62</v>
      </c>
    </row>
    <row r="91" spans="1:11" ht="26.25">
      <c r="A91" s="42" t="s">
        <v>42</v>
      </c>
      <c r="B91" s="43">
        <v>1</v>
      </c>
      <c r="C91" s="47">
        <v>1</v>
      </c>
      <c r="D91" s="118"/>
      <c r="E91" s="119" t="str">
        <f>IF(ISBLANK(D91),"-",$D$101/$D$98*D91)</f>
        <v>-</v>
      </c>
      <c r="F91" s="120"/>
      <c r="G91" s="121" t="str">
        <f>IF(ISBLANK(F91),"-",$D$101/$F$98*F91)</f>
        <v>-</v>
      </c>
    </row>
    <row r="92" spans="1:11" ht="26.25">
      <c r="A92" s="42" t="s">
        <v>43</v>
      </c>
      <c r="B92" s="43">
        <v>1</v>
      </c>
      <c r="C92" s="50">
        <v>2</v>
      </c>
      <c r="D92" s="99"/>
      <c r="E92" s="122" t="str">
        <f>IF(ISBLANK(D92),"-",$D$101/$D$98*D92)</f>
        <v>-</v>
      </c>
      <c r="F92" s="123"/>
      <c r="G92" s="124" t="str">
        <f>IF(ISBLANK(F92),"-",$D$101/$F$98*F92)</f>
        <v>-</v>
      </c>
    </row>
    <row r="93" spans="1:11" ht="26.25">
      <c r="A93" s="42" t="s">
        <v>44</v>
      </c>
      <c r="B93" s="43">
        <v>1</v>
      </c>
      <c r="C93" s="50">
        <v>3</v>
      </c>
      <c r="D93" s="99"/>
      <c r="E93" s="122" t="str">
        <f>IF(ISBLANK(D93),"-",$D$101/$D$98*D93)</f>
        <v>-</v>
      </c>
      <c r="F93" s="123"/>
      <c r="G93" s="124" t="str">
        <f>IF(ISBLANK(F93),"-",$D$101/$F$98*F93)</f>
        <v>-</v>
      </c>
    </row>
    <row r="94" spans="1:11" ht="26.25">
      <c r="A94" s="42" t="s">
        <v>45</v>
      </c>
      <c r="B94" s="43">
        <v>1</v>
      </c>
      <c r="C94" s="54">
        <v>4</v>
      </c>
      <c r="D94" s="125"/>
      <c r="E94" s="126" t="str">
        <f>IF(ISBLANK(D94),"-",$D$101/$D$98*D94)</f>
        <v>-</v>
      </c>
      <c r="F94" s="127"/>
      <c r="G94" s="128" t="str">
        <f>IF(ISBLANK(F94),"-",$D$101/$F$98*F94)</f>
        <v>-</v>
      </c>
    </row>
    <row r="95" spans="1:11" ht="27" thickBot="1">
      <c r="A95" s="42" t="s">
        <v>46</v>
      </c>
      <c r="B95" s="43">
        <v>1</v>
      </c>
      <c r="C95" s="58" t="s">
        <v>12</v>
      </c>
      <c r="D95" s="59" t="e">
        <f>AVERAGE(D91:D94)</f>
        <v>#DIV/0!</v>
      </c>
      <c r="E95" s="60" t="e">
        <f>AVERAGE(E91:E94)</f>
        <v>#DIV/0!</v>
      </c>
      <c r="F95" s="129" t="e">
        <f>AVERAGE(F91:F94)</f>
        <v>#DIV/0!</v>
      </c>
      <c r="G95" s="130" t="e">
        <f>AVERAGE(G91:G94)</f>
        <v>#DIV/0!</v>
      </c>
    </row>
    <row r="96" spans="1:11" ht="26.25">
      <c r="A96" s="42" t="s">
        <v>47</v>
      </c>
      <c r="B96" s="43">
        <v>1</v>
      </c>
      <c r="C96" s="176" t="s">
        <v>83</v>
      </c>
      <c r="D96" s="64"/>
      <c r="E96" s="65"/>
      <c r="F96" s="66"/>
    </row>
    <row r="97" spans="1:9" ht="26.25">
      <c r="A97" s="42" t="s">
        <v>48</v>
      </c>
      <c r="B97" s="43">
        <v>1</v>
      </c>
      <c r="C97" s="177" t="s">
        <v>84</v>
      </c>
      <c r="D97" s="68">
        <f>D96*$B$87</f>
        <v>0</v>
      </c>
      <c r="E97" s="69"/>
      <c r="F97" s="70">
        <f>F96*$B$87</f>
        <v>0</v>
      </c>
    </row>
    <row r="98" spans="1:9" ht="19.5" thickBot="1">
      <c r="A98" s="107" t="s">
        <v>33</v>
      </c>
      <c r="B98" s="246">
        <f>(B97/B96)*(B95/B94)*(B93/B92)*(B91/B90)*B89</f>
        <v>1</v>
      </c>
      <c r="C98" s="177" t="s">
        <v>85</v>
      </c>
      <c r="D98" s="71">
        <f>D97*$B$83/100</f>
        <v>0</v>
      </c>
      <c r="E98" s="72"/>
      <c r="F98" s="73">
        <f>F97*$B$83/100</f>
        <v>0</v>
      </c>
    </row>
    <row r="99" spans="1:9" ht="19.5" customHeight="1" thickBot="1">
      <c r="A99" s="272" t="s">
        <v>29</v>
      </c>
      <c r="B99" s="276"/>
      <c r="C99" s="177" t="s">
        <v>82</v>
      </c>
      <c r="D99" s="131">
        <f>D98/$B$98</f>
        <v>0</v>
      </c>
      <c r="E99" s="132"/>
      <c r="F99" s="133">
        <f>F98/$B$98</f>
        <v>0</v>
      </c>
      <c r="G99" s="134"/>
      <c r="H99" s="63"/>
    </row>
    <row r="100" spans="1:9" ht="19.5" thickBot="1">
      <c r="A100" s="274"/>
      <c r="B100" s="277"/>
      <c r="C100" s="67" t="s">
        <v>64</v>
      </c>
      <c r="D100" s="135">
        <f>$B$56/$B$116</f>
        <v>0</v>
      </c>
      <c r="F100" s="76"/>
      <c r="G100" s="136"/>
      <c r="H100" s="63"/>
    </row>
    <row r="101" spans="1:9">
      <c r="C101" s="67" t="s">
        <v>72</v>
      </c>
      <c r="D101" s="68">
        <f>D100*$B$98</f>
        <v>0</v>
      </c>
      <c r="F101" s="76"/>
      <c r="G101" s="134"/>
      <c r="H101" s="63"/>
    </row>
    <row r="102" spans="1:9" ht="19.5" thickBot="1">
      <c r="C102" s="77" t="s">
        <v>73</v>
      </c>
      <c r="D102" s="137">
        <f>D101/B34</f>
        <v>0</v>
      </c>
      <c r="F102" s="79"/>
      <c r="G102" s="134"/>
      <c r="H102" s="63"/>
      <c r="I102" s="9"/>
    </row>
    <row r="103" spans="1:9">
      <c r="C103" s="80" t="s">
        <v>22</v>
      </c>
      <c r="D103" s="81" t="e">
        <f>AVERAGE(E91:E94,G91:G94)</f>
        <v>#DIV/0!</v>
      </c>
      <c r="F103" s="79"/>
      <c r="G103" s="138"/>
      <c r="H103" s="63"/>
      <c r="I103" s="10"/>
    </row>
    <row r="104" spans="1:9">
      <c r="C104" s="82" t="s">
        <v>30</v>
      </c>
      <c r="D104" s="139" t="e">
        <f>STDEV(E91:E94,G91:G94)/D103</f>
        <v>#DIV/0!</v>
      </c>
      <c r="F104" s="79"/>
      <c r="G104" s="134"/>
      <c r="H104" s="63"/>
      <c r="I104" s="10"/>
    </row>
    <row r="105" spans="1:9" ht="19.5" thickBot="1">
      <c r="C105" s="84" t="s">
        <v>6</v>
      </c>
      <c r="D105" s="140">
        <f>COUNT(E91:E94,G91:G94)</f>
        <v>0</v>
      </c>
      <c r="F105" s="79"/>
      <c r="G105" s="134"/>
      <c r="H105" s="63"/>
      <c r="I105" s="10"/>
    </row>
    <row r="106" spans="1:9" ht="19.5" thickBot="1">
      <c r="A106" s="86"/>
      <c r="B106" s="86"/>
      <c r="C106" s="86"/>
      <c r="D106" s="86"/>
      <c r="E106" s="86"/>
    </row>
    <row r="107" spans="1:9" ht="26.25">
      <c r="A107" s="40" t="s">
        <v>38</v>
      </c>
      <c r="B107" s="41">
        <v>1</v>
      </c>
      <c r="C107" s="141" t="s">
        <v>14</v>
      </c>
      <c r="D107" s="142" t="s">
        <v>39</v>
      </c>
      <c r="E107" s="143" t="s">
        <v>65</v>
      </c>
      <c r="F107" s="144" t="s">
        <v>66</v>
      </c>
    </row>
    <row r="108" spans="1:9" ht="26.25">
      <c r="A108" s="42" t="s">
        <v>49</v>
      </c>
      <c r="B108" s="43">
        <v>1</v>
      </c>
      <c r="C108" s="145">
        <v>1</v>
      </c>
      <c r="D108" s="146"/>
      <c r="E108" s="147" t="str">
        <f t="shared" ref="E108:E113" si="1">IF(ISBLANK(D108),"-",D108/$D$103*$D$100*$B$116)</f>
        <v>-</v>
      </c>
      <c r="F108" s="148" t="str">
        <f t="shared" ref="F108:F113" si="2">IF(ISBLANK(D108), "-", E108/$B$56)</f>
        <v>-</v>
      </c>
    </row>
    <row r="109" spans="1:9" ht="26.25">
      <c r="A109" s="42" t="s">
        <v>50</v>
      </c>
      <c r="B109" s="43">
        <v>1</v>
      </c>
      <c r="C109" s="145">
        <v>2</v>
      </c>
      <c r="D109" s="146"/>
      <c r="E109" s="149" t="str">
        <f t="shared" si="1"/>
        <v>-</v>
      </c>
      <c r="F109" s="150" t="str">
        <f t="shared" si="2"/>
        <v>-</v>
      </c>
    </row>
    <row r="110" spans="1:9" ht="26.25">
      <c r="A110" s="42" t="s">
        <v>51</v>
      </c>
      <c r="B110" s="43">
        <v>1</v>
      </c>
      <c r="C110" s="145">
        <v>3</v>
      </c>
      <c r="D110" s="146"/>
      <c r="E110" s="149" t="str">
        <f t="shared" si="1"/>
        <v>-</v>
      </c>
      <c r="F110" s="150" t="str">
        <f t="shared" si="2"/>
        <v>-</v>
      </c>
    </row>
    <row r="111" spans="1:9" ht="26.25">
      <c r="A111" s="42" t="s">
        <v>52</v>
      </c>
      <c r="B111" s="43">
        <v>1</v>
      </c>
      <c r="C111" s="145">
        <v>4</v>
      </c>
      <c r="D111" s="146"/>
      <c r="E111" s="149" t="str">
        <f t="shared" si="1"/>
        <v>-</v>
      </c>
      <c r="F111" s="150" t="str">
        <f t="shared" si="2"/>
        <v>-</v>
      </c>
    </row>
    <row r="112" spans="1:9" ht="26.25">
      <c r="A112" s="42" t="s">
        <v>53</v>
      </c>
      <c r="B112" s="43">
        <v>1</v>
      </c>
      <c r="C112" s="145">
        <v>5</v>
      </c>
      <c r="D112" s="146"/>
      <c r="E112" s="149" t="str">
        <f t="shared" si="1"/>
        <v>-</v>
      </c>
      <c r="F112" s="150" t="str">
        <f t="shared" si="2"/>
        <v>-</v>
      </c>
    </row>
    <row r="113" spans="1:11" ht="26.25">
      <c r="A113" s="42" t="s">
        <v>54</v>
      </c>
      <c r="B113" s="43">
        <v>1</v>
      </c>
      <c r="C113" s="151">
        <v>6</v>
      </c>
      <c r="D113" s="152"/>
      <c r="E113" s="153" t="str">
        <f t="shared" si="1"/>
        <v>-</v>
      </c>
      <c r="F113" s="154" t="str">
        <f t="shared" si="2"/>
        <v>-</v>
      </c>
    </row>
    <row r="114" spans="1:11" ht="26.25">
      <c r="A114" s="42" t="s">
        <v>55</v>
      </c>
      <c r="B114" s="43">
        <v>1</v>
      </c>
      <c r="C114" s="145"/>
      <c r="D114" s="50"/>
      <c r="E114" s="114"/>
      <c r="F114" s="155"/>
    </row>
    <row r="115" spans="1:11" ht="26.25">
      <c r="A115" s="42" t="s">
        <v>56</v>
      </c>
      <c r="B115" s="43">
        <v>1</v>
      </c>
      <c r="C115" s="145"/>
      <c r="D115" s="156"/>
      <c r="E115" s="157" t="s">
        <v>12</v>
      </c>
      <c r="F115" s="173" t="e">
        <f>AVERAGE(F108:F113)</f>
        <v>#DIV/0!</v>
      </c>
    </row>
    <row r="116" spans="1:11" ht="27" thickBot="1">
      <c r="A116" s="42" t="s">
        <v>23</v>
      </c>
      <c r="B116" s="158">
        <f>(B115/B114)*(B113/B112)*(B111/B110)*(B109/B108)*B107</f>
        <v>1</v>
      </c>
      <c r="C116" s="159"/>
      <c r="D116" s="160"/>
      <c r="E116" s="58" t="s">
        <v>30</v>
      </c>
      <c r="F116" s="174" t="e">
        <f>STDEV(F108:F113)/F115</f>
        <v>#DIV/0!</v>
      </c>
    </row>
    <row r="117" spans="1:11" ht="19.5" customHeight="1" thickBot="1">
      <c r="A117" s="272" t="s">
        <v>29</v>
      </c>
      <c r="B117" s="276"/>
      <c r="C117" s="161"/>
      <c r="D117" s="162"/>
      <c r="E117" s="163" t="s">
        <v>6</v>
      </c>
      <c r="F117" s="175">
        <f>COUNT(F108:F113)</f>
        <v>0</v>
      </c>
      <c r="I117" s="10"/>
    </row>
    <row r="118" spans="1:11" ht="19.5" thickBot="1">
      <c r="A118" s="274"/>
      <c r="B118" s="277"/>
      <c r="C118" s="114"/>
      <c r="D118" s="114"/>
      <c r="E118" s="114"/>
      <c r="F118" s="50"/>
      <c r="G118" s="114"/>
      <c r="H118" s="114"/>
    </row>
    <row r="119" spans="1:11">
      <c r="A119" s="6"/>
      <c r="B119" s="6"/>
      <c r="C119" s="114"/>
      <c r="D119" s="114"/>
      <c r="E119" s="114"/>
      <c r="F119" s="50"/>
      <c r="G119" s="114"/>
      <c r="H119" s="114"/>
    </row>
    <row r="120" spans="1:11">
      <c r="A120" s="179" t="s">
        <v>86</v>
      </c>
      <c r="B120" s="179" t="s">
        <v>87</v>
      </c>
      <c r="C120" s="1"/>
      <c r="D120" s="1"/>
      <c r="E120" s="1"/>
      <c r="F120" s="1"/>
      <c r="G120" s="1"/>
      <c r="H120" s="1"/>
    </row>
    <row r="121" spans="1:11">
      <c r="A121" s="179"/>
      <c r="B121" s="179"/>
      <c r="C121" s="1"/>
      <c r="D121" s="1"/>
      <c r="E121" s="1"/>
      <c r="F121" s="1"/>
      <c r="G121" s="1"/>
      <c r="H121" s="1"/>
    </row>
    <row r="122" spans="1:11">
      <c r="A122" s="180" t="s">
        <v>9</v>
      </c>
      <c r="B122" s="181"/>
      <c r="C122" s="1"/>
      <c r="D122" s="1"/>
      <c r="E122" s="1"/>
      <c r="F122" s="1"/>
      <c r="G122" s="1"/>
      <c r="H122" s="1"/>
    </row>
    <row r="123" spans="1:11">
      <c r="A123" s="182" t="s">
        <v>24</v>
      </c>
      <c r="B123" s="181"/>
      <c r="C123" s="1"/>
      <c r="D123" s="1"/>
      <c r="E123" s="1"/>
      <c r="F123" s="1"/>
      <c r="G123" s="1"/>
      <c r="H123" s="1"/>
    </row>
    <row r="124" spans="1:11" ht="19.5" thickBot="1">
      <c r="A124" s="182" t="s">
        <v>10</v>
      </c>
      <c r="B124" s="181">
        <v>1</v>
      </c>
      <c r="C124" s="1"/>
      <c r="D124" s="1"/>
      <c r="E124" s="1"/>
      <c r="F124" s="1"/>
      <c r="G124" s="1"/>
      <c r="H124" s="1"/>
    </row>
    <row r="125" spans="1:11" s="2" customFormat="1" ht="15.75" customHeight="1" thickBot="1">
      <c r="A125" s="182" t="s">
        <v>26</v>
      </c>
      <c r="B125" s="181"/>
      <c r="C125" s="267" t="s">
        <v>88</v>
      </c>
      <c r="D125" s="268"/>
      <c r="E125" s="268"/>
      <c r="F125" s="268"/>
      <c r="G125" s="269"/>
      <c r="I125" s="3"/>
      <c r="J125" s="3"/>
      <c r="K125" s="3"/>
    </row>
    <row r="126" spans="1:11" s="2" customFormat="1" ht="19.5" thickBot="1">
      <c r="A126" s="182" t="s">
        <v>25</v>
      </c>
      <c r="B126" s="183">
        <v>1</v>
      </c>
      <c r="C126" s="184"/>
      <c r="D126" s="184"/>
      <c r="E126" s="184"/>
      <c r="F126" s="184"/>
      <c r="G126" s="185"/>
      <c r="I126" s="3"/>
      <c r="J126" s="3"/>
      <c r="K126" s="3"/>
    </row>
    <row r="127" spans="1:11" s="2" customFormat="1" ht="27" customHeight="1" thickBot="1">
      <c r="A127" s="30" t="s">
        <v>31</v>
      </c>
      <c r="B127" s="37">
        <v>1</v>
      </c>
      <c r="C127" s="278" t="s">
        <v>79</v>
      </c>
      <c r="D127" s="279"/>
      <c r="E127" s="279"/>
      <c r="F127" s="279"/>
      <c r="G127" s="279"/>
      <c r="H127" s="280"/>
      <c r="I127" s="3"/>
      <c r="J127" s="3"/>
      <c r="K127" s="3"/>
    </row>
    <row r="128" spans="1:11" s="2" customFormat="1" ht="27" customHeight="1" thickBot="1">
      <c r="A128" s="30" t="s">
        <v>32</v>
      </c>
      <c r="B128" s="37">
        <v>1</v>
      </c>
      <c r="C128" s="278" t="s">
        <v>80</v>
      </c>
      <c r="D128" s="279"/>
      <c r="E128" s="279"/>
      <c r="F128" s="279"/>
      <c r="G128" s="279"/>
      <c r="H128" s="280"/>
      <c r="I128" s="3"/>
      <c r="J128" s="3"/>
      <c r="K128" s="3"/>
    </row>
    <row r="129" spans="1:11" s="2" customFormat="1">
      <c r="A129" s="30"/>
      <c r="B129" s="38"/>
      <c r="C129" s="6"/>
      <c r="D129" s="6"/>
      <c r="E129" s="6"/>
      <c r="F129" s="6"/>
      <c r="G129" s="6"/>
      <c r="H129" s="6"/>
      <c r="I129" s="3"/>
      <c r="J129" s="3"/>
      <c r="K129" s="3"/>
    </row>
    <row r="130" spans="1:11">
      <c r="A130" s="30" t="s">
        <v>27</v>
      </c>
      <c r="B130" s="39">
        <f>B127/B128</f>
        <v>1</v>
      </c>
      <c r="C130" s="20" t="s">
        <v>28</v>
      </c>
      <c r="H130" s="33"/>
    </row>
    <row r="131" spans="1:11" ht="19.5" thickBot="1">
      <c r="A131" s="179"/>
      <c r="B131" s="179"/>
      <c r="C131" s="1"/>
      <c r="D131" s="1"/>
      <c r="E131" s="1"/>
      <c r="F131" s="1"/>
      <c r="G131" s="1"/>
      <c r="H131" s="1"/>
    </row>
    <row r="132" spans="1:11" ht="27" thickBot="1">
      <c r="A132" s="186" t="s">
        <v>77</v>
      </c>
      <c r="B132" s="241">
        <v>1</v>
      </c>
      <c r="C132" s="1"/>
      <c r="D132" s="270" t="s">
        <v>15</v>
      </c>
      <c r="E132" s="271"/>
      <c r="F132" s="270" t="s">
        <v>16</v>
      </c>
      <c r="G132" s="271"/>
      <c r="H132" s="1"/>
    </row>
    <row r="133" spans="1:11" ht="26.25">
      <c r="A133" s="187" t="s">
        <v>41</v>
      </c>
      <c r="B133" s="242">
        <v>1</v>
      </c>
      <c r="C133" s="188" t="s">
        <v>89</v>
      </c>
      <c r="D133" s="240" t="s">
        <v>39</v>
      </c>
      <c r="E133" s="189" t="s">
        <v>62</v>
      </c>
      <c r="F133" s="240" t="s">
        <v>39</v>
      </c>
      <c r="G133" s="189" t="s">
        <v>62</v>
      </c>
      <c r="H133" s="1"/>
    </row>
    <row r="134" spans="1:11" ht="26.25">
      <c r="A134" s="187" t="s">
        <v>42</v>
      </c>
      <c r="B134" s="242">
        <v>1</v>
      </c>
      <c r="C134" s="190">
        <v>1</v>
      </c>
      <c r="D134" s="118"/>
      <c r="E134" s="191" t="str">
        <f>IF(ISBLANK(D134),"-",$D$144/$D$141*D134)</f>
        <v>-</v>
      </c>
      <c r="F134" s="118"/>
      <c r="G134" s="191" t="str">
        <f>IF(ISBLANK(F134),"-",$D$144/$F$141*F134)</f>
        <v>-</v>
      </c>
      <c r="H134" s="1"/>
    </row>
    <row r="135" spans="1:11" ht="26.25">
      <c r="A135" s="187" t="s">
        <v>43</v>
      </c>
      <c r="B135" s="242">
        <v>1</v>
      </c>
      <c r="C135" s="192">
        <v>2</v>
      </c>
      <c r="D135" s="99"/>
      <c r="E135" s="193" t="str">
        <f t="shared" ref="E135:E137" si="3">IF(ISBLANK(D135),"-",$D$144/$D$141*D135)</f>
        <v>-</v>
      </c>
      <c r="F135" s="99"/>
      <c r="G135" s="193" t="str">
        <f>IF(ISBLANK(F135),"-",$D$144/$F$141*F135)</f>
        <v>-</v>
      </c>
      <c r="H135" s="1"/>
    </row>
    <row r="136" spans="1:11" ht="26.25">
      <c r="A136" s="187" t="s">
        <v>44</v>
      </c>
      <c r="B136" s="242">
        <v>1</v>
      </c>
      <c r="C136" s="192">
        <v>3</v>
      </c>
      <c r="D136" s="99"/>
      <c r="E136" s="193" t="str">
        <f t="shared" si="3"/>
        <v>-</v>
      </c>
      <c r="F136" s="99"/>
      <c r="G136" s="193" t="str">
        <f>IF(ISBLANK(F136),"-",$D$144/$F$141*F136)</f>
        <v>-</v>
      </c>
      <c r="H136" s="1"/>
    </row>
    <row r="137" spans="1:11" ht="26.25">
      <c r="A137" s="187" t="s">
        <v>45</v>
      </c>
      <c r="B137" s="242">
        <v>1</v>
      </c>
      <c r="C137" s="194">
        <v>4</v>
      </c>
      <c r="D137" s="125"/>
      <c r="E137" s="195" t="str">
        <f t="shared" si="3"/>
        <v>-</v>
      </c>
      <c r="F137" s="125"/>
      <c r="G137" s="195" t="str">
        <f t="shared" ref="G137" si="4">IF(ISBLANK(F137),"-",$D$144/$D$141*F137)</f>
        <v>-</v>
      </c>
      <c r="H137" s="1"/>
    </row>
    <row r="138" spans="1:11" ht="27" thickBot="1">
      <c r="A138" s="187" t="s">
        <v>46</v>
      </c>
      <c r="B138" s="242">
        <v>1</v>
      </c>
      <c r="C138" s="196" t="s">
        <v>12</v>
      </c>
      <c r="D138" s="197" t="e">
        <f>AVERAGE(D134:D137)</f>
        <v>#DIV/0!</v>
      </c>
      <c r="E138" s="244" t="e">
        <f>AVERAGE(E134:E137)</f>
        <v>#DIV/0!</v>
      </c>
      <c r="F138" s="197" t="e">
        <f>AVERAGE(F134:F137)</f>
        <v>#DIV/0!</v>
      </c>
      <c r="G138" s="245" t="e">
        <f>AVERAGE(G134:G137)</f>
        <v>#DIV/0!</v>
      </c>
      <c r="H138" s="1"/>
    </row>
    <row r="139" spans="1:11" ht="26.25">
      <c r="A139" s="187" t="s">
        <v>47</v>
      </c>
      <c r="B139" s="242">
        <v>1</v>
      </c>
      <c r="C139" s="198" t="s">
        <v>90</v>
      </c>
      <c r="D139" s="43">
        <v>25.12</v>
      </c>
      <c r="E139" s="7"/>
      <c r="F139" s="239">
        <v>25.78</v>
      </c>
      <c r="G139" s="1"/>
      <c r="H139" s="1"/>
    </row>
    <row r="140" spans="1:11" ht="26.25">
      <c r="A140" s="187" t="s">
        <v>48</v>
      </c>
      <c r="B140" s="242">
        <v>1</v>
      </c>
      <c r="C140" s="199" t="s">
        <v>91</v>
      </c>
      <c r="D140" s="200">
        <f>D139*B130</f>
        <v>25.12</v>
      </c>
      <c r="E140" s="201"/>
      <c r="F140" s="202">
        <f>F139*B130</f>
        <v>25.78</v>
      </c>
      <c r="G140" s="1"/>
      <c r="H140" s="1"/>
    </row>
    <row r="141" spans="1:11" ht="19.5" thickBot="1">
      <c r="A141" s="187" t="s">
        <v>33</v>
      </c>
      <c r="B141" s="243">
        <f>(B140/B139)*(B138/B137)*(B136/B135)*(B134/B133)*B132</f>
        <v>1</v>
      </c>
      <c r="C141" s="199" t="s">
        <v>92</v>
      </c>
      <c r="D141" s="203">
        <f>D140*B126/100</f>
        <v>0.25120000000000003</v>
      </c>
      <c r="E141" s="204"/>
      <c r="F141" s="205">
        <f>F140*B126/100</f>
        <v>0.25780000000000003</v>
      </c>
      <c r="G141" s="1"/>
      <c r="H141" s="1"/>
    </row>
    <row r="142" spans="1:11" ht="19.5" thickBot="1">
      <c r="A142" s="272" t="s">
        <v>29</v>
      </c>
      <c r="B142" s="273"/>
      <c r="C142" s="199" t="s">
        <v>93</v>
      </c>
      <c r="D142" s="200">
        <f>D141/$B$141</f>
        <v>0.25120000000000003</v>
      </c>
      <c r="E142" s="204"/>
      <c r="F142" s="206">
        <f>F141/$B$141</f>
        <v>0.25780000000000003</v>
      </c>
      <c r="G142" s="207"/>
      <c r="H142" s="208"/>
    </row>
    <row r="143" spans="1:11" ht="19.5" thickBot="1">
      <c r="A143" s="274"/>
      <c r="B143" s="275"/>
      <c r="C143" s="199" t="s">
        <v>64</v>
      </c>
      <c r="D143" s="209">
        <f>$B$56/$B$159</f>
        <v>0</v>
      </c>
      <c r="E143" s="1"/>
      <c r="F143" s="210"/>
      <c r="G143" s="211"/>
      <c r="H143" s="208"/>
    </row>
    <row r="144" spans="1:11">
      <c r="A144" s="1"/>
      <c r="B144" s="1"/>
      <c r="C144" s="199" t="s">
        <v>72</v>
      </c>
      <c r="D144" s="200">
        <f>D143*$B$141</f>
        <v>0</v>
      </c>
      <c r="E144" s="1"/>
      <c r="F144" s="210"/>
      <c r="G144" s="207"/>
      <c r="H144" s="208"/>
    </row>
    <row r="145" spans="1:9" ht="19.5" thickBot="1">
      <c r="A145" s="1"/>
      <c r="B145" s="1"/>
      <c r="C145" s="212" t="s">
        <v>73</v>
      </c>
      <c r="D145" s="213">
        <f>D144/B130</f>
        <v>0</v>
      </c>
      <c r="E145" s="1"/>
      <c r="F145" s="214"/>
      <c r="G145" s="207"/>
      <c r="H145" s="208"/>
      <c r="I145" s="9"/>
    </row>
    <row r="146" spans="1:9">
      <c r="A146" s="1"/>
      <c r="B146" s="1"/>
      <c r="C146" s="215" t="s">
        <v>22</v>
      </c>
      <c r="D146" s="216" t="e">
        <f>AVERAGE(E134:E137,G134:G137)</f>
        <v>#DIV/0!</v>
      </c>
      <c r="E146" s="1"/>
      <c r="F146" s="214"/>
      <c r="G146" s="217"/>
      <c r="H146" s="208"/>
      <c r="I146" s="10"/>
    </row>
    <row r="147" spans="1:9">
      <c r="A147" s="1"/>
      <c r="B147" s="1"/>
      <c r="C147" s="218" t="s">
        <v>30</v>
      </c>
      <c r="D147" s="219" t="e">
        <f>STDEV(E134:E137,G134:G137)/D146</f>
        <v>#DIV/0!</v>
      </c>
      <c r="E147" s="1"/>
      <c r="F147" s="214"/>
      <c r="G147" s="207"/>
      <c r="H147" s="208"/>
      <c r="I147" s="10"/>
    </row>
    <row r="148" spans="1:9" ht="19.5" thickBot="1">
      <c r="A148" s="1"/>
      <c r="B148" s="1"/>
      <c r="C148" s="220" t="s">
        <v>6</v>
      </c>
      <c r="D148" s="221">
        <f>COUNT(E134:E137,G134:G137)</f>
        <v>0</v>
      </c>
      <c r="E148" s="1"/>
      <c r="F148" s="214"/>
      <c r="G148" s="207"/>
      <c r="H148" s="208"/>
      <c r="I148" s="10"/>
    </row>
    <row r="149" spans="1:9" ht="19.5" thickBot="1">
      <c r="A149" s="222"/>
      <c r="B149" s="222"/>
      <c r="C149" s="222"/>
      <c r="D149" s="222"/>
      <c r="E149" s="222"/>
      <c r="F149" s="1"/>
      <c r="G149" s="1"/>
      <c r="H149" s="1"/>
    </row>
    <row r="150" spans="1:9" ht="17.25" customHeight="1">
      <c r="A150" s="186" t="s">
        <v>38</v>
      </c>
      <c r="B150" s="241">
        <v>1</v>
      </c>
      <c r="C150" s="223" t="s">
        <v>14</v>
      </c>
      <c r="D150" s="247" t="s">
        <v>39</v>
      </c>
      <c r="E150" s="224" t="s">
        <v>65</v>
      </c>
      <c r="F150" s="225" t="s">
        <v>66</v>
      </c>
      <c r="G150" s="1"/>
      <c r="H150" s="1"/>
    </row>
    <row r="151" spans="1:9" ht="26.25">
      <c r="A151" s="187" t="s">
        <v>49</v>
      </c>
      <c r="B151" s="242">
        <v>1</v>
      </c>
      <c r="C151" s="226">
        <v>1</v>
      </c>
      <c r="D151" s="248"/>
      <c r="E151" s="227" t="str">
        <f>IF(ISBLANK(D151),"-",D151/$D$146*$D$143*$B$159)</f>
        <v>-</v>
      </c>
      <c r="F151" s="228" t="str">
        <f>IF(ISBLANK(D151), "-", E151/$B$56)</f>
        <v>-</v>
      </c>
      <c r="G151" s="1"/>
      <c r="H151" s="1"/>
    </row>
    <row r="152" spans="1:9" ht="26.25">
      <c r="A152" s="187" t="s">
        <v>50</v>
      </c>
      <c r="B152" s="242">
        <v>1</v>
      </c>
      <c r="C152" s="226">
        <v>2</v>
      </c>
      <c r="D152" s="249"/>
      <c r="E152" s="229" t="str">
        <f t="shared" ref="E152:E156" si="5">IF(ISBLANK(D152),"-",D152/$D$146*$D$143*$B$159)</f>
        <v>-</v>
      </c>
      <c r="F152" s="230" t="str">
        <f t="shared" ref="F152:F156" si="6">IF(ISBLANK(D152), "-", E152/$B$56)</f>
        <v>-</v>
      </c>
      <c r="G152" s="1"/>
      <c r="H152" s="1"/>
    </row>
    <row r="153" spans="1:9" ht="26.25">
      <c r="A153" s="187" t="s">
        <v>51</v>
      </c>
      <c r="B153" s="242">
        <v>1</v>
      </c>
      <c r="C153" s="226">
        <v>3</v>
      </c>
      <c r="D153" s="249"/>
      <c r="E153" s="229" t="str">
        <f t="shared" si="5"/>
        <v>-</v>
      </c>
      <c r="F153" s="230" t="str">
        <f t="shared" si="6"/>
        <v>-</v>
      </c>
      <c r="G153" s="1"/>
      <c r="H153" s="1"/>
    </row>
    <row r="154" spans="1:9" ht="26.25">
      <c r="A154" s="187" t="s">
        <v>52</v>
      </c>
      <c r="B154" s="242">
        <v>1</v>
      </c>
      <c r="C154" s="226">
        <v>4</v>
      </c>
      <c r="D154" s="249"/>
      <c r="E154" s="229" t="str">
        <f t="shared" si="5"/>
        <v>-</v>
      </c>
      <c r="F154" s="230" t="str">
        <f t="shared" si="6"/>
        <v>-</v>
      </c>
      <c r="G154" s="1"/>
      <c r="H154" s="1"/>
    </row>
    <row r="155" spans="1:9" ht="26.25">
      <c r="A155" s="187" t="s">
        <v>53</v>
      </c>
      <c r="B155" s="242">
        <v>1</v>
      </c>
      <c r="C155" s="226">
        <v>5</v>
      </c>
      <c r="D155" s="249"/>
      <c r="E155" s="229" t="str">
        <f t="shared" si="5"/>
        <v>-</v>
      </c>
      <c r="F155" s="230" t="str">
        <f t="shared" si="6"/>
        <v>-</v>
      </c>
      <c r="G155" s="1"/>
      <c r="H155" s="1"/>
    </row>
    <row r="156" spans="1:9" ht="26.25">
      <c r="A156" s="187" t="s">
        <v>54</v>
      </c>
      <c r="B156" s="242">
        <v>1</v>
      </c>
      <c r="C156" s="231">
        <v>6</v>
      </c>
      <c r="D156" s="250"/>
      <c r="E156" s="232" t="str">
        <f t="shared" si="5"/>
        <v>-</v>
      </c>
      <c r="F156" s="233" t="str">
        <f t="shared" si="6"/>
        <v>-</v>
      </c>
      <c r="G156" s="1"/>
      <c r="H156" s="1"/>
    </row>
    <row r="157" spans="1:9" ht="26.25">
      <c r="A157" s="187" t="s">
        <v>55</v>
      </c>
      <c r="B157" s="242">
        <v>1</v>
      </c>
      <c r="C157" s="226"/>
      <c r="D157" s="192"/>
      <c r="E157" s="8"/>
      <c r="F157" s="234"/>
      <c r="G157" s="1"/>
      <c r="H157" s="1"/>
    </row>
    <row r="158" spans="1:9" ht="26.25">
      <c r="A158" s="187" t="s">
        <v>56</v>
      </c>
      <c r="B158" s="242">
        <v>1</v>
      </c>
      <c r="C158" s="226"/>
      <c r="D158" s="235"/>
      <c r="E158" s="261" t="s">
        <v>12</v>
      </c>
      <c r="F158" s="259" t="e">
        <f>AVERAGE(F151:F156)</f>
        <v>#DIV/0!</v>
      </c>
      <c r="G158" s="1"/>
      <c r="H158" s="1"/>
    </row>
    <row r="159" spans="1:9" ht="27" thickBot="1">
      <c r="A159" s="187" t="s">
        <v>23</v>
      </c>
      <c r="B159" s="243">
        <f>(B158/B157)*(B156/B155)*(B154/B153)*(B152/B151)*B150</f>
        <v>1</v>
      </c>
      <c r="C159" s="236"/>
      <c r="D159" s="8"/>
      <c r="E159" s="262" t="s">
        <v>30</v>
      </c>
      <c r="F159" s="260" t="e">
        <f>STDEV(F151:F156)/F158</f>
        <v>#DIV/0!</v>
      </c>
      <c r="G159" s="1"/>
      <c r="H159" s="1"/>
    </row>
    <row r="160" spans="1:9" ht="27" thickBot="1">
      <c r="A160" s="272" t="s">
        <v>29</v>
      </c>
      <c r="B160" s="276"/>
      <c r="C160" s="237"/>
      <c r="D160" s="257"/>
      <c r="E160" s="263" t="s">
        <v>6</v>
      </c>
      <c r="F160" s="258">
        <f>COUNT(F151:F156)</f>
        <v>0</v>
      </c>
      <c r="G160" s="1"/>
      <c r="H160" s="1"/>
      <c r="I160" s="10"/>
    </row>
    <row r="161" spans="1:8" ht="19.5" thickBot="1">
      <c r="A161" s="274"/>
      <c r="B161" s="277"/>
      <c r="C161" s="8"/>
      <c r="D161" s="8"/>
      <c r="E161" s="8"/>
      <c r="F161" s="192"/>
      <c r="G161" s="8"/>
      <c r="H161" s="8"/>
    </row>
    <row r="162" spans="1:8">
      <c r="A162" s="6"/>
      <c r="B162" s="6"/>
      <c r="C162" s="8"/>
      <c r="D162" s="8"/>
      <c r="E162" s="8"/>
      <c r="F162" s="192"/>
      <c r="G162" s="8"/>
      <c r="H162" s="8"/>
    </row>
    <row r="163" spans="1:8">
      <c r="A163" s="179" t="s">
        <v>86</v>
      </c>
      <c r="B163" s="238" t="s">
        <v>94</v>
      </c>
      <c r="C163" s="8"/>
      <c r="D163" s="8"/>
      <c r="E163" s="8"/>
      <c r="F163" s="192"/>
      <c r="G163" s="8"/>
      <c r="H163" s="8"/>
    </row>
    <row r="164" spans="1:8" ht="19.5" thickBot="1">
      <c r="A164" s="6"/>
      <c r="B164" s="6"/>
      <c r="C164" s="8"/>
      <c r="D164" s="8"/>
      <c r="E164" s="8"/>
      <c r="F164" s="192"/>
      <c r="G164" s="8"/>
      <c r="H164" s="8"/>
    </row>
    <row r="165" spans="1:8" ht="26.25">
      <c r="A165" s="251" t="s">
        <v>12</v>
      </c>
      <c r="B165" s="254" t="e">
        <f>AVERAGE(F108:F113,F151:F156)</f>
        <v>#DIV/0!</v>
      </c>
      <c r="C165" s="8"/>
      <c r="D165" s="8"/>
      <c r="E165" s="8"/>
      <c r="F165" s="192"/>
      <c r="G165" s="8"/>
      <c r="H165" s="8"/>
    </row>
    <row r="166" spans="1:8" ht="26.25">
      <c r="A166" s="187" t="s">
        <v>30</v>
      </c>
      <c r="B166" s="253" t="e">
        <f>STDEV(F108:F113,F151:F156)/B165</f>
        <v>#DIV/0!</v>
      </c>
      <c r="C166" s="8"/>
      <c r="D166" s="8"/>
      <c r="E166" s="8"/>
      <c r="F166" s="192"/>
      <c r="G166" s="8"/>
      <c r="H166" s="8"/>
    </row>
    <row r="167" spans="1:8" ht="27" thickBot="1">
      <c r="A167" s="252" t="s">
        <v>6</v>
      </c>
      <c r="B167" s="256">
        <f>COUNT(F108:F113,F151:F156)</f>
        <v>0</v>
      </c>
      <c r="C167" s="8"/>
      <c r="D167" s="8"/>
      <c r="E167" s="8"/>
      <c r="F167" s="192"/>
      <c r="G167" s="8"/>
      <c r="H167" s="8"/>
    </row>
    <row r="168" spans="1:8" ht="26.25">
      <c r="A168" s="29" t="s">
        <v>70</v>
      </c>
      <c r="B168" s="113" t="s">
        <v>74</v>
      </c>
      <c r="C168" s="291">
        <f>B20</f>
        <v>0</v>
      </c>
      <c r="D168" s="291"/>
      <c r="E168" s="114" t="s">
        <v>75</v>
      </c>
      <c r="F168" s="114"/>
      <c r="G168" s="255" t="e">
        <f>B165</f>
        <v>#DIV/0!</v>
      </c>
      <c r="H168" s="114"/>
    </row>
    <row r="169" spans="1:8" ht="19.5" thickBot="1">
      <c r="A169" s="18"/>
      <c r="B169" s="18"/>
      <c r="C169" s="164"/>
      <c r="D169" s="164"/>
      <c r="E169" s="164"/>
      <c r="F169" s="164"/>
      <c r="G169" s="164"/>
      <c r="H169" s="164"/>
    </row>
    <row r="170" spans="1:8">
      <c r="B170" s="281" t="s">
        <v>57</v>
      </c>
      <c r="C170" s="281"/>
      <c r="E170" s="17" t="s">
        <v>59</v>
      </c>
      <c r="F170" s="165"/>
      <c r="G170" s="281" t="s">
        <v>58</v>
      </c>
      <c r="H170" s="281"/>
    </row>
    <row r="171" spans="1:8" ht="83.25" customHeight="1">
      <c r="A171" s="166" t="s">
        <v>11</v>
      </c>
      <c r="B171" s="167"/>
      <c r="C171" s="167"/>
      <c r="E171" s="168"/>
      <c r="F171" s="114"/>
      <c r="G171" s="169"/>
      <c r="H171" s="169"/>
    </row>
    <row r="172" spans="1:8" ht="84" customHeight="1">
      <c r="A172" s="166" t="s">
        <v>60</v>
      </c>
      <c r="B172" s="170"/>
      <c r="C172" s="170"/>
      <c r="E172" s="171"/>
      <c r="F172" s="114"/>
      <c r="G172" s="172"/>
      <c r="H172" s="172"/>
    </row>
    <row r="173" spans="1:8">
      <c r="A173" s="109"/>
      <c r="B173" s="109"/>
      <c r="C173" s="50"/>
      <c r="D173" s="50"/>
      <c r="E173" s="50"/>
      <c r="F173" s="111"/>
      <c r="G173" s="50"/>
      <c r="H173" s="50"/>
    </row>
    <row r="174" spans="1:8">
      <c r="A174" s="109"/>
      <c r="B174" s="109"/>
      <c r="C174" s="50"/>
      <c r="D174" s="50"/>
      <c r="E174" s="50"/>
      <c r="F174" s="111"/>
      <c r="G174" s="50"/>
      <c r="H174" s="50"/>
    </row>
    <row r="175" spans="1:8">
      <c r="A175" s="109"/>
      <c r="B175" s="109"/>
      <c r="C175" s="50"/>
      <c r="D175" s="50"/>
      <c r="E175" s="50"/>
      <c r="F175" s="111"/>
      <c r="G175" s="50"/>
      <c r="H175" s="50"/>
    </row>
    <row r="176" spans="1:8">
      <c r="A176" s="109"/>
      <c r="B176" s="109"/>
      <c r="C176" s="50"/>
      <c r="D176" s="50"/>
      <c r="E176" s="50"/>
      <c r="F176" s="111"/>
      <c r="G176" s="50"/>
      <c r="H176" s="50"/>
    </row>
    <row r="177" spans="1:8">
      <c r="A177" s="109"/>
      <c r="B177" s="109"/>
      <c r="C177" s="50"/>
      <c r="D177" s="50"/>
      <c r="E177" s="50"/>
      <c r="F177" s="111"/>
      <c r="G177" s="50"/>
      <c r="H177" s="50"/>
    </row>
    <row r="178" spans="1:8">
      <c r="A178" s="109"/>
      <c r="B178" s="109"/>
      <c r="C178" s="50"/>
      <c r="D178" s="50"/>
      <c r="E178" s="50"/>
      <c r="F178" s="111"/>
      <c r="G178" s="50"/>
      <c r="H178" s="50"/>
    </row>
    <row r="179" spans="1:8">
      <c r="A179" s="109"/>
      <c r="B179" s="109"/>
      <c r="C179" s="50"/>
      <c r="D179" s="50"/>
      <c r="E179" s="50"/>
      <c r="F179" s="111"/>
      <c r="G179" s="50"/>
      <c r="H179" s="50"/>
    </row>
    <row r="180" spans="1:8">
      <c r="A180" s="109"/>
      <c r="B180" s="109"/>
      <c r="C180" s="50"/>
      <c r="D180" s="50"/>
      <c r="E180" s="50"/>
      <c r="F180" s="111"/>
      <c r="G180" s="50"/>
      <c r="H180" s="50"/>
    </row>
    <row r="181" spans="1:8">
      <c r="A181" s="109"/>
      <c r="B181" s="109"/>
      <c r="C181" s="50"/>
      <c r="D181" s="50"/>
      <c r="E181" s="50"/>
      <c r="F181" s="111"/>
      <c r="G181" s="50"/>
      <c r="H181" s="50"/>
    </row>
  </sheetData>
  <sheetProtection password="AD9C" sheet="1" objects="1" scenarios="1" formatCells="0" formatColumns="0" formatRows="0"/>
  <mergeCells count="39">
    <mergeCell ref="A1:H7"/>
    <mergeCell ref="A8:H14"/>
    <mergeCell ref="A117:B118"/>
    <mergeCell ref="A99:B100"/>
    <mergeCell ref="A16:H16"/>
    <mergeCell ref="B79:C79"/>
    <mergeCell ref="B80:C80"/>
    <mergeCell ref="B26:C26"/>
    <mergeCell ref="B27:C27"/>
    <mergeCell ref="A17:H17"/>
    <mergeCell ref="B18:C18"/>
    <mergeCell ref="F89:G89"/>
    <mergeCell ref="A46:B47"/>
    <mergeCell ref="C82:G82"/>
    <mergeCell ref="C76:D76"/>
    <mergeCell ref="C85:H85"/>
    <mergeCell ref="B170:C170"/>
    <mergeCell ref="G170:H17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68:D168"/>
    <mergeCell ref="C84:H84"/>
    <mergeCell ref="C125:G125"/>
    <mergeCell ref="F132:G132"/>
    <mergeCell ref="A142:B143"/>
    <mergeCell ref="A160:B161"/>
    <mergeCell ref="C127:H127"/>
    <mergeCell ref="C128:H128"/>
    <mergeCell ref="D132:E132"/>
  </mergeCells>
  <conditionalFormatting sqref="D51">
    <cfRule type="cellIs" dxfId="2" priority="3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fitToHeight="2" orientation="landscape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  <ignoredErrors>
    <ignoredError sqref="B79" unlockedFormula="1"/>
    <ignoredError sqref="G1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</vt:lpstr>
      <vt:lpstr>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cp:lastPrinted>2015-06-24T08:55:05Z</cp:lastPrinted>
  <dcterms:created xsi:type="dcterms:W3CDTF">2005-07-05T10:19:27Z</dcterms:created>
  <dcterms:modified xsi:type="dcterms:W3CDTF">2015-06-24T08:56:14Z</dcterms:modified>
</cp:coreProperties>
</file>