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20160" windowHeight="7470"/>
  </bookViews>
  <sheets>
    <sheet name="temp" sheetId="1" r:id="rId1"/>
  </sheets>
  <externalReferences>
    <externalReference r:id="rId2"/>
  </externalReferences>
  <definedNames>
    <definedName name="_xlnm.Print_Area" localSheetId="0">temp!$A$1:$H$51</definedName>
  </definedNames>
  <calcPr calcId="145621"/>
</workbook>
</file>

<file path=xl/calcChain.xml><?xml version="1.0" encoding="utf-8"?>
<calcChain xmlns="http://schemas.openxmlformats.org/spreadsheetml/2006/main">
  <c r="C47" i="1" l="1"/>
  <c r="H42" i="1"/>
  <c r="G42" i="1"/>
  <c r="G40" i="1"/>
  <c r="H40" i="1" s="1"/>
  <c r="B39" i="1"/>
  <c r="G41" i="1" s="1"/>
  <c r="H41" i="1" s="1"/>
  <c r="H38" i="1"/>
  <c r="G38" i="1"/>
  <c r="G36" i="1"/>
  <c r="H36" i="1" s="1"/>
  <c r="G35" i="1"/>
  <c r="H35" i="1" s="1"/>
  <c r="H34" i="1"/>
  <c r="G34" i="1"/>
  <c r="G33" i="1"/>
  <c r="H33" i="1" s="1"/>
  <c r="G32" i="1"/>
  <c r="H32" i="1" s="1"/>
  <c r="G31" i="1"/>
  <c r="H31" i="1" s="1"/>
  <c r="E27" i="1"/>
  <c r="B26" i="1"/>
  <c r="B19" i="1"/>
  <c r="B18" i="1"/>
  <c r="H45" i="1" l="1"/>
  <c r="G37" i="1"/>
  <c r="H37" i="1" s="1"/>
  <c r="G39" i="1"/>
  <c r="H39" i="1" s="1"/>
  <c r="H43" i="1" s="1"/>
  <c r="F47" i="1" l="1"/>
  <c r="H44" i="1"/>
</calcChain>
</file>

<file path=xl/sharedStrings.xml><?xml version="1.0" encoding="utf-8"?>
<sst xmlns="http://schemas.openxmlformats.org/spreadsheetml/2006/main" count="48" uniqueCount="48">
  <si>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</si>
  <si>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</si>
  <si>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</si>
  <si>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</si>
  <si>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</si>
  <si>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</si>
  <si>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</si>
  <si>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Glucose</t>
  </si>
  <si>
    <t>Label Claim:</t>
  </si>
  <si>
    <t>Glucose monohydrate 176.0 g equivalent to anhydrous glucose 160.0 g in 2500 mL</t>
  </si>
  <si>
    <t>Date Analysis Started:</t>
  </si>
  <si>
    <t>Date Analysis Completed:</t>
  </si>
  <si>
    <t>Analysis Data</t>
  </si>
  <si>
    <t>Determination of Amoxicillin Content in Sample</t>
  </si>
  <si>
    <t xml:space="preserve">Label Claim: </t>
  </si>
  <si>
    <t>Each</t>
  </si>
  <si>
    <t>contains</t>
  </si>
  <si>
    <t>Conversion Factor</t>
  </si>
  <si>
    <t>Initial Sample dilution (mL):</t>
  </si>
  <si>
    <t>Sample Vol (mL)</t>
  </si>
  <si>
    <t>Injection</t>
  </si>
  <si>
    <t>Response:</t>
  </si>
  <si>
    <t>Amt in sample (g)</t>
  </si>
  <si>
    <t>Amt (g/L)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</si>
  <si>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</si>
  <si>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</si>
  <si>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</si>
  <si>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</si>
  <si>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</si>
  <si>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</si>
  <si>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</si>
  <si>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</si>
  <si>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</si>
  <si>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</si>
  <si>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</si>
  <si>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</si>
  <si>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If there are no serial dilutions, or only one dilution, enter 1 in all boxes not used.</t>
  </si>
  <si>
    <t>Average:</t>
  </si>
  <si>
    <t>RSD:</t>
  </si>
  <si>
    <t>n:</t>
  </si>
  <si>
    <t>Comment:</t>
  </si>
  <si>
    <t xml:space="preserve">The content of </t>
  </si>
  <si>
    <t xml:space="preserve">in the sample 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</si>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</sst>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/mmm/yy;@"/>
    <numFmt numFmtId="165" formatCode="dd\-mmm\-yyyy"/>
    <numFmt numFmtId="166" formatCode="0.0\ &quot;mL&quot;"/>
    <numFmt numFmtId="167" formatCode="0\ &quot;mg&quot;"/>
    <numFmt numFmtId="168" formatCode="0.0000"/>
    <numFmt numFmtId="169" formatCode="0.0\ &quot;g/L&quot;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2"/>
      <name val="Book Antiqua"/>
      <family val="1"/>
    </font>
    <font>
      <b/>
      <sz val="52"/>
      <name val="Book Antiqua"/>
      <family val="1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vertAlign val="superscript"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2" fillId="0" borderId="0"/>
    <xf numFmtId="0" fontId="1" fillId="0" borderId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2" borderId="0" applyNumberFormat="0" applyBorder="0" applyAlignment="0" applyProtection="0"/>
    <xf numFmtId="0" fontId="14" fillId="6" borderId="0" applyNumberFormat="0" applyBorder="0" applyAlignment="0" applyProtection="0"/>
    <xf numFmtId="0" fontId="15" fillId="23" borderId="23" applyNumberFormat="0" applyAlignment="0" applyProtection="0"/>
    <xf numFmtId="0" fontId="16" fillId="24" borderId="24" applyNumberFormat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27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23" applyNumberFormat="0" applyAlignment="0" applyProtection="0"/>
    <xf numFmtId="0" fontId="23" fillId="0" borderId="28" applyNumberFormat="0" applyFill="0" applyAlignment="0" applyProtection="0"/>
    <xf numFmtId="0" fontId="24" fillId="25" borderId="0" applyNumberFormat="0" applyBorder="0" applyAlignment="0" applyProtection="0"/>
    <xf numFmtId="0" fontId="1" fillId="0" borderId="0"/>
    <xf numFmtId="0" fontId="2" fillId="26" borderId="29" applyNumberFormat="0" applyFont="0" applyAlignment="0" applyProtection="0"/>
    <xf numFmtId="0" fontId="25" fillId="23" borderId="30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31" applyNumberFormat="0" applyFill="0" applyAlignment="0" applyProtection="0"/>
    <xf numFmtId="0" fontId="28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1" applyFont="1" applyAlignment="1">
      <alignment horizontal="center" vertical="center"/>
    </xf>
    <xf numFmtId="0" fontId="1" fillId="0" borderId="0" xfId="2"/>
    <xf numFmtId="0" fontId="4" fillId="0" borderId="0" xfId="1" applyFont="1" applyAlignment="1">
      <alignment horizontal="center" vertical="center"/>
    </xf>
    <xf numFmtId="0" fontId="5" fillId="0" borderId="0" xfId="1" applyFont="1" applyProtection="1"/>
    <xf numFmtId="0" fontId="6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7" fillId="0" borderId="0" xfId="1" applyFont="1" applyProtection="1"/>
    <xf numFmtId="0" fontId="8" fillId="0" borderId="0" xfId="1" applyFont="1" applyProtection="1"/>
    <xf numFmtId="0" fontId="9" fillId="2" borderId="0" xfId="2" applyFont="1" applyFill="1" applyAlignment="1" applyProtection="1">
      <alignment horizontal="lef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</xf>
    <xf numFmtId="0" fontId="10" fillId="2" borderId="0" xfId="2" quotePrefix="1" applyFont="1" applyFill="1" applyAlignment="1" applyProtection="1">
      <alignment horizontal="left"/>
      <protection locked="0"/>
    </xf>
    <xf numFmtId="164" fontId="10" fillId="2" borderId="0" xfId="1" applyNumberFormat="1" applyFont="1" applyFill="1" applyAlignment="1" applyProtection="1">
      <alignment horizontal="left"/>
      <protection locked="0"/>
    </xf>
    <xf numFmtId="165" fontId="10" fillId="2" borderId="0" xfId="2" applyNumberFormat="1" applyFont="1" applyFill="1" applyAlignment="1" applyProtection="1">
      <alignment horizontal="left"/>
      <protection locked="0"/>
    </xf>
    <xf numFmtId="0" fontId="8" fillId="0" borderId="0" xfId="1" quotePrefix="1" applyFont="1" applyAlignment="1" applyProtection="1">
      <alignment horizontal="left"/>
    </xf>
    <xf numFmtId="0" fontId="5" fillId="0" borderId="0" xfId="1" quotePrefix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166" fontId="9" fillId="2" borderId="0" xfId="1" applyNumberFormat="1" applyFont="1" applyFill="1" applyAlignment="1" applyProtection="1">
      <alignment horizontal="center"/>
      <protection locked="0"/>
    </xf>
    <xf numFmtId="0" fontId="5" fillId="0" borderId="0" xfId="1" applyFont="1" applyAlignment="1" applyProtection="1">
      <alignment horizontal="center"/>
    </xf>
    <xf numFmtId="167" fontId="9" fillId="2" borderId="0" xfId="1" applyNumberFormat="1" applyFont="1" applyFill="1" applyAlignment="1" applyProtection="1">
      <alignment horizontal="center"/>
      <protection locked="0"/>
    </xf>
    <xf numFmtId="168" fontId="9" fillId="2" borderId="0" xfId="1" applyNumberFormat="1" applyFont="1" applyFill="1" applyAlignment="1" applyProtection="1">
      <alignment horizontal="center"/>
      <protection locked="0"/>
    </xf>
    <xf numFmtId="0" fontId="5" fillId="0" borderId="4" xfId="1" applyFont="1" applyBorder="1" applyAlignment="1" applyProtection="1">
      <alignment horizontal="right"/>
    </xf>
    <xf numFmtId="0" fontId="10" fillId="2" borderId="5" xfId="1" applyFont="1" applyFill="1" applyBorder="1" applyAlignment="1" applyProtection="1">
      <alignment horizontal="center"/>
      <protection locked="0"/>
    </xf>
    <xf numFmtId="2" fontId="8" fillId="0" borderId="6" xfId="1" applyNumberFormat="1" applyFont="1" applyBorder="1" applyAlignment="1" applyProtection="1">
      <alignment horizontal="center"/>
    </xf>
    <xf numFmtId="0" fontId="8" fillId="0" borderId="6" xfId="1" applyFont="1" applyBorder="1" applyAlignment="1" applyProtection="1">
      <alignment horizontal="center"/>
    </xf>
    <xf numFmtId="0" fontId="8" fillId="0" borderId="5" xfId="1" applyFont="1" applyBorder="1" applyAlignment="1" applyProtection="1">
      <alignment horizontal="center"/>
    </xf>
    <xf numFmtId="0" fontId="5" fillId="0" borderId="7" xfId="1" applyFont="1" applyBorder="1" applyAlignment="1" applyProtection="1">
      <alignment horizontal="right"/>
    </xf>
    <xf numFmtId="0" fontId="10" fillId="2" borderId="8" xfId="1" applyFont="1" applyFill="1" applyBorder="1" applyAlignment="1" applyProtection="1">
      <alignment horizontal="center"/>
      <protection locked="0"/>
    </xf>
    <xf numFmtId="0" fontId="8" fillId="0" borderId="9" xfId="1" applyFont="1" applyBorder="1" applyAlignment="1" applyProtection="1">
      <alignment horizontal="center" vertical="center"/>
    </xf>
    <xf numFmtId="2" fontId="10" fillId="2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/>
    </xf>
    <xf numFmtId="0" fontId="10" fillId="2" borderId="4" xfId="1" applyFont="1" applyFill="1" applyBorder="1" applyAlignment="1" applyProtection="1">
      <alignment horizontal="center"/>
      <protection locked="0"/>
    </xf>
    <xf numFmtId="2" fontId="5" fillId="0" borderId="6" xfId="1" applyNumberFormat="1" applyFont="1" applyBorder="1" applyAlignment="1" applyProtection="1">
      <alignment horizontal="center"/>
    </xf>
    <xf numFmtId="2" fontId="5" fillId="0" borderId="5" xfId="1" applyNumberFormat="1" applyFont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horizontal="center" vertical="center"/>
    </xf>
    <xf numFmtId="2" fontId="10" fillId="2" borderId="7" xfId="1" applyNumberFormat="1" applyFont="1" applyFill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/>
    </xf>
    <xf numFmtId="0" fontId="10" fillId="2" borderId="7" xfId="1" applyFont="1" applyFill="1" applyBorder="1" applyAlignment="1" applyProtection="1">
      <alignment horizontal="center"/>
      <protection locked="0"/>
    </xf>
    <xf numFmtId="2" fontId="5" fillId="0" borderId="10" xfId="1" applyNumberFormat="1" applyFont="1" applyBorder="1" applyAlignment="1" applyProtection="1">
      <alignment horizontal="center"/>
    </xf>
    <xf numFmtId="2" fontId="5" fillId="0" borderId="8" xfId="1" applyNumberFormat="1" applyFont="1" applyBorder="1" applyAlignment="1" applyProtection="1">
      <alignment horizontal="center" vertical="center"/>
    </xf>
    <xf numFmtId="0" fontId="8" fillId="0" borderId="11" xfId="1" applyFont="1" applyBorder="1" applyAlignment="1" applyProtection="1">
      <alignment horizontal="center" vertical="center"/>
    </xf>
    <xf numFmtId="2" fontId="10" fillId="2" borderId="12" xfId="1" applyNumberFormat="1" applyFont="1" applyFill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/>
    </xf>
    <xf numFmtId="0" fontId="10" fillId="2" borderId="12" xfId="1" applyFont="1" applyFill="1" applyBorder="1" applyAlignment="1" applyProtection="1">
      <alignment horizontal="center"/>
      <protection locked="0"/>
    </xf>
    <xf numFmtId="2" fontId="5" fillId="0" borderId="13" xfId="1" applyNumberFormat="1" applyFont="1" applyBorder="1" applyAlignment="1" applyProtection="1">
      <alignment horizontal="center"/>
    </xf>
    <xf numFmtId="2" fontId="10" fillId="2" borderId="6" xfId="1" applyNumberFormat="1" applyFont="1" applyFill="1" applyBorder="1" applyAlignment="1" applyProtection="1">
      <alignment horizontal="center" vertical="center"/>
      <protection locked="0"/>
    </xf>
    <xf numFmtId="2" fontId="10" fillId="2" borderId="10" xfId="1" applyNumberFormat="1" applyFont="1" applyFill="1" applyBorder="1" applyAlignment="1" applyProtection="1">
      <alignment horizontal="center" vertical="center"/>
      <protection locked="0"/>
    </xf>
    <xf numFmtId="2" fontId="10" fillId="2" borderId="13" xfId="1" applyNumberFormat="1" applyFont="1" applyFill="1" applyBorder="1" applyAlignment="1" applyProtection="1">
      <alignment horizontal="center" vertical="center"/>
      <protection locked="0"/>
    </xf>
    <xf numFmtId="2" fontId="5" fillId="0" borderId="14" xfId="1" applyNumberFormat="1" applyFont="1" applyBorder="1" applyAlignment="1" applyProtection="1">
      <alignment horizontal="center" vertical="center"/>
    </xf>
    <xf numFmtId="0" fontId="5" fillId="0" borderId="8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right"/>
    </xf>
    <xf numFmtId="0" fontId="9" fillId="0" borderId="14" xfId="1" applyFont="1" applyBorder="1" applyAlignment="1" applyProtection="1">
      <alignment horizontal="center"/>
    </xf>
    <xf numFmtId="0" fontId="6" fillId="0" borderId="4" xfId="1" applyFont="1" applyFill="1" applyBorder="1" applyAlignment="1" applyProtection="1">
      <alignment horizontal="left" vertical="center" wrapText="1"/>
    </xf>
    <xf numFmtId="0" fontId="6" fillId="0" borderId="5" xfId="1" applyFont="1" applyFill="1" applyBorder="1" applyAlignment="1" applyProtection="1">
      <alignment horizontal="left" vertical="center" wrapText="1"/>
    </xf>
    <xf numFmtId="0" fontId="6" fillId="0" borderId="12" xfId="1" applyFont="1" applyFill="1" applyBorder="1" applyAlignment="1" applyProtection="1">
      <alignment horizontal="left" vertical="center" wrapText="1"/>
    </xf>
    <xf numFmtId="0" fontId="6" fillId="0" borderId="14" xfId="1" applyFont="1" applyFill="1" applyBorder="1" applyAlignment="1" applyProtection="1">
      <alignment horizontal="left" vertical="center" wrapText="1"/>
    </xf>
    <xf numFmtId="0" fontId="8" fillId="0" borderId="12" xfId="1" applyFont="1" applyBorder="1" applyAlignment="1" applyProtection="1">
      <alignment horizontal="center" vertical="center"/>
    </xf>
    <xf numFmtId="0" fontId="5" fillId="0" borderId="0" xfId="1" quotePrefix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5" xfId="1" applyFont="1" applyBorder="1" applyAlignment="1" applyProtection="1">
      <alignment horizontal="right"/>
    </xf>
    <xf numFmtId="2" fontId="9" fillId="3" borderId="16" xfId="1" applyNumberFormat="1" applyFont="1" applyFill="1" applyBorder="1" applyAlignment="1" applyProtection="1">
      <alignment horizontal="center"/>
    </xf>
    <xf numFmtId="0" fontId="5" fillId="0" borderId="17" xfId="1" applyFont="1" applyBorder="1" applyAlignment="1" applyProtection="1">
      <alignment horizontal="right"/>
    </xf>
    <xf numFmtId="10" fontId="9" fillId="4" borderId="18" xfId="1" applyNumberFormat="1" applyFont="1" applyFill="1" applyBorder="1" applyAlignment="1" applyProtection="1">
      <alignment horizontal="center"/>
    </xf>
    <xf numFmtId="2" fontId="5" fillId="0" borderId="0" xfId="1" applyNumberFormat="1" applyFont="1" applyBorder="1" applyAlignment="1" applyProtection="1">
      <alignment horizontal="center"/>
    </xf>
    <xf numFmtId="0" fontId="5" fillId="0" borderId="19" xfId="1" applyFont="1" applyBorder="1" applyAlignment="1" applyProtection="1">
      <alignment horizontal="right"/>
    </xf>
    <xf numFmtId="0" fontId="9" fillId="3" borderId="20" xfId="1" applyFont="1" applyFill="1" applyBorder="1" applyAlignment="1" applyProtection="1">
      <alignment horizontal="center"/>
    </xf>
    <xf numFmtId="0" fontId="8" fillId="0" borderId="0" xfId="1" applyFont="1" applyAlignment="1">
      <alignment horizontal="right"/>
    </xf>
    <xf numFmtId="0" fontId="5" fillId="0" borderId="0" xfId="1" quotePrefix="1" applyFont="1" applyBorder="1" applyAlignment="1">
      <alignment horizontal="right"/>
    </xf>
    <xf numFmtId="0" fontId="8" fillId="0" borderId="0" xfId="1" quotePrefix="1" applyFont="1" applyBorder="1" applyAlignment="1">
      <alignment horizontal="center"/>
    </xf>
    <xf numFmtId="0" fontId="5" fillId="0" borderId="0" xfId="1" applyFont="1" applyBorder="1" applyAlignment="1"/>
    <xf numFmtId="169" fontId="9" fillId="0" borderId="0" xfId="1" applyNumberFormat="1" applyFont="1" applyFill="1" applyBorder="1" applyAlignment="1">
      <alignment horizontal="center"/>
    </xf>
    <xf numFmtId="0" fontId="6" fillId="0" borderId="11" xfId="1" applyFont="1" applyFill="1" applyBorder="1" applyAlignment="1" applyProtection="1">
      <alignment horizontal="right" vertical="center" wrapText="1"/>
    </xf>
    <xf numFmtId="0" fontId="5" fillId="0" borderId="11" xfId="1" applyFont="1" applyBorder="1" applyProtection="1"/>
    <xf numFmtId="0" fontId="8" fillId="0" borderId="9" xfId="1" applyFont="1" applyBorder="1" applyAlignment="1" applyProtection="1">
      <alignment horizontal="center"/>
    </xf>
    <xf numFmtId="0" fontId="8" fillId="0" borderId="0" xfId="1" applyFont="1" applyBorder="1" applyAlignment="1" applyProtection="1">
      <alignment horizontal="center"/>
    </xf>
    <xf numFmtId="0" fontId="5" fillId="0" borderId="0" xfId="1" applyFont="1" applyBorder="1" applyProtection="1"/>
    <xf numFmtId="0" fontId="8" fillId="0" borderId="0" xfId="1" applyFont="1" applyBorder="1" applyAlignment="1" applyProtection="1">
      <alignment horizontal="right"/>
    </xf>
    <xf numFmtId="0" fontId="5" fillId="0" borderId="21" xfId="1" quotePrefix="1" applyFont="1" applyBorder="1" applyAlignment="1" applyProtection="1">
      <protection locked="0"/>
    </xf>
    <xf numFmtId="0" fontId="5" fillId="0" borderId="0" xfId="1" quotePrefix="1" applyFont="1" applyBorder="1" applyAlignment="1" applyProtection="1">
      <protection locked="0"/>
    </xf>
    <xf numFmtId="0" fontId="5" fillId="0" borderId="21" xfId="1" applyFont="1" applyBorder="1" applyProtection="1">
      <protection locked="0"/>
    </xf>
    <xf numFmtId="0" fontId="5" fillId="0" borderId="21" xfId="1" applyFont="1" applyBorder="1" applyAlignment="1" applyProtection="1"/>
    <xf numFmtId="0" fontId="8" fillId="0" borderId="22" xfId="1" applyFont="1" applyBorder="1" applyAlignment="1" applyProtection="1">
      <protection locked="0"/>
    </xf>
    <xf numFmtId="0" fontId="8" fillId="0" borderId="0" xfId="1" applyFont="1" applyBorder="1" applyAlignment="1" applyProtection="1">
      <protection locked="0"/>
    </xf>
    <xf numFmtId="0" fontId="5" fillId="0" borderId="22" xfId="1" applyFont="1" applyBorder="1" applyProtection="1">
      <protection locked="0"/>
    </xf>
    <xf numFmtId="0" fontId="5" fillId="0" borderId="22" xfId="1" applyFont="1" applyBorder="1" applyAlignment="1" applyProtection="1"/>
    <xf numFmtId="0" fontId="10" fillId="0" borderId="0" xfId="2" applyFont="1" applyFill="1" applyAlignment="1" applyProtection="1">
      <alignment horizontal="right"/>
    </xf>
  </cellXfs>
  <cellStyles count="47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39"/>
    <cellStyle name="Normal 4" xfId="2"/>
    <cellStyle name="Note 2" xfId="40"/>
    <cellStyle name="Output 2" xfId="41"/>
    <cellStyle name="Percent 2" xfId="42"/>
    <cellStyle name="Percent 3" xfId="43"/>
    <cellStyle name="Title 2" xfId="44"/>
    <cellStyle name="Total 2" xfId="45"/>
    <cellStyle name="Warning Text 2" xfId="46"/>
  </cellStyles>
  <dxfs count="1"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QCL/Worksheets/Analysis%20Worksheets%202015/NDQD201507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ucose"/>
      <sheetName val="temp"/>
      <sheetName val="chlorides"/>
      <sheetName val="chlorides (2)"/>
      <sheetName val="Amino Acid Infuson"/>
      <sheetName val="Relative Density"/>
    </sheetNames>
    <sheetDataSet>
      <sheetData sheetId="0"/>
      <sheetData sheetId="1"/>
      <sheetData sheetId="2">
        <row r="18">
          <cell r="B18" t="str">
            <v>NUTRIFLEX LIPID PERI</v>
          </cell>
        </row>
        <row r="19">
          <cell r="B19" t="str">
            <v>NDQD201507001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view="pageLayout" topLeftCell="A152" zoomScaleNormal="55" zoomScaleSheetLayoutView="55" workbookViewId="0">
      <selection activeCell="C23" sqref="C23"/>
    </sheetView>
  </sheetViews>
  <sheetFormatPr defaultRowHeight="14.25"/>
  <cols>
    <col min="1" max="1" width="58.625" style="2" customWidth="1"/>
    <col min="2" max="2" width="34.25" style="2" customWidth="1"/>
    <col min="3" max="3" width="43.125" style="2" customWidth="1"/>
    <col min="4" max="4" width="23.125" style="2" customWidth="1"/>
    <col min="5" max="5" width="34.875" style="2" customWidth="1"/>
    <col min="6" max="6" width="21.625" style="2" customWidth="1"/>
    <col min="7" max="7" width="23.875" style="2" bestFit="1" customWidth="1"/>
    <col min="8" max="8" width="23.875" style="2" customWidth="1"/>
    <col min="9" max="9" width="20.5" style="2" customWidth="1"/>
    <col min="10" max="16384" width="9" style="2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3" t="s">
        <v>1</v>
      </c>
      <c r="B8" s="3"/>
      <c r="C8" s="3"/>
      <c r="D8" s="3"/>
      <c r="E8" s="3"/>
      <c r="F8" s="3"/>
      <c r="G8" s="3"/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 ht="19.5" thickBot="1">
      <c r="A15" s="4"/>
      <c r="B15" s="4"/>
      <c r="C15" s="4"/>
      <c r="D15" s="4"/>
      <c r="E15" s="4"/>
      <c r="F15" s="4"/>
      <c r="G15" s="4"/>
      <c r="H15" s="4"/>
    </row>
    <row r="16" spans="1:8" ht="19.5" thickBot="1">
      <c r="A16" s="5" t="s">
        <v>2</v>
      </c>
      <c r="B16" s="6"/>
      <c r="C16" s="6"/>
      <c r="D16" s="6"/>
      <c r="E16" s="6"/>
      <c r="F16" s="6"/>
      <c r="G16" s="6"/>
      <c r="H16" s="7"/>
    </row>
    <row r="17" spans="1:8" ht="18.75">
      <c r="A17" s="8" t="s">
        <v>3</v>
      </c>
      <c r="B17" s="8"/>
      <c r="C17" s="4"/>
      <c r="D17" s="4"/>
      <c r="E17" s="4"/>
      <c r="F17" s="4"/>
      <c r="G17" s="4"/>
      <c r="H17" s="4"/>
    </row>
    <row r="18" spans="1:8" ht="26.25">
      <c r="A18" s="9" t="s">
        <v>4</v>
      </c>
      <c r="B18" s="10" t="str">
        <f>[1]chlorides!B18</f>
        <v>NUTRIFLEX LIPID PERI</v>
      </c>
      <c r="C18" s="10"/>
      <c r="D18" s="10"/>
      <c r="E18" s="10"/>
      <c r="F18" s="4"/>
      <c r="G18" s="4"/>
      <c r="H18" s="4"/>
    </row>
    <row r="19" spans="1:8" ht="26.25">
      <c r="A19" s="9" t="s">
        <v>5</v>
      </c>
      <c r="B19" s="11" t="str">
        <f>[1]chlorides!B19</f>
        <v>NDQD201507001</v>
      </c>
      <c r="C19" s="87">
        <v>31</v>
      </c>
      <c r="D19" s="12"/>
      <c r="E19" s="12"/>
      <c r="F19" s="4"/>
      <c r="G19" s="4"/>
      <c r="H19" s="4"/>
    </row>
    <row r="20" spans="1:8" ht="26.25">
      <c r="A20" s="9" t="s">
        <v>6</v>
      </c>
      <c r="B20" s="11" t="s">
        <v>7</v>
      </c>
      <c r="C20" s="12"/>
      <c r="D20" s="12"/>
      <c r="E20" s="12"/>
      <c r="F20" s="4"/>
      <c r="G20" s="4"/>
      <c r="H20" s="4"/>
    </row>
    <row r="21" spans="1:8" ht="26.25">
      <c r="A21" s="9" t="s">
        <v>8</v>
      </c>
      <c r="B21" s="13" t="s">
        <v>9</v>
      </c>
      <c r="C21" s="13"/>
      <c r="D21" s="13"/>
      <c r="E21" s="13"/>
      <c r="F21" s="13"/>
      <c r="G21" s="13"/>
      <c r="H21" s="13"/>
    </row>
    <row r="22" spans="1:8" ht="26.25">
      <c r="A22" s="9" t="s">
        <v>10</v>
      </c>
      <c r="B22" s="14">
        <v>42271</v>
      </c>
      <c r="C22" s="12"/>
      <c r="D22" s="12"/>
      <c r="E22" s="12"/>
      <c r="F22" s="4"/>
      <c r="G22" s="4"/>
      <c r="H22" s="4"/>
    </row>
    <row r="23" spans="1:8" ht="26.25">
      <c r="A23" s="9" t="s">
        <v>11</v>
      </c>
      <c r="B23" s="15">
        <v>42293</v>
      </c>
      <c r="C23" s="12"/>
      <c r="D23" s="12"/>
      <c r="E23" s="12"/>
      <c r="F23" s="4"/>
      <c r="G23" s="4"/>
      <c r="H23" s="4"/>
    </row>
    <row r="24" spans="1:8" ht="18.75">
      <c r="A24" s="4"/>
      <c r="B24" s="4"/>
      <c r="C24" s="4"/>
      <c r="D24" s="4"/>
      <c r="E24" s="4"/>
      <c r="F24" s="4"/>
      <c r="G24" s="4"/>
      <c r="H24" s="4"/>
    </row>
    <row r="25" spans="1:8" ht="18.75">
      <c r="A25" s="8" t="s">
        <v>12</v>
      </c>
      <c r="B25" s="16" t="s">
        <v>13</v>
      </c>
      <c r="C25" s="4"/>
      <c r="D25" s="4"/>
      <c r="E25" s="4"/>
      <c r="F25" s="4"/>
      <c r="G25" s="4"/>
      <c r="H25" s="4"/>
    </row>
    <row r="26" spans="1:8" ht="18.75">
      <c r="A26" s="4" t="s">
        <v>14</v>
      </c>
      <c r="B26" s="17" t="str">
        <f>B21</f>
        <v>Glucose monohydrate 176.0 g equivalent to anhydrous glucose 160.0 g in 2500 mL</v>
      </c>
      <c r="C26" s="4"/>
      <c r="D26" s="4"/>
      <c r="E26" s="4"/>
      <c r="F26" s="4"/>
      <c r="G26" s="4"/>
      <c r="H26" s="4"/>
    </row>
    <row r="27" spans="1:8" ht="26.25">
      <c r="A27" s="18" t="s">
        <v>15</v>
      </c>
      <c r="B27" s="19">
        <v>2500</v>
      </c>
      <c r="C27" s="20" t="s">
        <v>16</v>
      </c>
      <c r="D27" s="21">
        <v>160</v>
      </c>
      <c r="E27" s="4" t="str">
        <f>B20</f>
        <v>Glucose</v>
      </c>
      <c r="F27" s="4"/>
      <c r="G27" s="4"/>
      <c r="H27" s="20"/>
    </row>
    <row r="28" spans="1:8" ht="26.25">
      <c r="A28" s="18" t="s">
        <v>17</v>
      </c>
      <c r="B28" s="22">
        <v>0.94769999999999999</v>
      </c>
      <c r="C28" s="20"/>
      <c r="D28" s="20"/>
      <c r="E28" s="4"/>
      <c r="F28" s="4"/>
      <c r="G28" s="4"/>
      <c r="H28" s="20"/>
    </row>
    <row r="29" spans="1:8" ht="19.5" thickBot="1">
      <c r="A29" s="4"/>
      <c r="B29" s="4"/>
      <c r="C29" s="4"/>
      <c r="D29" s="4"/>
      <c r="E29" s="4"/>
      <c r="F29" s="4"/>
      <c r="G29" s="4"/>
      <c r="H29" s="20"/>
    </row>
    <row r="30" spans="1:8" ht="27" thickBot="1">
      <c r="A30" s="23" t="s">
        <v>18</v>
      </c>
      <c r="B30" s="24">
        <v>1</v>
      </c>
      <c r="C30" s="4"/>
      <c r="D30" s="25" t="s">
        <v>19</v>
      </c>
      <c r="E30" s="26" t="s">
        <v>20</v>
      </c>
      <c r="F30" s="26" t="s">
        <v>21</v>
      </c>
      <c r="G30" s="26" t="s">
        <v>22</v>
      </c>
      <c r="H30" s="27" t="s">
        <v>23</v>
      </c>
    </row>
    <row r="31" spans="1:8" ht="26.25">
      <c r="A31" s="28" t="s">
        <v>24</v>
      </c>
      <c r="B31" s="29">
        <v>1</v>
      </c>
      <c r="C31" s="30" t="s">
        <v>25</v>
      </c>
      <c r="D31" s="31">
        <v>50</v>
      </c>
      <c r="E31" s="32">
        <v>1</v>
      </c>
      <c r="F31" s="33">
        <v>3.5</v>
      </c>
      <c r="G31" s="34">
        <f>IF(ISBLANK(F31),"-",(F31*$B$28*$B$39))</f>
        <v>3.3169499999999998</v>
      </c>
      <c r="H31" s="35">
        <f>IF(ISBLANK(F31),"-",G31*1000/D31)</f>
        <v>66.338999999999999</v>
      </c>
    </row>
    <row r="32" spans="1:8" ht="26.25">
      <c r="A32" s="28" t="s">
        <v>26</v>
      </c>
      <c r="B32" s="29">
        <v>1</v>
      </c>
      <c r="C32" s="36"/>
      <c r="D32" s="37"/>
      <c r="E32" s="38">
        <v>2</v>
      </c>
      <c r="F32" s="39">
        <v>3.5</v>
      </c>
      <c r="G32" s="40">
        <f t="shared" ref="G32:G42" si="0">IF(ISBLANK(F32),"-",(F32*$B$28*$B$39))</f>
        <v>3.3169499999999998</v>
      </c>
      <c r="H32" s="41">
        <f>IF(ISBLANK(F32),"-",G32*1000/D31)</f>
        <v>66.338999999999999</v>
      </c>
    </row>
    <row r="33" spans="1:8" ht="26.25">
      <c r="A33" s="28" t="s">
        <v>27</v>
      </c>
      <c r="B33" s="29">
        <v>1</v>
      </c>
      <c r="C33" s="36"/>
      <c r="D33" s="37"/>
      <c r="E33" s="38">
        <v>3</v>
      </c>
      <c r="F33" s="39">
        <v>3.5</v>
      </c>
      <c r="G33" s="40">
        <f t="shared" si="0"/>
        <v>3.3169499999999998</v>
      </c>
      <c r="H33" s="41">
        <f>IF(ISBLANK(F33),"-",G33*1000/D31)</f>
        <v>66.338999999999999</v>
      </c>
    </row>
    <row r="34" spans="1:8" ht="27" thickBot="1">
      <c r="A34" s="28" t="s">
        <v>28</v>
      </c>
      <c r="B34" s="29">
        <v>1</v>
      </c>
      <c r="C34" s="42"/>
      <c r="D34" s="43"/>
      <c r="E34" s="44">
        <v>4</v>
      </c>
      <c r="F34" s="45"/>
      <c r="G34" s="46" t="str">
        <f t="shared" si="0"/>
        <v>-</v>
      </c>
      <c r="H34" s="41" t="str">
        <f>IF(ISBLANK(F34),"-",G34*1000/D31)</f>
        <v>-</v>
      </c>
    </row>
    <row r="35" spans="1:8" ht="26.25">
      <c r="A35" s="28" t="s">
        <v>29</v>
      </c>
      <c r="B35" s="29">
        <v>1</v>
      </c>
      <c r="C35" s="30" t="s">
        <v>30</v>
      </c>
      <c r="D35" s="47">
        <v>50</v>
      </c>
      <c r="E35" s="32">
        <v>1</v>
      </c>
      <c r="F35" s="33">
        <v>3.5</v>
      </c>
      <c r="G35" s="34">
        <f t="shared" si="0"/>
        <v>3.3169499999999998</v>
      </c>
      <c r="H35" s="35">
        <f t="shared" ref="H35:H39" si="1">IF(ISBLANK(F35),"-",G35*1000/D35)</f>
        <v>66.338999999999999</v>
      </c>
    </row>
    <row r="36" spans="1:8" ht="26.25">
      <c r="A36" s="28" t="s">
        <v>31</v>
      </c>
      <c r="B36" s="29">
        <v>1</v>
      </c>
      <c r="C36" s="36"/>
      <c r="D36" s="48"/>
      <c r="E36" s="38">
        <v>2</v>
      </c>
      <c r="F36" s="39">
        <v>3.5</v>
      </c>
      <c r="G36" s="40">
        <f t="shared" si="0"/>
        <v>3.3169499999999998</v>
      </c>
      <c r="H36" s="41">
        <f>IF(ISBLANK(F36),"-",G36*1000/D35)</f>
        <v>66.338999999999999</v>
      </c>
    </row>
    <row r="37" spans="1:8" ht="26.25">
      <c r="A37" s="28" t="s">
        <v>32</v>
      </c>
      <c r="B37" s="29">
        <v>1</v>
      </c>
      <c r="C37" s="36"/>
      <c r="D37" s="48"/>
      <c r="E37" s="38">
        <v>3</v>
      </c>
      <c r="F37" s="39">
        <v>3.5</v>
      </c>
      <c r="G37" s="40">
        <f t="shared" si="0"/>
        <v>3.3169499999999998</v>
      </c>
      <c r="H37" s="41">
        <f>IF(ISBLANK(F37),"-",G37*1000/D35)</f>
        <v>66.338999999999999</v>
      </c>
    </row>
    <row r="38" spans="1:8" ht="27" thickBot="1">
      <c r="A38" s="28" t="s">
        <v>33</v>
      </c>
      <c r="B38" s="29">
        <v>1</v>
      </c>
      <c r="C38" s="42"/>
      <c r="D38" s="49"/>
      <c r="E38" s="44">
        <v>4</v>
      </c>
      <c r="F38" s="45"/>
      <c r="G38" s="46" t="str">
        <f t="shared" si="0"/>
        <v>-</v>
      </c>
      <c r="H38" s="50" t="str">
        <f>IF(ISBLANK(F38),"-",G38*1000/D35)</f>
        <v>-</v>
      </c>
    </row>
    <row r="39" spans="1:8" ht="26.25">
      <c r="A39" s="28" t="s">
        <v>34</v>
      </c>
      <c r="B39" s="51">
        <f>(B38/B37)*(B36/B35)*(B34/B33)*(B32/B31)*B30</f>
        <v>1</v>
      </c>
      <c r="C39" s="30" t="s">
        <v>35</v>
      </c>
      <c r="D39" s="31">
        <v>50</v>
      </c>
      <c r="E39" s="32">
        <v>1</v>
      </c>
      <c r="F39" s="33">
        <v>3.5</v>
      </c>
      <c r="G39" s="34">
        <f t="shared" si="0"/>
        <v>3.3169499999999998</v>
      </c>
      <c r="H39" s="41">
        <f t="shared" si="1"/>
        <v>66.338999999999999</v>
      </c>
    </row>
    <row r="40" spans="1:8" ht="27" thickBot="1">
      <c r="A40" s="52"/>
      <c r="B40" s="53"/>
      <c r="C40" s="36"/>
      <c r="D40" s="37"/>
      <c r="E40" s="38">
        <v>2</v>
      </c>
      <c r="F40" s="39">
        <v>3.5</v>
      </c>
      <c r="G40" s="40">
        <f t="shared" si="0"/>
        <v>3.3169499999999998</v>
      </c>
      <c r="H40" s="41">
        <f>IF(ISBLANK(F40),"-",G40*1000/D39)</f>
        <v>66.338999999999999</v>
      </c>
    </row>
    <row r="41" spans="1:8" ht="26.25">
      <c r="A41" s="54" t="s">
        <v>36</v>
      </c>
      <c r="B41" s="55"/>
      <c r="C41" s="36"/>
      <c r="D41" s="37"/>
      <c r="E41" s="38">
        <v>3</v>
      </c>
      <c r="F41" s="39">
        <v>3.5</v>
      </c>
      <c r="G41" s="40">
        <f t="shared" si="0"/>
        <v>3.3169499999999998</v>
      </c>
      <c r="H41" s="41">
        <f>IF(ISBLANK(F41),"-",G41*1000/D39)</f>
        <v>66.338999999999999</v>
      </c>
    </row>
    <row r="42" spans="1:8" ht="27" thickBot="1">
      <c r="A42" s="56"/>
      <c r="B42" s="57"/>
      <c r="C42" s="58"/>
      <c r="D42" s="43"/>
      <c r="E42" s="44">
        <v>4</v>
      </c>
      <c r="F42" s="45"/>
      <c r="G42" s="46" t="str">
        <f t="shared" si="0"/>
        <v>-</v>
      </c>
      <c r="H42" s="50" t="str">
        <f>IF(ISBLANK(F42),"-",G42*1000/D39)</f>
        <v>-</v>
      </c>
    </row>
    <row r="43" spans="1:8" ht="26.25">
      <c r="A43" s="59"/>
      <c r="B43" s="59"/>
      <c r="C43" s="59"/>
      <c r="D43" s="59"/>
      <c r="E43" s="59"/>
      <c r="F43" s="60"/>
      <c r="G43" s="61" t="s">
        <v>37</v>
      </c>
      <c r="H43" s="62">
        <f>AVERAGE(H31:H42)</f>
        <v>66.338999999999999</v>
      </c>
    </row>
    <row r="44" spans="1:8" ht="26.25">
      <c r="A44" s="4"/>
      <c r="B44" s="4"/>
      <c r="C44" s="59"/>
      <c r="D44" s="59"/>
      <c r="E44" s="59"/>
      <c r="F44" s="60"/>
      <c r="G44" s="63" t="s">
        <v>38</v>
      </c>
      <c r="H44" s="64">
        <f>STDEV(H31:H42)/H43</f>
        <v>0</v>
      </c>
    </row>
    <row r="45" spans="1:8" ht="27" thickBot="1">
      <c r="A45" s="59"/>
      <c r="B45" s="59"/>
      <c r="C45" s="60"/>
      <c r="D45" s="60"/>
      <c r="E45" s="65"/>
      <c r="F45" s="60"/>
      <c r="G45" s="66" t="s">
        <v>39</v>
      </c>
      <c r="H45" s="67">
        <f>COUNT(H31:H42)</f>
        <v>9</v>
      </c>
    </row>
    <row r="46" spans="1:8" ht="18.75">
      <c r="A46" s="59"/>
      <c r="B46" s="59"/>
      <c r="C46" s="60"/>
      <c r="D46" s="60"/>
      <c r="E46" s="60"/>
      <c r="F46" s="65"/>
      <c r="G46" s="60"/>
      <c r="H46" s="60"/>
    </row>
    <row r="47" spans="1:8" ht="26.25">
      <c r="A47" s="68" t="s">
        <v>40</v>
      </c>
      <c r="B47" s="69" t="s">
        <v>41</v>
      </c>
      <c r="C47" s="70" t="str">
        <f>B20</f>
        <v>Glucose</v>
      </c>
      <c r="D47" s="70"/>
      <c r="E47" s="71" t="s">
        <v>42</v>
      </c>
      <c r="F47" s="72">
        <f>H43</f>
        <v>66.338999999999999</v>
      </c>
      <c r="H47" s="60"/>
    </row>
    <row r="48" spans="1:8" ht="19.5" thickBot="1">
      <c r="A48" s="73"/>
      <c r="B48" s="74"/>
      <c r="C48" s="74"/>
      <c r="D48" s="74"/>
      <c r="E48" s="74"/>
      <c r="F48" s="74"/>
      <c r="G48" s="74"/>
      <c r="H48" s="74"/>
    </row>
    <row r="49" spans="1:8" ht="18.75">
      <c r="A49" s="4"/>
      <c r="B49" s="75" t="s">
        <v>43</v>
      </c>
      <c r="C49" s="75"/>
      <c r="D49" s="20"/>
      <c r="E49" s="76" t="s">
        <v>44</v>
      </c>
      <c r="F49" s="77"/>
      <c r="G49" s="75" t="s">
        <v>45</v>
      </c>
      <c r="H49" s="75"/>
    </row>
    <row r="50" spans="1:8" ht="60" customHeight="1">
      <c r="A50" s="78" t="s">
        <v>46</v>
      </c>
      <c r="B50" s="79"/>
      <c r="C50" s="79"/>
      <c r="D50" s="80"/>
      <c r="E50" s="81"/>
      <c r="F50" s="4"/>
      <c r="G50" s="82"/>
      <c r="H50" s="82"/>
    </row>
    <row r="51" spans="1:8" ht="60" customHeight="1">
      <c r="A51" s="78" t="s">
        <v>47</v>
      </c>
      <c r="B51" s="83"/>
      <c r="C51" s="83"/>
      <c r="D51" s="84"/>
      <c r="E51" s="85"/>
      <c r="F51" s="77"/>
      <c r="G51" s="86"/>
      <c r="H51" s="86"/>
    </row>
  </sheetData>
  <sheetProtection password="AD9C" sheet="1" objects="1" scenarios="1" formatCells="0" formatColumns="0" formatRows="0"/>
  <mergeCells count="15">
    <mergeCell ref="B49:C49"/>
    <mergeCell ref="G49:H49"/>
    <mergeCell ref="C35:C38"/>
    <mergeCell ref="D35:D38"/>
    <mergeCell ref="C39:C42"/>
    <mergeCell ref="D39:D42"/>
    <mergeCell ref="A41:B42"/>
    <mergeCell ref="C47:D47"/>
    <mergeCell ref="A1:H7"/>
    <mergeCell ref="A8:H14"/>
    <mergeCell ref="A16:H16"/>
    <mergeCell ref="B18:E18"/>
    <mergeCell ref="B21:H21"/>
    <mergeCell ref="C31:C34"/>
    <mergeCell ref="D31:D34"/>
  </mergeCells>
  <conditionalFormatting sqref="H44">
    <cfRule type="cellIs" dxfId="0" priority="1" operator="greaterThan">
      <formula>0.02</formula>
    </cfRule>
  </conditionalFormatting>
  <pageMargins left="0.7" right="0.7" top="0.75" bottom="0.75" header="0.3" footer="0.3"/>
  <pageSetup scale="27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</vt:lpstr>
      <vt:lpstr>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2015-10-22T05:32:32Z</dcterms:created>
  <dcterms:modified xsi:type="dcterms:W3CDTF">2015-10-22T05:40:03Z</dcterms:modified>
</cp:coreProperties>
</file>