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onent" sheetId="1" r:id="rId4"/>
    <sheet name="C" sheetId="2" r:id="rId5"/>
  </sheets>
  <definedNames>
    <definedName name="_xlnm.Print_Area" localSheetId="0">'component'!$A$4:$F$76</definedName>
    <definedName name="_xlnm.Print_Area" localSheetId="1">'C'!$A$4:$F$63</definedName>
  </definedNames>
  <calcPr calcId="124519" calcMode="auto" fullCalcOnLoad="0"/>
</workbook>
</file>

<file path=xl/sharedStrings.xml><?xml version="1.0" encoding="utf-8"?>
<sst xmlns="http://schemas.openxmlformats.org/spreadsheetml/2006/main" uniqueCount="74">
  <si>
    <t>MICOBIOLOGY NO.</t>
  </si>
  <si>
    <t>BIOL/002/2015</t>
  </si>
  <si>
    <t>DATE RECEIVED</t>
  </si>
  <si>
    <t>2015-11-23 12:54:18</t>
  </si>
  <si>
    <t>Analysis Report</t>
  </si>
  <si>
    <t>Bupivacaine Dihydrochloride Microbial Assay</t>
  </si>
  <si>
    <t>Sample Name:</t>
  </si>
  <si>
    <t>BUPIVACAINE HYDROCHLORIDE IN DEXTROSE INJECTRION USP</t>
  </si>
  <si>
    <t>Lab Ref No:</t>
  </si>
  <si>
    <t>NDQA201509402</t>
  </si>
  <si>
    <t>Active Ingredient:</t>
  </si>
  <si>
    <t>Bupivacaine Dihydrochloride</t>
  </si>
  <si>
    <t>Label Claim:</t>
  </si>
  <si>
    <t>Each  ml contains mg of Bupivacaine Dihydrochloride</t>
  </si>
  <si>
    <t>Date Test Set:</t>
  </si>
  <si>
    <t>17/12/2015</t>
  </si>
  <si>
    <t>Date of Results:</t>
  </si>
  <si>
    <t>21/01/2016</t>
  </si>
  <si>
    <t>Analysis Data:</t>
  </si>
  <si>
    <t xml:space="preserve">Bacterial Endotoxin (LAL) Test </t>
  </si>
  <si>
    <r>
      <t xml:space="preserve">Lysate Sensitivity, </t>
    </r>
    <r>
      <rPr>
        <rFont val="Calibri"/>
        <b val="false"/>
        <i val="false"/>
        <strike val="false"/>
        <color rgb="FF000000"/>
        <sz val="12"/>
        <u val="none"/>
      </rPr>
      <t xml:space="preserve">λ</t>
    </r>
    <r>
      <rPr>
        <rFont val="Book Antiqua"/>
        <b val="false"/>
        <i val="false"/>
        <strike val="false"/>
        <color rgb="FF000000"/>
        <sz val="12"/>
        <u val="none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</si>
  <si>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</si>
  <si>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</si>
  <si>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</si>
  <si>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</si>
  <si>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</si>
  <si>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</si>
  <si>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rFont val="Book Antiqua"/>
        <b val="true"/>
        <i val="false"/>
        <strike val="false"/>
        <color rgb="FF000000"/>
        <sz val="12"/>
        <u val="single"/>
      </rPr>
      <t xml:space="preserve"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</si>
  <si>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</si>
  <si>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</si>
  <si>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</si>
  <si>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</si>
  <si>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</si>
  <si>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 xml:space="preserve">Regression Coefficient (R</t>
    </r>
    <r>
      <rPr>
        <rFont val="Book Antiqua"/>
        <b val="true"/>
        <i val="false"/>
        <vertAlign val="superscript"/>
        <strike val="false"/>
        <color rgb="FF000000"/>
        <sz val="12"/>
        <u val="none"/>
      </rPr>
      <t xml:space="preserve">2</t>
    </r>
    <r>
      <rPr>
        <rFont val="Book Antiqua"/>
        <b val="true"/>
        <i val="false"/>
        <strike val="false"/>
        <color rgb="FF000000"/>
        <sz val="12"/>
        <u val="none"/>
      </rPr>
      <t xml:space="preserve">)</t>
    </r>
  </si>
  <si>
    <t>Reconstitution vol:</t>
  </si>
  <si>
    <t>7.5mL</t>
  </si>
  <si>
    <t>Standard stock Concentration (EU/mL)</t>
  </si>
  <si>
    <t>STANDARD DILUTIONS</t>
  </si>
  <si>
    <r>
      <t xml:space="preserve">Desired Standard Concetration (EU/ µL</t>
    </r>
    <r>
      <rPr>
        <rFont val="Calibri"/>
        <b val="true"/>
        <i val="false"/>
        <strike val="false"/>
        <color rgb="FF000000"/>
        <sz val="12"/>
        <u val="single"/>
      </rPr>
      <t xml:space="preserve"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</si>
  <si>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</si>
  <si>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</si>
  <si>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</si>
  <si>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</si>
  <si>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</si>
  <si>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</si>
  <si>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</si>
  <si>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</si>
  <si>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</si>
  <si>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</si>
  <si>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</si>
  <si>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 xml:space="preserve">Y - Ordinate (</t>
    </r>
    <r>
      <rPr>
        <rFont val="Book Antiqua"/>
        <b val="true"/>
        <i val="false"/>
        <strike val="false"/>
        <color rgb="FF000000"/>
        <sz val="12"/>
        <u val="none"/>
      </rPr>
      <t xml:space="preserve">B</t>
    </r>
    <r>
      <rPr>
        <rFont val="Book Antiqua"/>
        <b val="false"/>
        <i val="false"/>
        <strike val="false"/>
        <color rgb="FF000000"/>
        <sz val="12"/>
        <u val="none"/>
      </rPr>
      <t xml:space="preserve">)</t>
    </r>
  </si>
  <si>
    <r>
      <t xml:space="preserve">Gradient of Standard Curve (</t>
    </r>
    <r>
      <rPr>
        <rFont val="Book Antiqua"/>
        <b val="true"/>
        <i val="false"/>
        <strike val="false"/>
        <color rgb="FF000000"/>
        <sz val="12"/>
        <u val="none"/>
      </rPr>
      <t xml:space="preserve">A</t>
    </r>
    <r>
      <rPr>
        <rFont val="Book Antiqua"/>
        <b val="false"/>
        <i val="false"/>
        <strike val="false"/>
        <color rgb="FF000000"/>
        <sz val="12"/>
        <u val="none"/>
      </rPr>
      <t xml:space="preserve">)</t>
    </r>
  </si>
  <si>
    <r>
      <t xml:space="preserve">Standard curve formula: Log (</t>
    </r>
    <r>
      <rPr>
        <rFont val="Book Antiqua"/>
        <b val="true"/>
        <i val="false"/>
        <strike val="false"/>
        <color rgb="FF000000"/>
        <sz val="12"/>
        <u val="none"/>
      </rPr>
      <t xml:space="preserve">Y</t>
    </r>
    <r>
      <rPr>
        <rFont val="Book Antiqua"/>
        <b val="false"/>
        <i val="false"/>
        <strike val="false"/>
        <color rgb="FF000000"/>
        <sz val="12"/>
        <u val="none"/>
      </rPr>
      <t xml:space="preserve">) = </t>
    </r>
    <r>
      <rPr>
        <rFont val="Book Antiqua"/>
        <b val="true"/>
        <i val="false"/>
        <strike val="false"/>
        <color rgb="FF000000"/>
        <sz val="12"/>
        <u val="none"/>
      </rPr>
      <t xml:space="preserve">A</t>
    </r>
    <r>
      <rPr>
        <rFont val="Book Antiqua"/>
        <b val="false"/>
        <i val="false"/>
        <strike val="false"/>
        <color rgb="FF000000"/>
        <sz val="12"/>
        <u val="none"/>
      </rPr>
      <t xml:space="preserve">*Log (</t>
    </r>
    <r>
      <rPr>
        <rFont val="Book Antiqua"/>
        <b val="true"/>
        <i val="false"/>
        <strike val="false"/>
        <color rgb="FF000000"/>
        <sz val="12"/>
        <u val="none"/>
      </rPr>
      <t xml:space="preserve">X</t>
    </r>
    <r>
      <rPr>
        <rFont val="Book Antiqua"/>
        <b val="false"/>
        <i val="false"/>
        <strike val="false"/>
        <color rgb="FF000000"/>
        <sz val="12"/>
        <u val="none"/>
      </rPr>
      <t xml:space="preserve">) + </t>
    </r>
    <r>
      <rPr>
        <rFont val="Book Antiqua"/>
        <b val="true"/>
        <i val="false"/>
        <strike val="false"/>
        <color rgb="FF000000"/>
        <sz val="12"/>
        <u val="none"/>
      </rPr>
      <t xml:space="preserve">B</t>
    </r>
  </si>
  <si>
    <t>Sample Information</t>
  </si>
  <si>
    <r>
      <t xml:space="preserve">Sample Volume (</t>
    </r>
    <r>
      <rPr>
        <rFont val="Calibri"/>
        <b val="true"/>
        <i val="false"/>
        <strike val="false"/>
        <color rgb="FF000000"/>
        <sz val="12"/>
        <u val="none"/>
      </rPr>
      <t xml:space="preserve">µ</t>
    </r>
    <r>
      <rPr>
        <rFont val="Book Antiqua"/>
        <b val="true"/>
        <i val="false"/>
        <strike val="false"/>
        <color rgb="FF000000"/>
        <sz val="9.6"/>
        <u val="none"/>
      </rPr>
      <t xml:space="preserve">L)</t>
    </r>
  </si>
  <si>
    <r>
      <t xml:space="preserve">Sample </t>
    </r>
    <r>
      <rPr>
        <rFont val="Calibri"/>
        <b val="true"/>
        <i val="false"/>
        <strike val="false"/>
        <color rgb="FF000000"/>
        <sz val="12"/>
        <u val="none"/>
      </rPr>
      <t xml:space="preserve">Δ</t>
    </r>
    <r>
      <rPr>
        <rFont val="Book Antiqua"/>
        <b val="true"/>
        <i val="false"/>
        <strike val="false"/>
        <color rgb="FF000000"/>
        <sz val="12"/>
        <u val="none"/>
      </rPr>
      <t xml:space="preserve"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</si>
  <si>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</si>
  <si>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</si>
  <si>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</si>
  <si>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</si>
  <si>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</si>
  <si>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</si>
  <si>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</si>
  <si>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</si>
  <si>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</si>
  <si>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</si>
  <si>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</si>
  <si>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</si>
  <si>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rFont val="Book Antiqua"/>
        <b val="true"/>
        <i val="false"/>
        <strike val="false"/>
        <color rgb="FF000000"/>
        <sz val="12"/>
        <u val="none"/>
      </rPr>
      <t xml:space="preserve">:</t>
    </r>
  </si>
  <si>
    <t>Head, BAU</t>
  </si>
  <si>
    <t>Director</t>
  </si>
  <si>
    <t>PACLITAXEL INJECTION</t>
  </si>
  <si>
    <t>NDQD201401003</t>
  </si>
  <si>
    <t>Endotoxin Free</t>
  </si>
</sst>
</file>

<file path=xl/styles.xml><?xml version="1.0" encoding="utf-8"?>
<styleSheet xmlns="http://schemas.openxmlformats.org/spreadsheetml/2006/main" xml:space="preserve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single"/>
      <sz val="12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5"/>
      <color rgb="FF000000"/>
      <name val="Book Antiqua"/>
    </font>
    <font>
      <b val="0"/>
      <i val="0"/>
      <strike val="0"/>
      <u val="none"/>
      <sz val="16"/>
      <color rgb="FF000000"/>
      <name val="Book Antiqua"/>
    </font>
    <font>
      <b val="1"/>
      <i val="0"/>
      <strike val="0"/>
      <u val="none"/>
      <sz val="14"/>
      <color rgb="FF000000"/>
      <name val="Book Antiqu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/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1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2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67" fillId="2" borderId="0" applyFont="1" applyNumberFormat="1" applyFill="0" applyBorder="0" applyAlignment="1">
      <alignment horizontal="left" vertical="top" textRotation="0" wrapText="false" shrinkToFit="false"/>
    </xf>
    <xf xfId="0" fontId="4" numFmtId="168" fillId="2" borderId="0" applyFont="1" applyNumberFormat="1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7" fillId="2" borderId="0" applyFont="1" applyNumberFormat="1" applyFill="0" applyBorder="0" applyAlignment="1">
      <alignment horizontal="center" vertical="top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169" fillId="2" borderId="0" applyFont="1" applyNumberFormat="1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1">
      <alignment horizontal="general" vertical="top" textRotation="0" wrapText="false" shrinkToFit="false"/>
    </xf>
    <xf xfId="0" fontId="1" numFmtId="170" fillId="2" borderId="0" applyFont="1" applyNumberFormat="1" applyFill="0" applyBorder="0" applyAlignment="1">
      <alignment horizontal="general" vertical="top" textRotation="0" wrapText="false" shrinkToFit="false"/>
    </xf>
    <xf xfId="0" fontId="1" numFmtId="171" fillId="2" borderId="0" applyFont="1" applyNumberFormat="1" applyFill="0" applyBorder="0" applyAlignment="1">
      <alignment horizontal="general" vertical="top" textRotation="0" wrapText="false" shrinkToFit="false"/>
    </xf>
    <xf xfId="0" fontId="4" numFmtId="0" fillId="2" borderId="13" applyFont="1" applyNumberFormat="0" applyFill="0" applyBorder="1" applyAlignment="1">
      <alignment horizontal="center" vertical="top" textRotation="0" wrapText="false" shrinkToFit="false"/>
    </xf>
    <xf xfId="0" fontId="4" numFmtId="167" fillId="2" borderId="14" applyFont="1" applyNumberFormat="1" applyFill="0" applyBorder="1" applyAlignment="1">
      <alignment horizontal="center" vertical="top" textRotation="0" wrapText="false" shrinkToFit="false"/>
    </xf>
    <xf xfId="0" fontId="4" numFmtId="0" fillId="2" borderId="14" applyFont="1" applyNumberFormat="0" applyFill="0" applyBorder="1" applyAlignment="1">
      <alignment horizontal="center" vertical="top" textRotation="0" wrapText="false" shrinkToFit="false"/>
    </xf>
    <xf xfId="0" fontId="4" numFmtId="0" fillId="2" borderId="15" applyFont="1" applyNumberFormat="0" applyFill="0" applyBorder="1" applyAlignment="1">
      <alignment horizontal="center" vertical="top" textRotation="0" wrapText="false" shrinkToFit="false"/>
    </xf>
    <xf xfId="0" fontId="4" numFmtId="0" fillId="2" borderId="16" applyFont="1" applyNumberFormat="0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17" applyFont="1" applyNumberFormat="0" applyFill="0" applyBorder="1" applyAlignment="1">
      <alignment horizontal="center" vertical="top" textRotation="0" wrapText="false" shrinkToFit="false"/>
    </xf>
    <xf xfId="0" fontId="1" numFmtId="165" fillId="2" borderId="3" applyFont="1" applyNumberFormat="1" applyFill="0" applyBorder="1" applyAlignment="1">
      <alignment horizontal="center" vertical="top" textRotation="0" wrapText="false" shrinkToFit="false"/>
    </xf>
    <xf xfId="0" fontId="1" numFmtId="2" fillId="2" borderId="3" applyFont="1" applyNumberFormat="1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1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top" textRotation="0" wrapText="false" shrinkToFit="false"/>
    </xf>
    <xf xfId="0" fontId="1" numFmtId="165" fillId="2" borderId="20" applyFont="1" applyNumberFormat="1" applyFill="0" applyBorder="1" applyAlignment="1">
      <alignment horizontal="center" vertical="top" textRotation="0" wrapText="false" shrinkToFit="false"/>
    </xf>
    <xf xfId="0" fontId="1" numFmtId="2" fillId="2" borderId="20" applyFont="1" applyNumberFormat="1" applyFill="0" applyBorder="1" applyAlignment="1">
      <alignment horizontal="center" vertical="top" textRotation="0" wrapText="false" shrinkToFit="false"/>
    </xf>
    <xf xfId="0" fontId="1" numFmtId="0" fillId="2" borderId="20" applyFont="1" applyNumberFormat="0" applyFill="0" applyBorder="1" applyAlignment="1">
      <alignment horizontal="center" vertical="top" textRotation="0" wrapText="false" shrinkToFit="false"/>
    </xf>
    <xf xfId="0" fontId="1" numFmtId="0" fillId="2" borderId="21" applyFont="1" applyNumberFormat="0" applyFill="0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72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73" fillId="3" borderId="3" applyFont="1" applyNumberFormat="1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174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2" applyFont="1" applyNumberFormat="0" applyFill="0" applyBorder="1" applyAlignment="0">
      <alignment horizontal="general" vertical="bottom" textRotation="0" wrapText="false" shrinkToFit="false"/>
    </xf>
    <xf xfId="0" fontId="1" numFmtId="0" fillId="2" borderId="23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166" fillId="2" borderId="26" applyFont="1" applyNumberFormat="1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28" applyFont="1" applyNumberFormat="0" applyFill="0" applyBorder="1" applyAlignment="1">
      <alignment horizontal="center" vertical="bottom" textRotation="0" wrapText="false" shrinkToFit="false"/>
    </xf>
    <xf xfId="0" fontId="4" numFmtId="0" fillId="2" borderId="29" applyFont="1" applyNumberFormat="0" applyFill="0" applyBorder="1" applyAlignment="1">
      <alignment horizontal="center" vertical="bottom" textRotation="0" wrapText="false" shrinkToFit="false"/>
    </xf>
    <xf xfId="0" fontId="4" numFmtId="2" fillId="2" borderId="24" applyFont="1" applyNumberFormat="1" applyFill="0" applyBorder="1" applyAlignment="1">
      <alignment horizontal="center" vertical="bottom" textRotation="0" wrapText="false" shrinkToFit="false"/>
    </xf>
    <xf xfId="0" fontId="1" numFmtId="2" fillId="2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23" applyFont="1" applyNumberFormat="0" applyFill="0" applyBorder="1" applyAlignment="1">
      <alignment horizontal="center" vertical="bottom" textRotation="0" wrapText="false" shrinkToFit="false"/>
    </xf>
    <xf xfId="0" fontId="1" numFmtId="0" fillId="2" borderId="24" applyFont="1" applyNumberFormat="0" applyFill="0" applyBorder="1" applyAlignment="1">
      <alignment horizontal="center" vertical="bottom" textRotation="0" wrapText="false" shrinkToFit="false"/>
    </xf>
    <xf xfId="0" fontId="1" numFmtId="2" fillId="2" borderId="24" applyFont="1" applyNumberFormat="1" applyFill="0" applyBorder="1" applyAlignment="1">
      <alignment horizontal="center" vertical="bottom" textRotation="0" wrapText="false" shrinkToFit="false"/>
    </xf>
    <xf xfId="0" fontId="1" numFmtId="166" fillId="2" borderId="23" applyFont="1" applyNumberFormat="1" applyFill="0" applyBorder="1" applyAlignment="1">
      <alignment horizontal="center" vertical="bottom" textRotation="0" wrapText="false" shrinkToFit="false"/>
    </xf>
    <xf xfId="0" fontId="1" numFmtId="166" fillId="2" borderId="24" applyFont="1" applyNumberFormat="1" applyFill="0" applyBorder="1" applyAlignment="1">
      <alignment horizontal="center" vertical="bottom" textRotation="0" wrapText="false" shrinkToFit="false"/>
    </xf>
    <xf xfId="0" fontId="1" numFmtId="2" fillId="2" borderId="29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4" numFmtId="2" fillId="2" borderId="23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175" fillId="2" borderId="10" applyFont="1" applyNumberFormat="1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166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30" applyFont="1" applyNumberFormat="0" applyFill="0" applyBorder="1" applyAlignment="1">
      <alignment horizontal="center" vertical="bottom" textRotation="0" wrapText="false" shrinkToFit="false"/>
    </xf>
    <xf xfId="0" fontId="4" numFmtId="0" fillId="2" borderId="31" applyFont="1" applyNumberFormat="0" applyFill="0" applyBorder="1" applyAlignment="1">
      <alignment horizontal="center" vertical="bottom" textRotation="0" wrapText="false" shrinkToFit="false"/>
    </xf>
    <xf xfId="0" fontId="4" numFmtId="0" fillId="2" borderId="32" applyFont="1" applyNumberFormat="0" applyFill="0" applyBorder="1" applyAlignment="1">
      <alignment horizontal="center" vertical="bottom" textRotation="0" wrapText="false" shrinkToFit="false"/>
    </xf>
    <xf xfId="0" fontId="4" numFmtId="0" fillId="2" borderId="33" applyFont="1" applyNumberFormat="0" applyFill="0" applyBorder="1" applyAlignment="1">
      <alignment horizontal="center" vertical="bottom" textRotation="0" wrapText="false" shrinkToFit="false"/>
    </xf>
    <xf xfId="0" fontId="4" numFmtId="0" fillId="2" borderId="25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18" applyFont="1" applyNumberFormat="0" applyFill="0" applyBorder="1" applyAlignment="1">
      <alignment horizontal="center" vertical="bottom" textRotation="0" wrapText="false" shrinkToFit="false"/>
    </xf>
    <xf xfId="0" fontId="1" numFmtId="166" fillId="2" borderId="34" applyFont="1" applyNumberFormat="1" applyFill="0" applyBorder="1" applyAlignment="1">
      <alignment horizontal="center" vertical="bottom" textRotation="0" wrapText="false" shrinkToFit="false"/>
    </xf>
    <xf xfId="0" fontId="1" numFmtId="166" fillId="2" borderId="5" applyFont="1" applyNumberFormat="1" applyFill="0" applyBorder="1" applyAlignment="1">
      <alignment horizontal="center" vertical="bottom" textRotation="0" wrapText="false" shrinkToFit="false"/>
    </xf>
    <xf xfId="0" fontId="1" numFmtId="0" fillId="2" borderId="35" applyFont="1" applyNumberFormat="0" applyFill="0" applyBorder="1" applyAlignment="1">
      <alignment horizontal="center" vertical="bottom" textRotation="0" wrapText="false" shrinkToFit="false"/>
    </xf>
    <xf xfId="0" fontId="1" numFmtId="0" fillId="2" borderId="36" applyFont="1" applyNumberFormat="0" applyFill="0" applyBorder="1" applyAlignment="1">
      <alignment horizontal="center" vertical="bottom" textRotation="0" wrapText="false" shrinkToFit="false"/>
    </xf>
    <xf xfId="0" fontId="7" numFmtId="175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1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1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zoomScale="80" zoomScaleNormal="85" view="pageBreakPreview" showGridLines="true" showRowColHeaders="1">
      <selection activeCell="B27" sqref="B27"/>
    </sheetView>
  </sheetViews>
  <sheetFormatPr defaultRowHeight="14.4" outlineLevelRow="0" outlineLevelCol="0"/>
  <cols>
    <col min="1" max="1" width="45.140625" customWidth="true" style="1"/>
    <col min="2" max="2" width="32.140625" customWidth="true" style="1"/>
    <col min="3" max="3" width="28.7109375" customWidth="true" style="1"/>
    <col min="4" max="4" width="18" customWidth="true" style="1"/>
    <col min="5" max="5" width="16.5703125" customWidth="true" style="1"/>
    <col min="6" max="6" width="29.7109375" customWidth="true" style="1"/>
    <col min="7" max="7" width="9.140625" customWidth="true" style="1"/>
  </cols>
  <sheetData>
    <row r="1" spans="1:9" customHeight="1" ht="15.95"/>
    <row r="2" spans="1:9" customHeight="1" ht="15.95"/>
    <row r="3" spans="1:9" customHeight="1" ht="15.95"/>
    <row r="4" spans="1:9" customHeight="1" ht="15.95">
      <c r="A4" s="1"/>
    </row>
    <row r="5" spans="1:9" customHeight="1" ht="15.95"/>
    <row r="6" spans="1:9" customHeight="1" ht="15.95"/>
    <row r="7" spans="1:9" customHeight="1" ht="15.95"/>
    <row r="8" spans="1:9" customHeight="1" ht="15.95"/>
    <row r="9" spans="1:9" customHeight="1" ht="15.95"/>
    <row r="10" spans="1:9" customHeight="1" ht="15.95"/>
    <row r="11" spans="1:9" customHeight="1" ht="15.95"/>
    <row r="12" spans="1:9" customHeight="1" ht="15.95">
      <c r="A12" s="1" t="s">
        <v>0</v>
      </c>
      <c r="B12" s="1" t="s">
        <v>1</v>
      </c>
      <c r="C12" s="1" t="s">
        <v>2</v>
      </c>
      <c r="D12" s="1" t="s">
        <v>3</v>
      </c>
    </row>
    <row r="13" spans="1:9" customHeight="1" ht="15.95">
      <c r="A13" s="2" t="s">
        <v>4</v>
      </c>
      <c r="B13" s="2" t="s">
        <v>5</v>
      </c>
      <c r="F13" s="3"/>
    </row>
    <row r="14" spans="1:9" customHeight="1" ht="15.95">
      <c r="A14" s="4" t="s">
        <v>6</v>
      </c>
      <c r="B14" s="2" t="s">
        <v>7</v>
      </c>
      <c r="F14" s="3"/>
    </row>
    <row r="15" spans="1:9" customHeight="1" ht="15.95">
      <c r="A15" s="4" t="s">
        <v>8</v>
      </c>
      <c r="B15" s="1" t="s">
        <v>9</v>
      </c>
    </row>
    <row r="16" spans="1:9" customHeight="1" ht="15.95">
      <c r="A16" s="4" t="s">
        <v>10</v>
      </c>
      <c r="B16" s="5" t="s">
        <v>11</v>
      </c>
    </row>
    <row r="17" spans="1:9" customHeight="1" ht="15.95">
      <c r="A17" s="4" t="s">
        <v>12</v>
      </c>
      <c r="B17" s="1" t="s">
        <v>13</v>
      </c>
    </row>
    <row r="18" spans="1:9" customHeight="1" ht="15.95">
      <c r="A18" s="4" t="s">
        <v>14</v>
      </c>
      <c r="B18" s="6" t="s">
        <v>15</v>
      </c>
    </row>
    <row r="19" spans="1:9" customHeight="1" ht="15.95">
      <c r="A19" s="4" t="s">
        <v>16</v>
      </c>
      <c r="B19" s="6" t="s">
        <v>17</v>
      </c>
    </row>
    <row r="20" spans="1:9" customHeight="1" ht="15.95">
      <c r="A20" s="4"/>
      <c r="B20" s="6"/>
      <c r="C20" s="5"/>
      <c r="D20" s="5"/>
    </row>
    <row r="21" spans="1:9" customHeight="1" ht="23.25" s="9" customFormat="1">
      <c r="A21" s="7" t="s">
        <v>18</v>
      </c>
      <c r="B21" s="7" t="s">
        <v>19</v>
      </c>
      <c r="C21" s="8"/>
    </row>
    <row r="22" spans="1:9" customHeight="1" ht="15.95" s="9" customFormat="1">
      <c r="A22" s="8" t="s">
        <v>20</v>
      </c>
      <c r="B22" s="10">
        <v>0.005</v>
      </c>
      <c r="C22" s="11" t="s">
        <v>21</v>
      </c>
    </row>
    <row r="23" spans="1:9" customHeight="1" ht="16.5" s="9" customFormat="1">
      <c r="A23" s="9" t="s">
        <v>22</v>
      </c>
      <c r="B23" s="12">
        <v>0.67</v>
      </c>
      <c r="C23" s="13" t="s">
        <v>23</v>
      </c>
      <c r="D23" s="14"/>
      <c r="E23" s="15"/>
    </row>
    <row r="24" spans="1:9" customHeight="1" ht="16.5" s="9" customFormat="1">
      <c r="A24" s="16" t="s">
        <v>24</v>
      </c>
      <c r="B24" s="17"/>
      <c r="C24" s="13" t="s">
        <v>25</v>
      </c>
      <c r="D24" s="14"/>
      <c r="E24" s="15"/>
    </row>
    <row r="25" spans="1:9" customHeight="1" ht="19.5" s="9" customFormat="1">
      <c r="A25" s="16" t="s">
        <v>26</v>
      </c>
      <c r="B25" s="17">
        <v>6</v>
      </c>
      <c r="C25" s="18"/>
      <c r="D25" s="14"/>
      <c r="E25" s="15"/>
    </row>
    <row r="26" spans="1:9" customHeight="1" ht="19.5" s="9" customFormat="1">
      <c r="A26" s="16"/>
      <c r="B26" s="17"/>
      <c r="C26" s="18"/>
      <c r="D26" s="14"/>
      <c r="E26" s="15"/>
    </row>
    <row r="27" spans="1:9" customHeight="1" ht="18.75" s="9" customFormat="1">
      <c r="A27" s="19" t="s">
        <v>27</v>
      </c>
      <c r="B27" s="20"/>
      <c r="C27" s="18"/>
      <c r="D27" s="14"/>
      <c r="E27" s="15"/>
    </row>
    <row r="28" spans="1:9" customHeight="1" ht="19.5" s="9" customFormat="1">
      <c r="A28" s="14" t="s">
        <v>28</v>
      </c>
      <c r="B28" s="21"/>
    </row>
    <row r="29" spans="1:9" customHeight="1" ht="19.5" s="9" customFormat="1">
      <c r="A29" s="14"/>
      <c r="B29" s="21"/>
    </row>
    <row r="30" spans="1:9" customHeight="1" ht="20.1">
      <c r="A30" s="119" t="s">
        <v>29</v>
      </c>
      <c r="B30" s="120"/>
      <c r="C30" s="121" t="s">
        <v>30</v>
      </c>
      <c r="D30" s="121"/>
      <c r="E30" s="121"/>
      <c r="F30" s="122"/>
    </row>
    <row r="31" spans="1:9" customHeight="1" ht="20.1">
      <c r="A31" s="25" t="s">
        <v>31</v>
      </c>
      <c r="B31" s="99" t="str">
        <f>[1]NDQD2013121164!B23</f>
        <v>7500 EU / vial</v>
      </c>
      <c r="C31" s="123" t="s">
        <v>32</v>
      </c>
      <c r="D31" s="124"/>
      <c r="E31" s="124" t="s">
        <v>33</v>
      </c>
      <c r="F31" s="125"/>
    </row>
    <row r="32" spans="1:9" customHeight="1" ht="20.1">
      <c r="A32" s="27" t="s">
        <v>34</v>
      </c>
      <c r="B32" s="114" t="s">
        <v>35</v>
      </c>
      <c r="C32" s="126">
        <v>-0.999</v>
      </c>
      <c r="D32" s="127"/>
      <c r="E32" s="128">
        <v>0.998</v>
      </c>
      <c r="F32" s="129"/>
      <c r="G32" s="9"/>
    </row>
    <row r="33" spans="1:9" customHeight="1" ht="20.1">
      <c r="A33" s="97" t="s">
        <v>36</v>
      </c>
      <c r="B33" s="100">
        <f>7500/7.5</f>
        <v>1000</v>
      </c>
      <c r="C33" s="96"/>
      <c r="D33" s="96"/>
      <c r="E33" s="97"/>
      <c r="F33" s="98"/>
      <c r="G33" s="9"/>
    </row>
    <row r="34" spans="1:9" customHeight="1" ht="20.1">
      <c r="C34" s="29"/>
      <c r="D34" s="29"/>
      <c r="E34" s="63"/>
      <c r="F34" s="63"/>
      <c r="G34" s="9"/>
    </row>
    <row r="35" spans="1:9" customHeight="1" ht="20.1">
      <c r="A35" s="63"/>
      <c r="B35" s="37"/>
      <c r="C35" s="29"/>
      <c r="D35" s="29"/>
      <c r="E35" s="63"/>
      <c r="F35" s="63"/>
      <c r="G35" s="9"/>
    </row>
    <row r="36" spans="1:9" customHeight="1" ht="20.1">
      <c r="A36" s="117" t="s">
        <v>37</v>
      </c>
      <c r="B36" s="117"/>
      <c r="C36" s="117"/>
      <c r="D36" s="117"/>
      <c r="E36" s="117"/>
      <c r="F36" s="117"/>
      <c r="G36" s="9"/>
    </row>
    <row r="37" spans="1:9" customHeight="1" ht="20.1">
      <c r="A37" s="110"/>
      <c r="B37" s="110"/>
      <c r="C37" s="110"/>
      <c r="D37" s="110"/>
      <c r="E37" s="110"/>
      <c r="F37" s="110"/>
      <c r="G37" s="9"/>
    </row>
    <row r="38" spans="1:9" customHeight="1" ht="16.5" s="86" customFormat="1">
      <c r="A38" s="87" t="s">
        <v>38</v>
      </c>
      <c r="B38" s="87" t="s">
        <v>39</v>
      </c>
      <c r="C38" s="87" t="s">
        <v>40</v>
      </c>
      <c r="D38" s="87" t="s">
        <v>41</v>
      </c>
      <c r="E38" s="87" t="s">
        <v>42</v>
      </c>
      <c r="F38" s="113" t="s">
        <v>43</v>
      </c>
    </row>
    <row r="39" spans="1:9" s="85" customFormat="1">
      <c r="A39" s="105">
        <f>B39*C39/(D39)*E39/F39</f>
        <v>5</v>
      </c>
      <c r="B39" s="107">
        <f>B33</f>
        <v>1000</v>
      </c>
      <c r="C39" s="93">
        <v>100</v>
      </c>
      <c r="D39" s="93">
        <v>2000</v>
      </c>
      <c r="E39" s="102">
        <v>200</v>
      </c>
      <c r="F39" s="112">
        <v>2000</v>
      </c>
    </row>
    <row r="40" spans="1:9" s="85" customFormat="1">
      <c r="A40" s="105">
        <f>B40*C40/D40</f>
        <v>0.5</v>
      </c>
      <c r="B40" s="101">
        <f>A39</f>
        <v>5</v>
      </c>
      <c r="C40" s="93">
        <v>300</v>
      </c>
      <c r="D40" s="93">
        <v>3000</v>
      </c>
      <c r="E40" s="93"/>
      <c r="F40" s="91"/>
    </row>
    <row r="41" spans="1:9" s="85" customFormat="1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>
      <c r="A42" s="106">
        <f>B42*C42/D42</f>
        <v>0.005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>
      <c r="A43" s="108"/>
      <c r="B43" s="109"/>
      <c r="C43" s="89"/>
      <c r="D43" s="89"/>
      <c r="E43" s="90"/>
      <c r="F43" s="89"/>
    </row>
    <row r="44" spans="1:9" customHeight="1" ht="16.5" s="85" customFormat="1">
      <c r="A44" s="118" t="s">
        <v>44</v>
      </c>
      <c r="B44" s="118"/>
      <c r="C44" s="118"/>
      <c r="D44" s="118"/>
      <c r="E44" s="118"/>
      <c r="F44" s="118"/>
    </row>
    <row r="45" spans="1:9" s="85" customFormat="1">
      <c r="A45" s="108"/>
      <c r="B45" s="109"/>
      <c r="C45" s="89"/>
      <c r="D45" s="89"/>
      <c r="E45" s="90"/>
      <c r="F45" s="89"/>
    </row>
    <row r="46" spans="1:9" customHeight="1" ht="16.5" s="86" customFormat="1">
      <c r="A46" s="87" t="s">
        <v>40</v>
      </c>
      <c r="B46" s="87" t="s">
        <v>41</v>
      </c>
      <c r="C46" s="87" t="s">
        <v>42</v>
      </c>
      <c r="D46" s="95" t="s">
        <v>43</v>
      </c>
      <c r="E46" s="87" t="s">
        <v>45</v>
      </c>
      <c r="F46" s="95" t="s">
        <v>46</v>
      </c>
    </row>
    <row r="47" spans="1:9" s="85" customFormat="1">
      <c r="A47" s="103">
        <v>100</v>
      </c>
      <c r="B47" s="111">
        <v>4000</v>
      </c>
      <c r="C47" s="103">
        <v>100</v>
      </c>
      <c r="D47" s="111">
        <v>4000</v>
      </c>
      <c r="E47" s="94"/>
      <c r="F47" s="92"/>
    </row>
    <row r="48" spans="1:9" customHeight="1" ht="15.95">
      <c r="A48" s="30"/>
      <c r="B48" s="37"/>
      <c r="E48" s="8"/>
      <c r="F48" s="9"/>
      <c r="G48" s="9"/>
      <c r="H48" s="9"/>
      <c r="I48" s="9"/>
    </row>
    <row r="49" spans="1:9" customHeight="1" ht="15.95">
      <c r="A49" s="11" t="s">
        <v>47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customHeight="1" ht="15.95">
      <c r="A50" s="39" t="s">
        <v>48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customHeight="1" ht="15.95">
      <c r="A51" s="39"/>
      <c r="B51" s="38"/>
      <c r="C51" s="88"/>
      <c r="D51" s="9"/>
      <c r="E51" s="9"/>
      <c r="F51" s="8"/>
      <c r="G51" s="9"/>
      <c r="H51" s="9"/>
      <c r="I51" s="9"/>
    </row>
    <row r="52" spans="1:9" customHeight="1" ht="18.75">
      <c r="A52" s="41" t="s">
        <v>18</v>
      </c>
      <c r="B52" s="42" t="s">
        <v>49</v>
      </c>
      <c r="C52" s="2"/>
      <c r="D52" s="8"/>
      <c r="E52" s="43"/>
      <c r="F52" s="44"/>
      <c r="G52" s="9"/>
      <c r="H52" s="9"/>
      <c r="I52" s="9"/>
    </row>
    <row r="53" spans="1:9">
      <c r="A53" s="8"/>
      <c r="B53" s="45"/>
      <c r="C53" s="8"/>
      <c r="D53" s="45"/>
      <c r="E53" s="8"/>
      <c r="F53" s="44"/>
      <c r="G53" s="9"/>
      <c r="H53" s="9"/>
      <c r="I53" s="9"/>
    </row>
    <row r="54" spans="1:9" customHeight="1" ht="15.95">
      <c r="A54" s="8" t="s">
        <v>50</v>
      </c>
      <c r="B54" s="46">
        <v>6.14</v>
      </c>
      <c r="C54" s="8"/>
      <c r="D54" s="47"/>
      <c r="E54" s="48"/>
      <c r="F54" s="44"/>
      <c r="G54" s="9"/>
      <c r="H54" s="9"/>
      <c r="I54" s="9"/>
    </row>
    <row r="55" spans="1:9" customHeight="1" ht="15.95">
      <c r="A55" s="8" t="s">
        <v>51</v>
      </c>
      <c r="B55" s="45">
        <v>-0.128</v>
      </c>
      <c r="C55" s="8"/>
      <c r="D55" s="49"/>
      <c r="E55" s="50"/>
      <c r="F55" s="44"/>
      <c r="G55" s="9"/>
      <c r="H55" s="9"/>
      <c r="I55" s="9"/>
    </row>
    <row r="56" spans="1:9" customHeight="1" ht="26.25">
      <c r="A56" s="8" t="s">
        <v>52</v>
      </c>
      <c r="B56" s="45"/>
      <c r="C56" s="8"/>
      <c r="D56" s="8"/>
      <c r="E56" s="8"/>
      <c r="F56" s="44"/>
      <c r="G56" s="9"/>
      <c r="H56" s="9"/>
      <c r="I56" s="9"/>
    </row>
    <row r="57" spans="1:9" customHeight="1" ht="26.25">
      <c r="A57" s="8"/>
      <c r="D57" s="8"/>
      <c r="E57" s="8"/>
      <c r="F57" s="44"/>
      <c r="G57" s="9"/>
      <c r="H57" s="9"/>
      <c r="I57" s="9"/>
    </row>
    <row r="58" spans="1:9" customHeight="1" ht="27" s="57" customFormat="1">
      <c r="A58" s="51" t="s">
        <v>53</v>
      </c>
      <c r="B58" s="52" t="s">
        <v>54</v>
      </c>
      <c r="C58" s="53" t="s">
        <v>55</v>
      </c>
      <c r="D58" s="54" t="s">
        <v>56</v>
      </c>
      <c r="E58" s="53" t="s">
        <v>57</v>
      </c>
      <c r="F58" s="55" t="s">
        <v>58</v>
      </c>
      <c r="G58" s="56"/>
      <c r="H58" s="56"/>
      <c r="I58" s="56"/>
    </row>
    <row r="59" spans="1:9" customHeight="1" ht="27" s="64" customFormat="1">
      <c r="A59" s="58"/>
      <c r="B59" s="59">
        <v>50</v>
      </c>
      <c r="C59" s="60">
        <v>4332</v>
      </c>
      <c r="D59" s="61">
        <f>LN(C59)</f>
        <v>8.3737846081209</v>
      </c>
      <c r="E59" s="61">
        <f>(D59-$B$54)/$B$55</f>
        <v>-17.451442250944</v>
      </c>
      <c r="F59" s="62">
        <f>EXP(E59)</f>
        <v>2.6359364108723E-8</v>
      </c>
      <c r="G59" s="63"/>
      <c r="H59" s="63"/>
      <c r="I59" s="63"/>
    </row>
    <row r="60" spans="1:9" customHeight="1" ht="27" s="64" customFormat="1">
      <c r="A60" s="65"/>
      <c r="B60" s="66">
        <v>50</v>
      </c>
      <c r="C60" s="67">
        <v>4306</v>
      </c>
      <c r="D60" s="68">
        <f>LN(C60)</f>
        <v>8.3677646779243</v>
      </c>
      <c r="E60" s="68">
        <f>(D60-$B$54)/$B$55</f>
        <v>-17.404411546284</v>
      </c>
      <c r="F60" s="69">
        <f>EXP(E60)</f>
        <v>2.7628677983857E-8</v>
      </c>
      <c r="G60" s="63"/>
      <c r="H60" s="63"/>
      <c r="I60" s="63"/>
    </row>
    <row r="61" spans="1:9" customHeight="1" ht="26.25">
      <c r="A61" s="8"/>
      <c r="B61" s="45"/>
      <c r="C61" s="8"/>
      <c r="D61" s="115" t="s">
        <v>59</v>
      </c>
      <c r="E61" s="115"/>
      <c r="F61" s="70">
        <f>AVERAGE(F59:F60)</f>
        <v>2.699402104629E-8</v>
      </c>
      <c r="G61" s="9"/>
      <c r="H61" s="9"/>
      <c r="I61" s="9"/>
    </row>
    <row r="62" spans="1:9" customHeight="1" ht="25.5">
      <c r="E62" s="71" t="s">
        <v>60</v>
      </c>
      <c r="F62" s="72">
        <f>STDEV(C59:C60)/AVERAGE(C59:C60)</f>
        <v>0.0042567206091341</v>
      </c>
      <c r="G62" s="9"/>
      <c r="H62" s="9"/>
    </row>
    <row r="63" spans="1:9" customHeight="1" ht="26.25">
      <c r="A63" s="8"/>
      <c r="B63" s="45"/>
      <c r="C63" s="8"/>
      <c r="D63" s="115" t="s">
        <v>61</v>
      </c>
      <c r="E63" s="115"/>
      <c r="F63" s="73">
        <v>2</v>
      </c>
      <c r="G63" s="9"/>
      <c r="H63" s="9"/>
      <c r="I63" s="9"/>
    </row>
    <row r="64" spans="1:9" customHeight="1" ht="25.5">
      <c r="C64" s="74"/>
      <c r="E64" s="71" t="s">
        <v>62</v>
      </c>
      <c r="F64" s="24">
        <f>B47/A47*D47/C47</f>
        <v>1600</v>
      </c>
      <c r="G64" s="9"/>
      <c r="H64" s="9"/>
    </row>
    <row r="65" spans="1:9" customHeight="1" ht="25.5">
      <c r="E65" s="71" t="s">
        <v>63</v>
      </c>
      <c r="F65" s="75">
        <f>F64*F61</f>
        <v>4.3190433674064E-5</v>
      </c>
      <c r="G65" s="9"/>
      <c r="H65" s="9"/>
    </row>
    <row r="66" spans="1:9" customHeight="1" ht="15.95">
      <c r="F66" s="9"/>
      <c r="G66" s="9"/>
      <c r="H66" s="9"/>
    </row>
    <row r="67" spans="1:9">
      <c r="F67" s="9"/>
      <c r="G67" s="9"/>
      <c r="H67" s="9"/>
    </row>
    <row r="68" spans="1:9" customHeight="1" ht="19.5">
      <c r="A68" s="4" t="s">
        <v>64</v>
      </c>
      <c r="C68" s="76" t="s">
        <v>65</v>
      </c>
      <c r="D68" s="116">
        <f>F65*5/500</f>
        <v>4.3190433674064E-7</v>
      </c>
      <c r="E68" s="116"/>
      <c r="F68" s="74" t="str">
        <f>C23</f>
        <v>EU/mg</v>
      </c>
      <c r="G68" s="9"/>
      <c r="H68" s="9"/>
    </row>
    <row r="69" spans="1:9" customHeight="1" ht="21">
      <c r="B69" s="21"/>
      <c r="C69" s="21"/>
      <c r="D69" s="77"/>
      <c r="E69" s="78"/>
      <c r="F69" s="9"/>
      <c r="G69" s="9"/>
      <c r="H69" s="9"/>
    </row>
    <row r="70" spans="1:9" customHeight="1" ht="18">
      <c r="F70" s="9"/>
      <c r="G70" s="9"/>
      <c r="H70" s="9"/>
    </row>
    <row r="71" spans="1:9" customHeight="1" ht="18">
      <c r="F71" s="9"/>
      <c r="G71" s="9"/>
      <c r="H71" s="9"/>
    </row>
    <row r="72" spans="1:9" customHeight="1" ht="18">
      <c r="F72" s="9"/>
      <c r="G72" s="9"/>
      <c r="H72" s="9"/>
    </row>
    <row r="73" spans="1:9" customHeight="1" ht="24.95">
      <c r="A73" s="63" t="s">
        <v>66</v>
      </c>
      <c r="C73" s="63" t="s">
        <v>67</v>
      </c>
      <c r="D73" s="79"/>
      <c r="F73" s="80" t="s">
        <v>68</v>
      </c>
      <c r="G73" s="9"/>
      <c r="H73" s="9"/>
    </row>
    <row r="74" spans="1:9" customHeight="1" ht="24.95">
      <c r="A74" s="21"/>
      <c r="C74" s="81" t="s">
        <v>69</v>
      </c>
      <c r="D74" s="21"/>
      <c r="F74" s="21" t="s">
        <v>70</v>
      </c>
      <c r="G74" s="9"/>
      <c r="H74" s="9"/>
    </row>
    <row r="75" spans="1:9" customHeight="1" ht="24.95">
      <c r="A75" s="82"/>
      <c r="C75" s="34"/>
      <c r="D75" s="9"/>
      <c r="F75" s="34"/>
      <c r="G75" s="9"/>
      <c r="H75" s="9"/>
    </row>
    <row r="76" spans="1:9" customHeight="1" ht="24.95">
      <c r="F76" s="9"/>
      <c r="G76" s="9"/>
      <c r="H76" s="9"/>
    </row>
    <row r="77" spans="1:9" customHeight="1" ht="24.95">
      <c r="G77" s="9"/>
      <c r="H77" s="9"/>
      <c r="I77" s="9"/>
    </row>
    <row r="78" spans="1:9" customHeight="1" ht="24.95">
      <c r="G78" s="9"/>
      <c r="H78" s="9"/>
      <c r="I78" s="9"/>
    </row>
    <row r="79" spans="1:9" customHeight="1" ht="24.95">
      <c r="G79" s="9"/>
      <c r="H79" s="9"/>
      <c r="I79" s="9"/>
    </row>
    <row r="80" spans="1:9" customHeight="1" ht="15.95">
      <c r="G80" s="9"/>
      <c r="H80" s="9"/>
      <c r="I80" s="9"/>
    </row>
    <row r="81" spans="1:9" customHeight="1" ht="15.95">
      <c r="G81" s="9"/>
      <c r="H81" s="9"/>
      <c r="I81" s="9"/>
    </row>
    <row r="82" spans="1:9" customHeight="1" ht="15.95">
      <c r="G82" s="9"/>
      <c r="H82" s="9"/>
      <c r="I82" s="9"/>
    </row>
    <row r="83" spans="1:9" customHeight="1" ht="15.95">
      <c r="G83" s="9"/>
      <c r="H83" s="9"/>
      <c r="I83" s="9"/>
    </row>
    <row r="84" spans="1:9" customHeight="1" ht="15.95">
      <c r="G84" s="9"/>
      <c r="H84" s="9"/>
      <c r="I84" s="9"/>
    </row>
    <row r="85" spans="1:9" customHeight="1" ht="15.95">
      <c r="G85" s="9"/>
      <c r="H85" s="9"/>
      <c r="I85" s="9"/>
    </row>
    <row r="86" spans="1:9" customHeight="1" ht="15.95">
      <c r="G86" s="9"/>
      <c r="H86" s="9"/>
      <c r="I86" s="9"/>
    </row>
    <row r="87" spans="1:9" customHeight="1" ht="15.95">
      <c r="G87" s="9"/>
      <c r="H87" s="9"/>
      <c r="I87" s="9"/>
    </row>
    <row r="88" spans="1:9" customHeight="1" ht="15.95">
      <c r="G88" s="9"/>
      <c r="H88" s="9"/>
      <c r="I88" s="9"/>
    </row>
    <row r="89" spans="1:9" customHeight="1" ht="15.95">
      <c r="G89" s="9"/>
      <c r="H89" s="9"/>
      <c r="I89" s="9"/>
    </row>
    <row r="90" spans="1:9" customHeight="1" ht="15.95">
      <c r="G90" s="9"/>
      <c r="H90" s="9"/>
      <c r="I90" s="9"/>
    </row>
    <row r="91" spans="1:9" customHeight="1" ht="15.95">
      <c r="G91" s="9"/>
      <c r="H91" s="9"/>
      <c r="I91" s="9"/>
    </row>
    <row r="92" spans="1:9" customHeight="1" ht="15.95">
      <c r="G92" s="9"/>
      <c r="H92" s="9"/>
      <c r="I92" s="9"/>
    </row>
    <row r="93" spans="1:9" customHeight="1" ht="15.95">
      <c r="G93" s="9"/>
      <c r="H93" s="9"/>
      <c r="I93" s="9"/>
    </row>
    <row r="94" spans="1:9" customHeight="1" ht="15.95">
      <c r="G94" s="9"/>
      <c r="H94" s="9"/>
      <c r="I94" s="9"/>
    </row>
    <row r="95" spans="1:9" customHeight="1" ht="15.95">
      <c r="G95" s="9"/>
      <c r="H95" s="9"/>
      <c r="I95" s="9"/>
    </row>
    <row r="96" spans="1:9">
      <c r="G96" s="9"/>
      <c r="H96" s="9"/>
      <c r="I96" s="9"/>
    </row>
    <row r="97" spans="1:9">
      <c r="G97" s="9"/>
      <c r="H97" s="9"/>
      <c r="I97" s="9"/>
    </row>
    <row r="98" spans="1:9">
      <c r="G98" s="9"/>
      <c r="H98" s="9"/>
      <c r="I98" s="9"/>
    </row>
    <row r="99" spans="1:9">
      <c r="G99" s="9"/>
      <c r="H99" s="9"/>
      <c r="I99" s="9"/>
    </row>
    <row r="100" spans="1:9">
      <c r="G100" s="9"/>
      <c r="H100" s="9"/>
      <c r="I100" s="9"/>
    </row>
    <row r="101" spans="1:9">
      <c r="G101" s="9"/>
      <c r="H101" s="9"/>
      <c r="I101" s="9"/>
    </row>
    <row r="102" spans="1:9">
      <c r="G102" s="9"/>
      <c r="H102" s="9"/>
      <c r="I102" s="9"/>
    </row>
    <row r="103" spans="1:9">
      <c r="G103" s="9"/>
      <c r="H103" s="9"/>
      <c r="I103" s="9"/>
    </row>
    <row r="104" spans="1:9">
      <c r="G104" s="9"/>
      <c r="H104" s="9"/>
      <c r="I104" s="9"/>
    </row>
    <row r="105" spans="1:9">
      <c r="G105" s="9"/>
      <c r="H105" s="9"/>
      <c r="I105" s="9"/>
    </row>
    <row r="106" spans="1:9">
      <c r="G106" s="9"/>
      <c r="H106" s="9"/>
      <c r="I106" s="9"/>
    </row>
    <row r="107" spans="1:9">
      <c r="G107" s="83"/>
      <c r="H107" s="9"/>
      <c r="I107" s="9"/>
    </row>
    <row r="108" spans="1:9">
      <c r="G108" s="84"/>
      <c r="H108" s="9"/>
      <c r="I108" s="9"/>
    </row>
    <row r="109" spans="1:9">
      <c r="G109" s="84"/>
      <c r="H109" s="9"/>
      <c r="I109" s="9"/>
    </row>
    <row r="110" spans="1:9">
      <c r="G110" s="84"/>
      <c r="H110" s="9"/>
      <c r="I110" s="9"/>
    </row>
    <row r="111" spans="1:9">
      <c r="G111" s="9"/>
      <c r="H111" s="9"/>
      <c r="I111" s="9"/>
    </row>
    <row r="112" spans="1:9">
      <c r="G112" s="9"/>
      <c r="H112" s="9"/>
      <c r="I112" s="9"/>
    </row>
    <row r="113" spans="1:9">
      <c r="G113" s="9"/>
      <c r="H113" s="9"/>
      <c r="I113" s="9"/>
    </row>
    <row r="114" spans="1:9">
      <c r="G114" s="9"/>
      <c r="H114" s="9"/>
      <c r="I114" s="9"/>
    </row>
    <row r="115" spans="1:9">
      <c r="G115" s="9"/>
      <c r="H115" s="9"/>
      <c r="I115" s="9"/>
    </row>
    <row r="116" spans="1:9">
      <c r="G116" s="9"/>
      <c r="H116" s="9"/>
      <c r="I1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D61:E61"/>
    <mergeCell ref="D63:E63"/>
    <mergeCell ref="D68:E68"/>
    <mergeCell ref="A36:F36"/>
    <mergeCell ref="A44:F44"/>
    <mergeCell ref="A30:B30"/>
    <mergeCell ref="C30:F30"/>
    <mergeCell ref="C31:D31"/>
    <mergeCell ref="E31:F31"/>
    <mergeCell ref="C32:D32"/>
  </mergeCells>
  <printOptions gridLines="false" gridLinesSet="true" horizontalCentered="true"/>
  <pageMargins left="0.75" right="0.5" top="0.5" bottom="0.5" header="0.25" footer="0.25"/>
  <pageSetup paperSize="1" orientation="portrait" scale="53" fitToHeight="1" fitToWidth="1"/>
  <headerFooter differentOddEven="false" differentFirst="false" scaleWithDoc="true" alignWithMargins="false">
    <oddHeader/>
    <oddFooter>&amp;L&amp;B NDQA201509402 / Bacterial Endotoxin / Download 2  /  Analyst - Eric Ngamau /  Date 21-01-2016 &amp;RPage &amp;P of &amp;N</oddFooter>
    <evenHeader/>
    <evenFooter/>
    <firstHeader/>
    <firstFooter/>
  </headerFooter>
  <colBreaks count="1" manualBreakCount="1">
    <brk id="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zoomScale="80" zoomScaleNormal="85" view="pageBreakPreview" showGridLines="true" showRowColHeaders="1">
      <selection activeCell="C48" sqref="C48"/>
    </sheetView>
  </sheetViews>
  <sheetFormatPr defaultRowHeight="14.4" outlineLevelRow="0" outlineLevelCol="0"/>
  <cols>
    <col min="1" max="1" width="45.140625" customWidth="true" style="1"/>
    <col min="2" max="2" width="23.140625" customWidth="true" style="1"/>
    <col min="3" max="3" width="28.7109375" customWidth="true" style="1"/>
    <col min="4" max="4" width="13.28515625" customWidth="true" style="1"/>
    <col min="5" max="5" width="12.5703125" customWidth="true" style="1"/>
    <col min="6" max="6" width="29.7109375" customWidth="true" style="1"/>
    <col min="7" max="7" width="9.140625" customWidth="true" style="1"/>
  </cols>
  <sheetData>
    <row r="1" spans="1:9" customHeight="1" ht="15.95"/>
    <row r="2" spans="1:9" customHeight="1" ht="15.95"/>
    <row r="3" spans="1:9" customHeight="1" ht="15.95"/>
    <row r="4" spans="1:9" customHeight="1" ht="15.95">
      <c r="A4" s="1"/>
    </row>
    <row r="5" spans="1:9" customHeight="1" ht="15.95"/>
    <row r="6" spans="1:9" customHeight="1" ht="15.95"/>
    <row r="7" spans="1:9" customHeight="1" ht="15.95"/>
    <row r="8" spans="1:9" customHeight="1" ht="15.95"/>
    <row r="9" spans="1:9" customHeight="1" ht="15.95"/>
    <row r="10" spans="1:9" customHeight="1" ht="15.95"/>
    <row r="11" spans="1:9" customHeight="1" ht="15.95"/>
    <row r="12" spans="1:9" customHeight="1" ht="15.95"/>
    <row r="13" spans="1:9" customHeight="1" ht="15.95">
      <c r="A13" s="2" t="s">
        <v>4</v>
      </c>
      <c r="B13" s="2" t="s">
        <v>71</v>
      </c>
      <c r="F13" s="3"/>
    </row>
    <row r="14" spans="1:9" customHeight="1" ht="15.95">
      <c r="A14" s="4" t="s">
        <v>6</v>
      </c>
      <c r="B14" s="2" t="s">
        <v>71</v>
      </c>
      <c r="F14" s="3"/>
    </row>
    <row r="15" spans="1:9" customHeight="1" ht="15.95">
      <c r="A15" s="4" t="s">
        <v>8</v>
      </c>
      <c r="B15" s="1" t="s">
        <v>72</v>
      </c>
    </row>
    <row r="16" spans="1:9" customHeight="1" ht="15.95">
      <c r="A16" s="4" t="s">
        <v>10</v>
      </c>
      <c r="B16" s="5" t="str">
        <f>B13</f>
        <v>PACLITAXEL INJECTION</v>
      </c>
    </row>
    <row r="17" spans="1:9" customHeight="1" ht="15.95">
      <c r="A17" s="4" t="s">
        <v>12</v>
      </c>
      <c r="B17" s="1" t="s">
        <v>73</v>
      </c>
    </row>
    <row r="18" spans="1:9" customHeight="1" ht="15.95">
      <c r="A18" s="4" t="s">
        <v>14</v>
      </c>
      <c r="B18" s="6">
        <v>41716</v>
      </c>
    </row>
    <row r="19" spans="1:9" customHeight="1" ht="15.95">
      <c r="A19" s="4" t="s">
        <v>16</v>
      </c>
      <c r="B19" s="6">
        <v>41716</v>
      </c>
    </row>
    <row r="20" spans="1:9" customHeight="1" ht="15.95">
      <c r="A20" s="4"/>
      <c r="B20" s="6"/>
      <c r="C20" s="5"/>
      <c r="D20" s="5"/>
    </row>
    <row r="21" spans="1:9" customHeight="1" ht="23.25" s="9" customFormat="1">
      <c r="A21" s="7" t="s">
        <v>18</v>
      </c>
      <c r="B21" s="7" t="s">
        <v>19</v>
      </c>
      <c r="C21" s="8"/>
    </row>
    <row r="22" spans="1:9" customHeight="1" ht="15.95" s="9" customFormat="1">
      <c r="A22" s="8" t="s">
        <v>20</v>
      </c>
      <c r="B22" s="10">
        <v>0.005</v>
      </c>
      <c r="C22" s="11" t="s">
        <v>21</v>
      </c>
    </row>
    <row r="23" spans="1:9" customHeight="1" ht="16.5" s="9" customFormat="1">
      <c r="A23" s="9" t="s">
        <v>22</v>
      </c>
      <c r="B23" s="12">
        <v>0.67</v>
      </c>
      <c r="C23" s="13" t="s">
        <v>23</v>
      </c>
      <c r="D23" s="14"/>
      <c r="E23" s="15"/>
    </row>
    <row r="24" spans="1:9" customHeight="1" ht="16.5" s="9" customFormat="1">
      <c r="A24" s="16" t="s">
        <v>24</v>
      </c>
      <c r="B24" s="17"/>
      <c r="C24" s="13" t="s">
        <v>25</v>
      </c>
      <c r="D24" s="14"/>
      <c r="E24" s="15"/>
    </row>
    <row r="25" spans="1:9" customHeight="1" ht="19.5" s="9" customFormat="1">
      <c r="A25" s="16" t="s">
        <v>26</v>
      </c>
      <c r="B25" s="17">
        <v>6</v>
      </c>
      <c r="C25" s="18"/>
      <c r="D25" s="14"/>
      <c r="E25" s="15"/>
    </row>
    <row r="26" spans="1:9" customHeight="1" ht="19.5" s="9" customFormat="1">
      <c r="A26" s="16"/>
      <c r="B26" s="17"/>
      <c r="C26" s="18"/>
      <c r="D26" s="14"/>
      <c r="E26" s="15"/>
    </row>
    <row r="27" spans="1:9" customHeight="1" ht="18.75" s="9" customFormat="1">
      <c r="A27" s="19" t="s">
        <v>27</v>
      </c>
      <c r="B27" s="20"/>
      <c r="C27" s="18"/>
      <c r="D27" s="14"/>
      <c r="E27" s="15"/>
    </row>
    <row r="28" spans="1:9" customHeight="1" ht="19.5" s="9" customFormat="1">
      <c r="A28" s="14" t="s">
        <v>28</v>
      </c>
      <c r="B28" s="21"/>
    </row>
    <row r="29" spans="1:9" customHeight="1" ht="19.5" s="9" customFormat="1">
      <c r="A29" s="14"/>
      <c r="B29" s="21"/>
    </row>
    <row r="30" spans="1:9" customHeight="1" ht="20.1">
      <c r="A30" s="119" t="s">
        <v>29</v>
      </c>
      <c r="B30" s="120"/>
      <c r="C30" s="121" t="s">
        <v>30</v>
      </c>
      <c r="D30" s="121"/>
      <c r="E30" s="121"/>
      <c r="F30" s="122"/>
    </row>
    <row r="31" spans="1:9" customHeight="1" ht="20.1">
      <c r="A31" s="22"/>
      <c r="B31" s="23"/>
      <c r="C31" s="123" t="s">
        <v>32</v>
      </c>
      <c r="D31" s="124"/>
      <c r="E31" s="124" t="s">
        <v>33</v>
      </c>
      <c r="F31" s="125"/>
    </row>
    <row r="32" spans="1:9" customHeight="1" ht="20.1">
      <c r="A32" s="25" t="s">
        <v>31</v>
      </c>
      <c r="B32" s="26" t="str">
        <f>[1]NDQD2013121164!B23</f>
        <v>7500 EU / vial</v>
      </c>
      <c r="C32" s="126">
        <v>-0.999</v>
      </c>
      <c r="D32" s="127"/>
      <c r="E32" s="128">
        <v>0.998</v>
      </c>
      <c r="F32" s="129"/>
      <c r="G32" s="9"/>
    </row>
    <row r="33" spans="1:9" customHeight="1" ht="20.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customHeight="1" ht="20.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customHeight="1" ht="15.95">
      <c r="A35" s="30"/>
      <c r="B35" s="37"/>
      <c r="E35" s="8"/>
      <c r="F35" s="9"/>
      <c r="G35" s="9"/>
      <c r="H35" s="9"/>
      <c r="I35" s="9"/>
    </row>
    <row r="36" spans="1:9" customHeight="1" ht="15.95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customHeight="1" ht="15.95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customHeight="1" ht="15.95">
      <c r="A38" s="39"/>
      <c r="B38" s="38"/>
      <c r="C38" s="40"/>
      <c r="D38" s="9"/>
      <c r="E38" s="9"/>
      <c r="F38" s="8"/>
      <c r="G38" s="9"/>
      <c r="H38" s="9"/>
      <c r="I38" s="9"/>
    </row>
    <row r="39" spans="1:9" customHeight="1" ht="18.75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customHeight="1" ht="15.95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customHeight="1" ht="15.95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customHeight="1" ht="26.25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customHeight="1" ht="26.25">
      <c r="A44" s="8"/>
      <c r="D44" s="8"/>
      <c r="E44" s="8"/>
      <c r="F44" s="44"/>
      <c r="G44" s="9"/>
      <c r="H44" s="9"/>
      <c r="I44" s="9"/>
    </row>
    <row r="45" spans="1:9" customHeight="1" ht="27" s="57" customForma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customHeight="1" ht="27" s="64" customFormat="1">
      <c r="A46" s="58"/>
      <c r="B46" s="59">
        <v>50</v>
      </c>
      <c r="C46" s="60">
        <v>4332</v>
      </c>
      <c r="D46" s="61">
        <f>LN(C46)</f>
        <v>8.3737846081209</v>
      </c>
      <c r="E46" s="61">
        <f>(D46-$B$41)/$B$42</f>
        <v>-17.451442250944</v>
      </c>
      <c r="F46" s="62">
        <f>EXP(E46)</f>
        <v>2.6359364108723E-8</v>
      </c>
      <c r="G46" s="63"/>
      <c r="H46" s="63"/>
      <c r="I46" s="63"/>
    </row>
    <row r="47" spans="1:9" customHeight="1" ht="27" s="64" customFormat="1">
      <c r="A47" s="65"/>
      <c r="B47" s="66">
        <v>50</v>
      </c>
      <c r="C47" s="67">
        <v>4306</v>
      </c>
      <c r="D47" s="68">
        <f>LN(C47)</f>
        <v>8.3677646779243</v>
      </c>
      <c r="E47" s="68">
        <f>(D47-$B$41)/$B$42</f>
        <v>-17.404411546284</v>
      </c>
      <c r="F47" s="69">
        <f>EXP(E47)</f>
        <v>2.7628677983857E-8</v>
      </c>
      <c r="G47" s="63"/>
      <c r="H47" s="63"/>
      <c r="I47" s="63"/>
    </row>
    <row r="48" spans="1:9" customHeight="1" ht="26.25">
      <c r="A48" s="8"/>
      <c r="B48" s="45"/>
      <c r="C48" s="8"/>
      <c r="D48" s="115" t="s">
        <v>59</v>
      </c>
      <c r="E48" s="115"/>
      <c r="F48" s="70">
        <f>AVERAGE(F46:F47)</f>
        <v>2.699402104629E-8</v>
      </c>
      <c r="G48" s="9"/>
      <c r="H48" s="9"/>
      <c r="I48" s="9"/>
    </row>
    <row r="49" spans="1:9" customHeight="1" ht="25.5">
      <c r="E49" s="71" t="s">
        <v>60</v>
      </c>
      <c r="F49" s="72">
        <f>STDEV(C46:C47)/AVERAGE(C46:C47)</f>
        <v>0.0042567206091341</v>
      </c>
      <c r="G49" s="9"/>
      <c r="H49" s="9"/>
    </row>
    <row r="50" spans="1:9" customHeight="1" ht="26.25">
      <c r="A50" s="8"/>
      <c r="B50" s="45"/>
      <c r="C50" s="8"/>
      <c r="D50" s="115" t="s">
        <v>61</v>
      </c>
      <c r="E50" s="115"/>
      <c r="F50" s="73">
        <v>2</v>
      </c>
      <c r="G50" s="9"/>
      <c r="H50" s="9"/>
      <c r="I50" s="9"/>
    </row>
    <row r="51" spans="1:9" customHeight="1" ht="25.5">
      <c r="C51" s="74"/>
      <c r="E51" s="71" t="s">
        <v>62</v>
      </c>
      <c r="F51" s="24">
        <f>4000/100*4000/100</f>
        <v>1600</v>
      </c>
      <c r="G51" s="9"/>
      <c r="H51" s="9"/>
    </row>
    <row r="52" spans="1:9" customHeight="1" ht="25.5">
      <c r="E52" s="71" t="s">
        <v>63</v>
      </c>
      <c r="F52" s="75">
        <f>F51*F48</f>
        <v>4.3190433674064E-5</v>
      </c>
      <c r="G52" s="9"/>
      <c r="H52" s="9"/>
    </row>
    <row r="53" spans="1:9" customHeight="1" ht="15.95">
      <c r="F53" s="9"/>
      <c r="G53" s="9"/>
      <c r="H53" s="9"/>
    </row>
    <row r="54" spans="1:9">
      <c r="F54" s="9"/>
      <c r="G54" s="9"/>
      <c r="H54" s="9"/>
    </row>
    <row r="55" spans="1:9" customHeight="1" ht="18.75">
      <c r="A55" s="4" t="s">
        <v>64</v>
      </c>
      <c r="C55" s="76" t="s">
        <v>65</v>
      </c>
      <c r="D55" s="130">
        <f>F52*5/500</f>
        <v>4.3190433674064E-7</v>
      </c>
      <c r="E55" s="130"/>
      <c r="F55" s="74" t="str">
        <f>C23</f>
        <v>EU/mg</v>
      </c>
      <c r="G55" s="9"/>
      <c r="H55" s="9"/>
    </row>
    <row r="56" spans="1:9" customHeight="1" ht="21">
      <c r="B56" s="21"/>
      <c r="C56" s="21"/>
      <c r="D56" s="77"/>
      <c r="E56" s="78"/>
      <c r="F56" s="9"/>
      <c r="G56" s="9"/>
      <c r="H56" s="9"/>
    </row>
    <row r="57" spans="1:9" customHeight="1" ht="18">
      <c r="F57" s="9"/>
      <c r="G57" s="9"/>
      <c r="H57" s="9"/>
    </row>
    <row r="58" spans="1:9" customHeight="1" ht="18">
      <c r="F58" s="9"/>
      <c r="G58" s="9"/>
      <c r="H58" s="9"/>
    </row>
    <row r="59" spans="1:9" customHeight="1" ht="18">
      <c r="F59" s="9"/>
      <c r="G59" s="9"/>
      <c r="H59" s="9"/>
    </row>
    <row r="60" spans="1:9" customHeight="1" ht="24.95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customHeight="1" ht="24.95">
      <c r="A61" s="21"/>
      <c r="C61" s="81" t="s">
        <v>69</v>
      </c>
      <c r="D61" s="21"/>
      <c r="F61" s="21" t="s">
        <v>70</v>
      </c>
      <c r="G61" s="9"/>
      <c r="H61" s="9"/>
    </row>
    <row r="62" spans="1:9" customHeight="1" ht="24.95">
      <c r="A62" s="82"/>
      <c r="C62" s="34"/>
      <c r="D62" s="9"/>
      <c r="F62" s="34"/>
      <c r="G62" s="9"/>
      <c r="H62" s="9"/>
    </row>
    <row r="63" spans="1:9" customHeight="1" ht="24.95">
      <c r="F63" s="9"/>
      <c r="G63" s="9"/>
      <c r="H63" s="9"/>
    </row>
    <row r="64" spans="1:9" customHeight="1" ht="24.95">
      <c r="G64" s="9"/>
      <c r="H64" s="9"/>
      <c r="I64" s="9"/>
    </row>
    <row r="65" spans="1:9" customHeight="1" ht="24.95">
      <c r="G65" s="9"/>
      <c r="H65" s="9"/>
      <c r="I65" s="9"/>
    </row>
    <row r="66" spans="1:9" customHeight="1" ht="24.95">
      <c r="G66" s="9"/>
      <c r="H66" s="9"/>
      <c r="I66" s="9"/>
    </row>
    <row r="67" spans="1:9" customHeight="1" ht="15.95">
      <c r="G67" s="9"/>
      <c r="H67" s="9"/>
      <c r="I67" s="9"/>
    </row>
    <row r="68" spans="1:9" customHeight="1" ht="15.95">
      <c r="G68" s="9"/>
      <c r="H68" s="9"/>
      <c r="I68" s="9"/>
    </row>
    <row r="69" spans="1:9" customHeight="1" ht="15.95">
      <c r="G69" s="9"/>
      <c r="H69" s="9"/>
      <c r="I69" s="9"/>
    </row>
    <row r="70" spans="1:9" customHeight="1" ht="15.95">
      <c r="G70" s="9"/>
      <c r="H70" s="9"/>
      <c r="I70" s="9"/>
    </row>
    <row r="71" spans="1:9" customHeight="1" ht="15.95">
      <c r="G71" s="9"/>
      <c r="H71" s="9"/>
      <c r="I71" s="9"/>
    </row>
    <row r="72" spans="1:9" customHeight="1" ht="15.95">
      <c r="G72" s="9"/>
      <c r="H72" s="9"/>
      <c r="I72" s="9"/>
    </row>
    <row r="73" spans="1:9" customHeight="1" ht="15.95">
      <c r="G73" s="9"/>
      <c r="H73" s="9"/>
      <c r="I73" s="9"/>
    </row>
    <row r="74" spans="1:9" customHeight="1" ht="15.95">
      <c r="G74" s="9"/>
      <c r="H74" s="9"/>
      <c r="I74" s="9"/>
    </row>
    <row r="75" spans="1:9" customHeight="1" ht="15.95">
      <c r="G75" s="9"/>
      <c r="H75" s="9"/>
      <c r="I75" s="9"/>
    </row>
    <row r="76" spans="1:9" customHeight="1" ht="15.95">
      <c r="G76" s="9"/>
      <c r="H76" s="9"/>
      <c r="I76" s="9"/>
    </row>
    <row r="77" spans="1:9" customHeight="1" ht="15.95">
      <c r="G77" s="9"/>
      <c r="H77" s="9"/>
      <c r="I77" s="9"/>
    </row>
    <row r="78" spans="1:9" customHeight="1" ht="15.95">
      <c r="G78" s="9"/>
      <c r="H78" s="9"/>
      <c r="I78" s="9"/>
    </row>
    <row r="79" spans="1:9" customHeight="1" ht="15.95">
      <c r="G79" s="9"/>
      <c r="H79" s="9"/>
      <c r="I79" s="9"/>
    </row>
    <row r="80" spans="1:9" customHeight="1" ht="15.95">
      <c r="G80" s="9"/>
      <c r="H80" s="9"/>
      <c r="I80" s="9"/>
    </row>
    <row r="81" spans="1:9" customHeight="1" ht="15.95">
      <c r="G81" s="9"/>
      <c r="H81" s="9"/>
      <c r="I81" s="9"/>
    </row>
    <row r="82" spans="1:9" customHeight="1" ht="15.95">
      <c r="G82" s="9"/>
      <c r="H82" s="9"/>
      <c r="I82" s="9"/>
    </row>
    <row r="83" spans="1:9">
      <c r="G83" s="9"/>
      <c r="H83" s="9"/>
      <c r="I83" s="9"/>
    </row>
    <row r="84" spans="1:9">
      <c r="G84" s="9"/>
      <c r="H84" s="9"/>
      <c r="I84" s="9"/>
    </row>
    <row r="85" spans="1:9">
      <c r="G85" s="9"/>
      <c r="H85" s="9"/>
      <c r="I85" s="9"/>
    </row>
    <row r="86" spans="1:9">
      <c r="G86" s="9"/>
      <c r="H86" s="9"/>
      <c r="I86" s="9"/>
    </row>
    <row r="87" spans="1:9">
      <c r="G87" s="9"/>
      <c r="H87" s="9"/>
      <c r="I87" s="9"/>
    </row>
    <row r="88" spans="1:9">
      <c r="G88" s="9"/>
      <c r="H88" s="9"/>
      <c r="I88" s="9"/>
    </row>
    <row r="89" spans="1:9">
      <c r="G89" s="9"/>
      <c r="H89" s="9"/>
      <c r="I89" s="9"/>
    </row>
    <row r="90" spans="1:9">
      <c r="G90" s="9"/>
      <c r="H90" s="9"/>
      <c r="I90" s="9"/>
    </row>
    <row r="91" spans="1:9">
      <c r="G91" s="9"/>
      <c r="H91" s="9"/>
      <c r="I91" s="9"/>
    </row>
    <row r="92" spans="1:9">
      <c r="G92" s="9"/>
      <c r="H92" s="9"/>
      <c r="I92" s="9"/>
    </row>
    <row r="93" spans="1:9">
      <c r="G93" s="9"/>
      <c r="H93" s="9"/>
      <c r="I93" s="9"/>
    </row>
    <row r="94" spans="1:9">
      <c r="G94" s="83"/>
      <c r="H94" s="9"/>
      <c r="I94" s="9"/>
    </row>
    <row r="95" spans="1:9">
      <c r="G95" s="84"/>
      <c r="H95" s="9"/>
      <c r="I95" s="9"/>
    </row>
    <row r="96" spans="1:9">
      <c r="G96" s="84"/>
      <c r="H96" s="9"/>
      <c r="I96" s="9"/>
    </row>
    <row r="97" spans="1:9">
      <c r="G97" s="84"/>
      <c r="H97" s="9"/>
      <c r="I97" s="9"/>
    </row>
    <row r="98" spans="1:9">
      <c r="G98" s="9"/>
      <c r="H98" s="9"/>
      <c r="I98" s="9"/>
    </row>
    <row r="99" spans="1:9">
      <c r="G99" s="9"/>
      <c r="H99" s="9"/>
      <c r="I99" s="9"/>
    </row>
    <row r="100" spans="1:9">
      <c r="G100" s="9"/>
      <c r="H100" s="9"/>
      <c r="I100" s="9"/>
    </row>
    <row r="101" spans="1:9">
      <c r="G101" s="9"/>
      <c r="H101" s="9"/>
      <c r="I101" s="9"/>
    </row>
    <row r="102" spans="1:9">
      <c r="G102" s="9"/>
      <c r="H102" s="9"/>
      <c r="I102" s="9"/>
    </row>
    <row r="103" spans="1:9">
      <c r="G103" s="9"/>
      <c r="H103" s="9"/>
      <c r="I10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gridLines="false" gridLinesSet="true" horizontalCentered="true"/>
  <pageMargins left="0.75" right="0.5" top="0.5" bottom="0.5" header="0.25" footer="0.25"/>
  <pageSetup paperSize="1" orientation="portrait" scale="53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C</vt:lpstr>
    </vt:vector>
  </TitlesOfParts>
  <Company>NQCL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alpho07@hotmail.com</cp:lastModifiedBy>
  <dcterms:created xsi:type="dcterms:W3CDTF">2014-04-25T15:22:50+02:00</dcterms:created>
  <dcterms:modified xsi:type="dcterms:W3CDTF">2014-04-28T06:41:15+02:00</dcterms:modified>
  <dc:title/>
  <dc:description/>
  <dc:subject/>
  <cp:keywords/>
  <cp:category/>
</cp:coreProperties>
</file>