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120" yWindow="30" windowWidth="19035" windowHeight="11250"/>
  </bookViews>
  <sheets>
    <sheet name="TEMPLATE" sheetId="2" r:id="rId1"/>
    <sheet name="C" sheetId="1" r:id="rId2"/>
  </sheets>
  <externalReferences>
    <externalReference r:id="rId3"/>
  </externalReferences>
  <definedNames>
    <definedName name="_xlnm.Print_Area" localSheetId="1">'C'!$A$4:$F$63</definedName>
    <definedName name="_xlnm.Print_Area" localSheetId="0">TEMPLATE!$A$4:$F$76</definedName>
  </definedNames>
  <calcPr calcId="152511"/>
</workbook>
</file>

<file path=xl/calcChain.xml><?xml version="1.0" encoding="utf-8"?>
<calcChain xmlns="http://schemas.openxmlformats.org/spreadsheetml/2006/main">
  <c r="F64" i="2" l="1"/>
  <c r="B39" i="2"/>
  <c r="A39" i="2" s="1"/>
  <c r="B40" i="2" s="1"/>
  <c r="A40" i="2" s="1"/>
  <c r="B41" i="2" s="1"/>
  <c r="A41" i="2" s="1"/>
  <c r="B42" i="2" s="1"/>
  <c r="A42" i="2" s="1"/>
  <c r="F68" i="2"/>
  <c r="F62" i="2"/>
  <c r="D60" i="2"/>
  <c r="E60" i="2"/>
  <c r="F60" i="2" s="1"/>
  <c r="D59" i="2"/>
  <c r="E59" i="2" s="1"/>
  <c r="F59" i="2" s="1"/>
  <c r="B33" i="2"/>
  <c r="B31" i="2"/>
  <c r="B16" i="2"/>
  <c r="F55" i="1"/>
  <c r="F51" i="1"/>
  <c r="F49" i="1"/>
  <c r="D47" i="1"/>
  <c r="E47" i="1"/>
  <c r="F47" i="1" s="1"/>
  <c r="D46" i="1"/>
  <c r="E46" i="1" s="1"/>
  <c r="F46" i="1" s="1"/>
  <c r="F48" i="1" s="1"/>
  <c r="F52" i="1" s="1"/>
  <c r="D55" i="1" s="1"/>
  <c r="B34" i="1"/>
  <c r="B32" i="1"/>
  <c r="B16" i="1"/>
  <c r="F61" i="2" l="1"/>
  <c r="F65" i="2" s="1"/>
  <c r="D68" i="2" s="1"/>
</calcChain>
</file>

<file path=xl/sharedStrings.xml><?xml version="1.0" encoding="utf-8"?>
<sst xmlns="http://schemas.openxmlformats.org/spreadsheetml/2006/main" count="124" uniqueCount="63">
  <si>
    <t>Analysis Report</t>
  </si>
  <si>
    <t>PACLITAXEL INJECTION</t>
  </si>
  <si>
    <t>Sample Name:</t>
  </si>
  <si>
    <t>Lab Ref No:</t>
  </si>
  <si>
    <t>NDQD201401003</t>
  </si>
  <si>
    <t>Active Ingredient:</t>
  </si>
  <si>
    <t>Label Claim:</t>
  </si>
  <si>
    <t>Endotoxin Free</t>
  </si>
  <si>
    <t>Date Test Set: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</si>
  <si>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</si>
  <si>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</si>
  <si>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</si>
  <si>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rFont val="Calibri"/>
        <family val="2"/>
      </rPr>
      <t>λ</t>
    </r>
    <r>
      <rPr>
        <sz val="12"/>
        <rFont val="Book Antiqua"/>
        <family val="1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</si>
  <si>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</si>
  <si>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</si>
  <si>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</si>
  <si>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</si>
  <si>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</si>
  <si>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</si>
  <si>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rFont val="Book Antiqua"/>
        <family val="1"/>
      </rPr>
      <t>E.L x C</t>
    </r>
  </si>
  <si>
    <t xml:space="preserve">λ        </t>
  </si>
  <si>
    <t>Standard Information:</t>
  </si>
  <si>
    <t>Standard Calibration Curve</t>
  </si>
  <si>
    <t>Regression ( R )</t>
  </si>
  <si>
    <r>
      <t>Regression Coefficient (R</t>
    </r>
    <r>
      <rPr>
        <b/>
        <vertAlign val="superscript"/>
        <sz val="12"/>
        <rFont val="Book Antiqua"/>
        <family val="1"/>
      </rPr>
      <t>2</t>
    </r>
    <r>
      <rPr>
        <b/>
        <sz val="12"/>
        <rFont val="Book Antiqua"/>
        <family val="1"/>
      </rPr>
      <t>)</t>
    </r>
  </si>
  <si>
    <t>Control Standard Endotoxin:</t>
  </si>
  <si>
    <t>Reconstitution vol:</t>
  </si>
  <si>
    <t>7.5mL</t>
  </si>
  <si>
    <t>Standard stock Concentration (EU/mL)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</si>
  <si>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</si>
  <si>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</si>
  <si>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</si>
  <si>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rFont val="Book Antiqua"/>
        <family val="1"/>
      </rPr>
      <t>B</t>
    </r>
    <r>
      <rPr>
        <sz val="12"/>
        <rFont val="Book Antiqua"/>
        <family val="1"/>
      </rPr>
      <t>)</t>
    </r>
  </si>
  <si>
    <r>
      <t>Gradient of Standard Curve (</t>
    </r>
    <r>
      <rPr>
        <b/>
        <sz val="12"/>
        <rFont val="Book Antiqua"/>
        <family val="1"/>
      </rPr>
      <t>A</t>
    </r>
    <r>
      <rPr>
        <sz val="12"/>
        <rFont val="Book Antiqua"/>
        <family val="1"/>
      </rPr>
      <t>)</t>
    </r>
  </si>
  <si>
    <r>
      <t>Standard curve formula: Log (</t>
    </r>
    <r>
      <rPr>
        <b/>
        <sz val="12"/>
        <rFont val="Book Antiqua"/>
        <family val="1"/>
      </rPr>
      <t>Y</t>
    </r>
    <r>
      <rPr>
        <sz val="12"/>
        <rFont val="Book Antiqua"/>
        <family val="1"/>
      </rPr>
      <t xml:space="preserve">) = </t>
    </r>
    <r>
      <rPr>
        <b/>
        <sz val="12"/>
        <rFont val="Book Antiqua"/>
        <family val="1"/>
      </rPr>
      <t>A</t>
    </r>
    <r>
      <rPr>
        <sz val="12"/>
        <rFont val="Book Antiqua"/>
        <family val="1"/>
      </rPr>
      <t>*Log (</t>
    </r>
    <r>
      <rPr>
        <b/>
        <sz val="12"/>
        <rFont val="Book Antiqua"/>
        <family val="1"/>
      </rPr>
      <t>X</t>
    </r>
    <r>
      <rPr>
        <sz val="12"/>
        <rFont val="Book Antiqua"/>
        <family val="1"/>
      </rPr>
      <t xml:space="preserve">) + </t>
    </r>
    <r>
      <rPr>
        <b/>
        <sz val="12"/>
        <rFont val="Book Antiqua"/>
        <family val="1"/>
      </rPr>
      <t>B</t>
    </r>
  </si>
  <si>
    <t>Sample Information</t>
  </si>
  <si>
    <r>
      <t>Sample Volume (</t>
    </r>
    <r>
      <rPr>
        <b/>
        <sz val="12"/>
        <rFont val="Calibri"/>
        <family val="2"/>
      </rPr>
      <t>µ</t>
    </r>
    <r>
      <rPr>
        <b/>
        <sz val="9.6"/>
        <rFont val="Book Antiqua"/>
        <family val="1"/>
      </rPr>
      <t>L)</t>
    </r>
  </si>
  <si>
    <r>
      <t xml:space="preserve">Sample </t>
    </r>
    <r>
      <rPr>
        <b/>
        <sz val="12"/>
        <rFont val="Calibri"/>
        <family val="2"/>
      </rPr>
      <t>Δ</t>
    </r>
    <r>
      <rPr>
        <b/>
        <sz val="12"/>
        <rFont val="Book Antiqua"/>
        <family val="1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</si>
  <si>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</si>
  <si>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</si>
  <si>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</si>
  <si>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</si>
  <si>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</si>
  <si>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</si>
  <si>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</si>
  <si>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</si>
  <si>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</si>
  <si>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</si>
  <si>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</si>
  <si>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</si>
  <si>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rFont val="Book Antiqua"/>
        <family val="1"/>
      </rPr>
      <t>:</t>
    </r>
  </si>
  <si>
    <t>Head, BAU</t>
  </si>
  <si>
    <t>Director</t>
  </si>
  <si>
    <t>Initial Concentration (EU/mL)</t>
  </si>
  <si>
    <r>
      <t>Desired Standard Concetration (EU/ µL</t>
    </r>
    <r>
      <rPr>
        <b/>
        <u/>
        <sz val="12"/>
        <rFont val="Calibri"/>
        <family val="2"/>
      </rPr>
      <t>)</t>
    </r>
  </si>
  <si>
    <t>Sample vol Pipetted (µL)</t>
  </si>
  <si>
    <t>Total Vol1 (µL)</t>
  </si>
  <si>
    <t>pipette2 (µL)</t>
  </si>
  <si>
    <t>Total Vol2 (µL)</t>
  </si>
  <si>
    <t>pipette3 (µL)</t>
  </si>
  <si>
    <t>Total Vol3 (µL)</t>
  </si>
  <si>
    <t>STANDARD DILUTIONS</t>
  </si>
  <si>
    <t>SAMPLE 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</si>
</sst>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"/>
    <numFmt numFmtId="175" formatCode="0.0000000000"/>
  </numFmts>
  <fonts count="13" x14ac:knownFonts="1">
    <font>
      <sz val="10"/>
      <name val="Arial"/>
      <family val="2"/>
    </font>
    <font>
      <sz val="12"/>
      <name val="Book Antiqua"/>
      <family val="1"/>
    </font>
    <font>
      <b/>
      <u/>
      <sz val="12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sz val="12"/>
      <name val="Calibri"/>
      <family val="2"/>
    </font>
    <font>
      <b/>
      <sz val="15"/>
      <name val="Book Antiqua"/>
      <family val="1"/>
    </font>
    <font>
      <b/>
      <vertAlign val="superscript"/>
      <sz val="12"/>
      <name val="Book Antiqua"/>
      <family val="1"/>
    </font>
    <font>
      <b/>
      <sz val="12"/>
      <name val="Calibri"/>
      <family val="2"/>
    </font>
    <font>
      <b/>
      <sz val="9.6"/>
      <name val="Book Antiqua"/>
      <family val="1"/>
    </font>
    <font>
      <b/>
      <sz val="14"/>
      <name val="Book Antiqua"/>
      <family val="1"/>
    </font>
    <font>
      <sz val="16"/>
      <name val="Book Antiqua"/>
      <family val="1"/>
    </font>
    <font>
      <b/>
      <u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0" applyFont="1" applyBorder="1"/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vertical="top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4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165" fontId="4" fillId="0" borderId="0" xfId="0" applyNumberFormat="1" applyFont="1" applyBorder="1" applyAlignment="1">
      <alignment horizontal="center"/>
    </xf>
    <xf numFmtId="0" fontId="6" fillId="0" borderId="0" xfId="0" applyFont="1" applyFill="1" applyBorder="1"/>
    <xf numFmtId="0" fontId="1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4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2" fontId="4" fillId="0" borderId="18" xfId="0" applyNumberFormat="1" applyFont="1" applyBorder="1" applyAlignment="1">
      <alignment horizontal="center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2" fontId="4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2" fontId="1" fillId="0" borderId="0" xfId="0" applyNumberFormat="1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167" fontId="2" fillId="0" borderId="0" xfId="0" applyNumberFormat="1" applyFont="1" applyBorder="1" applyAlignment="1">
      <alignment horizontal="left" vertical="top"/>
    </xf>
    <xf numFmtId="168" fontId="4" fillId="0" borderId="0" xfId="0" applyNumberFormat="1" applyFont="1" applyBorder="1" applyAlignment="1">
      <alignment horizontal="left" vertical="top"/>
    </xf>
    <xf numFmtId="0" fontId="1" fillId="0" borderId="0" xfId="0" applyFont="1" applyAlignment="1"/>
    <xf numFmtId="167" fontId="1" fillId="0" borderId="0" xfId="0" applyNumberFormat="1" applyFont="1" applyBorder="1" applyAlignment="1">
      <alignment horizontal="center" vertical="top"/>
    </xf>
    <xf numFmtId="166" fontId="1" fillId="0" borderId="0" xfId="0" applyNumberFormat="1" applyFont="1" applyAlignment="1">
      <alignment horizontal="center"/>
    </xf>
    <xf numFmtId="169" fontId="1" fillId="0" borderId="0" xfId="0" applyNumberFormat="1" applyFont="1" applyBorder="1" applyAlignment="1">
      <alignment vertical="top"/>
    </xf>
    <xf numFmtId="2" fontId="1" fillId="0" borderId="0" xfId="0" applyNumberFormat="1" applyFont="1" applyBorder="1" applyAlignment="1">
      <alignment vertical="top"/>
    </xf>
    <xf numFmtId="170" fontId="1" fillId="0" borderId="0" xfId="0" applyNumberFormat="1" applyFont="1" applyBorder="1" applyAlignment="1">
      <alignment vertical="top"/>
    </xf>
    <xf numFmtId="171" fontId="1" fillId="0" borderId="0" xfId="0" applyNumberFormat="1" applyFont="1" applyBorder="1" applyAlignment="1">
      <alignment vertical="top"/>
    </xf>
    <xf numFmtId="0" fontId="4" fillId="0" borderId="22" xfId="0" applyFont="1" applyBorder="1" applyAlignment="1">
      <alignment horizontal="center" vertical="top"/>
    </xf>
    <xf numFmtId="167" fontId="4" fillId="0" borderId="23" xfId="0" applyNumberFormat="1" applyFont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  <xf numFmtId="0" fontId="4" fillId="0" borderId="24" xfId="0" applyFont="1" applyBorder="1" applyAlignment="1">
      <alignment horizontal="center" vertical="top"/>
    </xf>
    <xf numFmtId="0" fontId="4" fillId="0" borderId="25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26" xfId="0" applyFont="1" applyBorder="1" applyAlignment="1">
      <alignment horizontal="center" vertical="top"/>
    </xf>
    <xf numFmtId="165" fontId="1" fillId="0" borderId="8" xfId="0" applyNumberFormat="1" applyFont="1" applyBorder="1" applyAlignment="1">
      <alignment horizontal="center" vertical="top"/>
    </xf>
    <xf numFmtId="2" fontId="1" fillId="0" borderId="8" xfId="0" applyNumberFormat="1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 vertical="top"/>
    </xf>
    <xf numFmtId="165" fontId="1" fillId="0" borderId="28" xfId="0" applyNumberFormat="1" applyFont="1" applyBorder="1" applyAlignment="1">
      <alignment horizontal="center" vertical="top"/>
    </xf>
    <xf numFmtId="2" fontId="1" fillId="0" borderId="28" xfId="0" applyNumberFormat="1" applyFont="1" applyBorder="1" applyAlignment="1">
      <alignment horizontal="center" vertical="top"/>
    </xf>
    <xf numFmtId="0" fontId="1" fillId="0" borderId="28" xfId="0" applyFont="1" applyBorder="1" applyAlignment="1">
      <alignment horizontal="center" vertical="top"/>
    </xf>
    <xf numFmtId="0" fontId="1" fillId="0" borderId="29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72" fontId="4" fillId="0" borderId="8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0" fontId="4" fillId="0" borderId="0" xfId="0" applyFont="1" applyBorder="1"/>
    <xf numFmtId="173" fontId="4" fillId="2" borderId="8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right"/>
    </xf>
    <xf numFmtId="175" fontId="11" fillId="0" borderId="0" xfId="0" applyNumberFormat="1" applyFont="1" applyFill="1"/>
    <xf numFmtId="0" fontId="11" fillId="0" borderId="0" xfId="0" applyFont="1" applyFill="1"/>
    <xf numFmtId="0" fontId="0" fillId="0" borderId="0" xfId="0" applyAlignment="1"/>
    <xf numFmtId="0" fontId="1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9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2" fontId="1" fillId="0" borderId="0" xfId="0" applyNumberFormat="1" applyFont="1" applyBorder="1"/>
    <xf numFmtId="0" fontId="1" fillId="0" borderId="0" xfId="0" applyFont="1" applyFill="1"/>
    <xf numFmtId="0" fontId="2" fillId="0" borderId="0" xfId="0" applyFont="1" applyFill="1"/>
    <xf numFmtId="0" fontId="2" fillId="0" borderId="8" xfId="0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1" fillId="0" borderId="15" xfId="0" applyFont="1" applyFill="1" applyBorder="1"/>
    <xf numFmtId="0" fontId="1" fillId="0" borderId="6" xfId="0" applyFont="1" applyFill="1" applyBorder="1"/>
    <xf numFmtId="0" fontId="1" fillId="0" borderId="30" xfId="0" applyFont="1" applyFill="1" applyBorder="1"/>
    <xf numFmtId="0" fontId="1" fillId="0" borderId="31" xfId="0" applyFont="1" applyFill="1" applyBorder="1"/>
    <xf numFmtId="0" fontId="1" fillId="0" borderId="32" xfId="0" applyFont="1" applyFill="1" applyBorder="1"/>
    <xf numFmtId="0" fontId="2" fillId="0" borderId="7" xfId="0" applyFont="1" applyFill="1" applyBorder="1"/>
    <xf numFmtId="166" fontId="1" fillId="0" borderId="33" xfId="0" applyNumberFormat="1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2" fontId="1" fillId="0" borderId="31" xfId="0" applyNumberFormat="1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2" fontId="1" fillId="0" borderId="32" xfId="0" applyNumberFormat="1" applyFont="1" applyFill="1" applyBorder="1" applyAlignment="1">
      <alignment horizontal="center"/>
    </xf>
    <xf numFmtId="166" fontId="1" fillId="0" borderId="31" xfId="0" applyNumberFormat="1" applyFont="1" applyFill="1" applyBorder="1" applyAlignment="1">
      <alignment horizontal="center"/>
    </xf>
    <xf numFmtId="166" fontId="1" fillId="0" borderId="32" xfId="0" applyNumberFormat="1" applyFont="1" applyFill="1" applyBorder="1" applyAlignment="1">
      <alignment horizontal="center"/>
    </xf>
    <xf numFmtId="2" fontId="1" fillId="0" borderId="36" xfId="0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2" fontId="1" fillId="0" borderId="6" xfId="0" applyNumberFormat="1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2" fontId="4" fillId="0" borderId="3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174" fontId="10" fillId="0" borderId="19" xfId="0" applyNumberFormat="1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6" fontId="1" fillId="0" borderId="12" xfId="0" applyNumberFormat="1" applyFont="1" applyBorder="1" applyAlignment="1">
      <alignment horizontal="center"/>
    </xf>
    <xf numFmtId="166" fontId="1" fillId="0" borderId="11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74" fontId="10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19050</xdr:rowOff>
    </xdr:from>
    <xdr:to>
      <xdr:col>5</xdr:col>
      <xdr:colOff>0</xdr:colOff>
      <xdr:row>10</xdr:row>
      <xdr:rowOff>171450</xdr:rowOff>
    </xdr:to>
    <xdr:pic>
      <xdr:nvPicPr>
        <xdr:cNvPr id="1027" name="Picture 4" descr="auto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619125"/>
          <a:ext cx="9334500" cy="1552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19050</xdr:rowOff>
    </xdr:from>
    <xdr:to>
      <xdr:col>5</xdr:col>
      <xdr:colOff>0</xdr:colOff>
      <xdr:row>10</xdr:row>
      <xdr:rowOff>171450</xdr:rowOff>
    </xdr:to>
    <xdr:pic>
      <xdr:nvPicPr>
        <xdr:cNvPr id="2051" name="Picture 4" descr="auto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619125"/>
          <a:ext cx="8153400" cy="1552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L%20Worksheets%202014/LAL%20Worksheets%20Mar%202014/LAL%20Worksheet%20Jan%205%202014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DQD2013121164"/>
      <sheetName val="NDQD2013121165"/>
      <sheetName val="NDQD2013111130 pow"/>
      <sheetName val="NDQD2013111130 Dil"/>
      <sheetName val="NDQD2013111130 Syringe"/>
      <sheetName val="NDQD2013111130 Needle"/>
      <sheetName val="NDQD2013121146"/>
      <sheetName val="NDQD2013121158 Pow"/>
      <sheetName val="NDQD2013121158 Dil"/>
      <sheetName val="NDQD2013121159 Pow"/>
      <sheetName val="NDQD2013121159 Dil"/>
      <sheetName val="NDQD2013121172"/>
      <sheetName val="NDQD2013121175"/>
    </sheetNames>
    <sheetDataSet>
      <sheetData sheetId="0">
        <row r="23">
          <cell r="B23" t="str">
            <v>7500 EU / vial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7" zoomScale="80" zoomScaleNormal="85" zoomScaleSheetLayoutView="80" workbookViewId="0">
      <selection activeCell="B27" sqref="B27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bestFit="1" customWidth="1"/>
    <col min="5" max="5" width="16.5703125" style="1" customWidth="1"/>
    <col min="6" max="6" width="29.7109375" style="1" customWidth="1"/>
    <col min="7" max="16384" width="9.140625" style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0</v>
      </c>
      <c r="B13" s="2" t="s">
        <v>1</v>
      </c>
      <c r="F13" s="3"/>
    </row>
    <row r="14" spans="1:6" ht="15.95" customHeight="1" x14ac:dyDescent="0.3">
      <c r="A14" s="4" t="s">
        <v>2</v>
      </c>
      <c r="B14" s="2" t="s">
        <v>1</v>
      </c>
      <c r="F14" s="3"/>
    </row>
    <row r="15" spans="1:6" ht="15.95" customHeight="1" x14ac:dyDescent="0.3">
      <c r="A15" s="4" t="s">
        <v>3</v>
      </c>
      <c r="B15" s="1" t="s">
        <v>4</v>
      </c>
    </row>
    <row r="16" spans="1:6" ht="15.95" customHeight="1" x14ac:dyDescent="0.3">
      <c r="A16" s="4" t="s">
        <v>5</v>
      </c>
      <c r="B16" s="5" t="str">
        <f>B13</f>
        <v>PACLITAXEL INJECTION</v>
      </c>
    </row>
    <row r="17" spans="1:7" ht="15.95" customHeight="1" x14ac:dyDescent="0.3">
      <c r="A17" s="4" t="s">
        <v>6</v>
      </c>
      <c r="B17" s="1" t="s">
        <v>7</v>
      </c>
    </row>
    <row r="18" spans="1:7" ht="15.95" customHeight="1" x14ac:dyDescent="0.3">
      <c r="A18" s="4" t="s">
        <v>8</v>
      </c>
      <c r="B18" s="6">
        <v>41716</v>
      </c>
    </row>
    <row r="19" spans="1:7" ht="15.95" customHeight="1" x14ac:dyDescent="0.3">
      <c r="A19" s="4" t="s">
        <v>9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10</v>
      </c>
      <c r="B21" s="7" t="s">
        <v>11</v>
      </c>
      <c r="C21" s="8"/>
    </row>
    <row r="22" spans="1:7" s="9" customFormat="1" ht="15.95" customHeight="1" x14ac:dyDescent="0.25">
      <c r="A22" s="8" t="s">
        <v>12</v>
      </c>
      <c r="B22" s="10">
        <v>5.0000000000000001E-3</v>
      </c>
      <c r="C22" s="11" t="s">
        <v>13</v>
      </c>
    </row>
    <row r="23" spans="1:7" s="9" customFormat="1" ht="16.5" x14ac:dyDescent="0.3">
      <c r="A23" s="9" t="s">
        <v>14</v>
      </c>
      <c r="B23" s="12">
        <v>0.67</v>
      </c>
      <c r="C23" s="13" t="s">
        <v>15</v>
      </c>
      <c r="D23" s="14"/>
      <c r="E23" s="15"/>
    </row>
    <row r="24" spans="1:7" s="9" customFormat="1" ht="16.5" x14ac:dyDescent="0.3">
      <c r="A24" s="16" t="s">
        <v>16</v>
      </c>
      <c r="B24" s="17"/>
      <c r="C24" s="13" t="s">
        <v>17</v>
      </c>
      <c r="D24" s="14"/>
      <c r="E24" s="15"/>
    </row>
    <row r="25" spans="1:7" s="9" customFormat="1" ht="19.5" x14ac:dyDescent="0.3">
      <c r="A25" s="16" t="s">
        <v>18</v>
      </c>
      <c r="B25" s="17">
        <v>6</v>
      </c>
      <c r="C25" s="18"/>
      <c r="D25" s="14"/>
      <c r="E25" s="15"/>
    </row>
    <row r="26" spans="1:7" s="9" customFormat="1" ht="19.5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19</v>
      </c>
      <c r="B27" s="20"/>
      <c r="C27" s="18"/>
      <c r="D27" s="14"/>
      <c r="E27" s="15"/>
    </row>
    <row r="28" spans="1:7" s="9" customFormat="1" ht="19.5" customHeight="1" x14ac:dyDescent="0.3">
      <c r="A28" s="14" t="s">
        <v>20</v>
      </c>
      <c r="B28" s="21"/>
    </row>
    <row r="29" spans="1:7" s="9" customFormat="1" ht="19.5" customHeight="1" thickBot="1" x14ac:dyDescent="0.35">
      <c r="A29" s="14"/>
      <c r="B29" s="21"/>
    </row>
    <row r="30" spans="1:7" ht="20.100000000000001" customHeight="1" x14ac:dyDescent="0.3">
      <c r="A30" s="119" t="s">
        <v>21</v>
      </c>
      <c r="B30" s="120"/>
      <c r="C30" s="121" t="s">
        <v>22</v>
      </c>
      <c r="D30" s="121"/>
      <c r="E30" s="121"/>
      <c r="F30" s="122"/>
    </row>
    <row r="31" spans="1:7" ht="20.100000000000001" customHeight="1" x14ac:dyDescent="0.3">
      <c r="A31" s="25" t="s">
        <v>25</v>
      </c>
      <c r="B31" s="99" t="str">
        <f>[1]NDQD2013121164!B23</f>
        <v>7500 EU / vial</v>
      </c>
      <c r="C31" s="123" t="s">
        <v>23</v>
      </c>
      <c r="D31" s="124"/>
      <c r="E31" s="124" t="s">
        <v>24</v>
      </c>
      <c r="F31" s="125"/>
    </row>
    <row r="32" spans="1:7" ht="20.100000000000001" customHeight="1" x14ac:dyDescent="0.3">
      <c r="A32" s="27" t="s">
        <v>26</v>
      </c>
      <c r="B32" s="114" t="s">
        <v>27</v>
      </c>
      <c r="C32" s="126">
        <v>-0.999</v>
      </c>
      <c r="D32" s="127"/>
      <c r="E32" s="128">
        <v>0.998</v>
      </c>
      <c r="F32" s="129"/>
      <c r="G32" s="9"/>
    </row>
    <row r="33" spans="1:9" ht="20.100000000000001" customHeight="1" x14ac:dyDescent="0.3">
      <c r="A33" s="97" t="s">
        <v>28</v>
      </c>
      <c r="B33" s="100">
        <f>7500/7.5</f>
        <v>1000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17" t="s">
        <v>61</v>
      </c>
      <c r="B36" s="117"/>
      <c r="C36" s="117"/>
      <c r="D36" s="117"/>
      <c r="E36" s="117"/>
      <c r="F36" s="117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x14ac:dyDescent="0.3">
      <c r="A38" s="87" t="s">
        <v>54</v>
      </c>
      <c r="B38" s="87" t="s">
        <v>53</v>
      </c>
      <c r="C38" s="87" t="s">
        <v>55</v>
      </c>
      <c r="D38" s="87" t="s">
        <v>56</v>
      </c>
      <c r="E38" s="87" t="s">
        <v>57</v>
      </c>
      <c r="F38" s="113" t="s">
        <v>58</v>
      </c>
    </row>
    <row r="39" spans="1:9" s="85" customFormat="1" x14ac:dyDescent="0.25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x14ac:dyDescent="0.3">
      <c r="A44" s="118" t="s">
        <v>62</v>
      </c>
      <c r="B44" s="118"/>
      <c r="C44" s="118"/>
      <c r="D44" s="118"/>
      <c r="E44" s="118"/>
      <c r="F44" s="118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x14ac:dyDescent="0.3">
      <c r="A46" s="87" t="s">
        <v>55</v>
      </c>
      <c r="B46" s="87" t="s">
        <v>56</v>
      </c>
      <c r="C46" s="87" t="s">
        <v>57</v>
      </c>
      <c r="D46" s="95" t="s">
        <v>58</v>
      </c>
      <c r="E46" s="87" t="s">
        <v>59</v>
      </c>
      <c r="F46" s="95" t="s">
        <v>60</v>
      </c>
    </row>
    <row r="47" spans="1:9" s="85" customFormat="1" x14ac:dyDescent="0.25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29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30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10</v>
      </c>
      <c r="B52" s="42" t="s">
        <v>31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32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33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34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thickBot="1" x14ac:dyDescent="0.3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35</v>
      </c>
      <c r="B58" s="52" t="s">
        <v>36</v>
      </c>
      <c r="C58" s="53" t="s">
        <v>37</v>
      </c>
      <c r="D58" s="54" t="s">
        <v>38</v>
      </c>
      <c r="E58" s="53" t="s">
        <v>39</v>
      </c>
      <c r="F58" s="55" t="s">
        <v>40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4332</v>
      </c>
      <c r="D59" s="61">
        <f>LN(C59)</f>
        <v>8.3737846081208804</v>
      </c>
      <c r="E59" s="61">
        <f>(D59-$B$54)/$B$55</f>
        <v>-17.451442250944382</v>
      </c>
      <c r="F59" s="62">
        <f>EXP(E59)</f>
        <v>2.6359364108723208E-8</v>
      </c>
      <c r="G59" s="63"/>
      <c r="H59" s="63"/>
      <c r="I59" s="63"/>
    </row>
    <row r="60" spans="1:9" s="64" customFormat="1" ht="27" customHeight="1" thickBot="1" x14ac:dyDescent="0.3">
      <c r="A60" s="65"/>
      <c r="B60" s="66">
        <v>50</v>
      </c>
      <c r="C60" s="67">
        <v>4306</v>
      </c>
      <c r="D60" s="68">
        <f>LN(C60)</f>
        <v>8.367764677924308</v>
      </c>
      <c r="E60" s="68">
        <f>(D60-$B$54)/$B$55</f>
        <v>-17.404411546283658</v>
      </c>
      <c r="F60" s="69">
        <f>EXP(E60)</f>
        <v>2.7628677983857182E-8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5" t="s">
        <v>41</v>
      </c>
      <c r="E61" s="115"/>
      <c r="F61" s="70">
        <f>AVERAGE(F59:F60)</f>
        <v>2.6994021046290195E-8</v>
      </c>
      <c r="G61" s="9"/>
      <c r="H61" s="9"/>
      <c r="I61" s="9"/>
    </row>
    <row r="62" spans="1:9" ht="25.5" customHeight="1" x14ac:dyDescent="0.3">
      <c r="E62" s="71" t="s">
        <v>42</v>
      </c>
      <c r="F62" s="72">
        <f>STDEV(C59:C60)/AVERAGE(C59:C60)</f>
        <v>4.2567206091341132E-3</v>
      </c>
      <c r="G62" s="9"/>
      <c r="H62" s="9"/>
    </row>
    <row r="63" spans="1:9" ht="26.25" customHeight="1" x14ac:dyDescent="0.3">
      <c r="A63" s="8"/>
      <c r="B63" s="45"/>
      <c r="C63" s="8"/>
      <c r="D63" s="115" t="s">
        <v>43</v>
      </c>
      <c r="E63" s="115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44</v>
      </c>
      <c r="F64" s="24">
        <f>B47/A47*D47/C47</f>
        <v>1600</v>
      </c>
      <c r="G64" s="9"/>
      <c r="H64" s="9"/>
    </row>
    <row r="65" spans="1:9" ht="25.5" customHeight="1" x14ac:dyDescent="0.3">
      <c r="E65" s="71" t="s">
        <v>45</v>
      </c>
      <c r="F65" s="75">
        <f>F64*F61</f>
        <v>4.3190433674064309E-5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thickBot="1" x14ac:dyDescent="0.35">
      <c r="A68" s="4" t="s">
        <v>46</v>
      </c>
      <c r="C68" s="76" t="s">
        <v>47</v>
      </c>
      <c r="D68" s="116">
        <f>F65*5/500</f>
        <v>4.3190433674064307E-7</v>
      </c>
      <c r="E68" s="116"/>
      <c r="F68" s="74" t="str">
        <f>C23</f>
        <v>EU/mg</v>
      </c>
      <c r="G68" s="9"/>
      <c r="H68" s="9"/>
    </row>
    <row r="69" spans="1:9" ht="2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48</v>
      </c>
      <c r="C73" s="63" t="s">
        <v>49</v>
      </c>
      <c r="D73" s="79"/>
      <c r="F73" s="80" t="s">
        <v>50</v>
      </c>
      <c r="G73" s="9"/>
      <c r="H73" s="9"/>
    </row>
    <row r="74" spans="1:9" ht="24.95" customHeight="1" x14ac:dyDescent="0.3">
      <c r="A74" s="21"/>
      <c r="C74" s="81" t="s">
        <v>51</v>
      </c>
      <c r="D74" s="21"/>
      <c r="F74" s="21" t="s">
        <v>52</v>
      </c>
      <c r="G74" s="9"/>
      <c r="H74" s="9"/>
    </row>
    <row r="75" spans="1:9" ht="24.95" customHeight="1" thickBot="1" x14ac:dyDescent="0.35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mergeCells count="11"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x="9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topLeftCell="A31" zoomScale="80" zoomScaleNormal="85" zoomScaleSheetLayoutView="80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16384" width="9.140625" style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0</v>
      </c>
      <c r="B13" s="2" t="s">
        <v>1</v>
      </c>
      <c r="F13" s="3"/>
    </row>
    <row r="14" spans="1:6" ht="15.95" customHeight="1" x14ac:dyDescent="0.3">
      <c r="A14" s="4" t="s">
        <v>2</v>
      </c>
      <c r="B14" s="2" t="s">
        <v>1</v>
      </c>
      <c r="F14" s="3"/>
    </row>
    <row r="15" spans="1:6" ht="15.95" customHeight="1" x14ac:dyDescent="0.3">
      <c r="A15" s="4" t="s">
        <v>3</v>
      </c>
      <c r="B15" s="1" t="s">
        <v>4</v>
      </c>
    </row>
    <row r="16" spans="1:6" ht="15.95" customHeight="1" x14ac:dyDescent="0.3">
      <c r="A16" s="4" t="s">
        <v>5</v>
      </c>
      <c r="B16" s="5" t="str">
        <f>B13</f>
        <v>PACLITAXEL INJECTION</v>
      </c>
    </row>
    <row r="17" spans="1:7" ht="15.95" customHeight="1" x14ac:dyDescent="0.3">
      <c r="A17" s="4" t="s">
        <v>6</v>
      </c>
      <c r="B17" s="1" t="s">
        <v>7</v>
      </c>
    </row>
    <row r="18" spans="1:7" ht="15.95" customHeight="1" x14ac:dyDescent="0.3">
      <c r="A18" s="4" t="s">
        <v>8</v>
      </c>
      <c r="B18" s="6">
        <v>41716</v>
      </c>
    </row>
    <row r="19" spans="1:7" ht="15.95" customHeight="1" x14ac:dyDescent="0.3">
      <c r="A19" s="4" t="s">
        <v>9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10</v>
      </c>
      <c r="B21" s="7" t="s">
        <v>11</v>
      </c>
      <c r="C21" s="8"/>
    </row>
    <row r="22" spans="1:7" s="9" customFormat="1" ht="15.95" customHeight="1" x14ac:dyDescent="0.25">
      <c r="A22" s="8" t="s">
        <v>12</v>
      </c>
      <c r="B22" s="10">
        <v>5.0000000000000001E-3</v>
      </c>
      <c r="C22" s="11" t="s">
        <v>13</v>
      </c>
    </row>
    <row r="23" spans="1:7" s="9" customFormat="1" ht="16.5" x14ac:dyDescent="0.3">
      <c r="A23" s="9" t="s">
        <v>14</v>
      </c>
      <c r="B23" s="12">
        <v>0.67</v>
      </c>
      <c r="C23" s="13" t="s">
        <v>15</v>
      </c>
      <c r="D23" s="14"/>
      <c r="E23" s="15"/>
    </row>
    <row r="24" spans="1:7" s="9" customFormat="1" ht="16.5" x14ac:dyDescent="0.3">
      <c r="A24" s="16" t="s">
        <v>16</v>
      </c>
      <c r="B24" s="17"/>
      <c r="C24" s="13" t="s">
        <v>17</v>
      </c>
      <c r="D24" s="14"/>
      <c r="E24" s="15"/>
    </row>
    <row r="25" spans="1:7" s="9" customFormat="1" ht="19.5" x14ac:dyDescent="0.3">
      <c r="A25" s="16" t="s">
        <v>18</v>
      </c>
      <c r="B25" s="17">
        <v>6</v>
      </c>
      <c r="C25" s="18"/>
      <c r="D25" s="14"/>
      <c r="E25" s="15"/>
    </row>
    <row r="26" spans="1:7" s="9" customFormat="1" ht="19.5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19</v>
      </c>
      <c r="B27" s="20"/>
      <c r="C27" s="18"/>
      <c r="D27" s="14"/>
      <c r="E27" s="15"/>
    </row>
    <row r="28" spans="1:7" s="9" customFormat="1" ht="19.5" customHeight="1" x14ac:dyDescent="0.3">
      <c r="A28" s="14" t="s">
        <v>20</v>
      </c>
      <c r="B28" s="21"/>
    </row>
    <row r="29" spans="1:7" s="9" customFormat="1" ht="19.5" customHeight="1" thickBot="1" x14ac:dyDescent="0.35">
      <c r="A29" s="14"/>
      <c r="B29" s="21"/>
    </row>
    <row r="30" spans="1:7" ht="20.100000000000001" customHeight="1" x14ac:dyDescent="0.3">
      <c r="A30" s="119" t="s">
        <v>21</v>
      </c>
      <c r="B30" s="120"/>
      <c r="C30" s="121" t="s">
        <v>22</v>
      </c>
      <c r="D30" s="121"/>
      <c r="E30" s="121"/>
      <c r="F30" s="122"/>
    </row>
    <row r="31" spans="1:7" ht="20.100000000000001" customHeight="1" x14ac:dyDescent="0.3">
      <c r="A31" s="22"/>
      <c r="B31" s="23"/>
      <c r="C31" s="123" t="s">
        <v>23</v>
      </c>
      <c r="D31" s="124"/>
      <c r="E31" s="124" t="s">
        <v>24</v>
      </c>
      <c r="F31" s="125"/>
    </row>
    <row r="32" spans="1:7" ht="20.100000000000001" customHeight="1" x14ac:dyDescent="0.3">
      <c r="A32" s="25" t="s">
        <v>25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ht="20.100000000000001" customHeight="1" x14ac:dyDescent="0.3">
      <c r="A33" s="27" t="s">
        <v>26</v>
      </c>
      <c r="B33" s="28" t="s">
        <v>27</v>
      </c>
      <c r="C33" s="29"/>
      <c r="D33" s="29"/>
      <c r="E33" s="30"/>
      <c r="F33" s="31"/>
      <c r="G33" s="9"/>
    </row>
    <row r="34" spans="1:9" ht="20.100000000000001" customHeight="1" thickBot="1" x14ac:dyDescent="0.35">
      <c r="A34" s="32" t="s">
        <v>28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29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30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10</v>
      </c>
      <c r="B39" s="42" t="s">
        <v>31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32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33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34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thickBot="1" x14ac:dyDescent="0.3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35</v>
      </c>
      <c r="B45" s="52" t="s">
        <v>36</v>
      </c>
      <c r="C45" s="53" t="s">
        <v>37</v>
      </c>
      <c r="D45" s="54" t="s">
        <v>38</v>
      </c>
      <c r="E45" s="53" t="s">
        <v>39</v>
      </c>
      <c r="F45" s="55" t="s">
        <v>40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thickBot="1" x14ac:dyDescent="0.3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5" t="s">
        <v>41</v>
      </c>
      <c r="E48" s="115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42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5" t="s">
        <v>43</v>
      </c>
      <c r="E50" s="115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44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45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x14ac:dyDescent="0.3">
      <c r="A55" s="4" t="s">
        <v>46</v>
      </c>
      <c r="C55" s="76" t="s">
        <v>47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48</v>
      </c>
      <c r="C60" s="63" t="s">
        <v>49</v>
      </c>
      <c r="D60" s="79"/>
      <c r="F60" s="80" t="s">
        <v>50</v>
      </c>
      <c r="G60" s="9"/>
      <c r="H60" s="9"/>
    </row>
    <row r="61" spans="1:9" ht="24.95" customHeight="1" x14ac:dyDescent="0.3">
      <c r="A61" s="21"/>
      <c r="C61" s="81" t="s">
        <v>51</v>
      </c>
      <c r="D61" s="21"/>
      <c r="F61" s="21" t="s">
        <v>52</v>
      </c>
      <c r="G61" s="9"/>
      <c r="H61" s="9"/>
    </row>
    <row r="62" spans="1:9" ht="24.95" customHeight="1" thickBot="1" x14ac:dyDescent="0.35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x="9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</vt:lpstr>
      <vt:lpstr>C</vt:lpstr>
      <vt:lpstr>'C'!Print_Area</vt:lpstr>
      <vt:lpstr>TEMPLATE!Print_Area</vt:lpstr>
    </vt:vector>
  </TitlesOfParts>
  <Company>NQCL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2014-04-25T13:22:50Z</dcterms:created>
  <dcterms:modified xsi:type="dcterms:W3CDTF">2014-04-28T04:41:15Z</dcterms:modified>
</cp:coreProperties>
</file>