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C:\Users\laithh\Box Sync\Laith pvt\research\WHO\Dengue\phaese V-20170802\"/>
    </mc:Choice>
  </mc:AlternateContent>
  <bookViews>
    <workbookView windowHeight="7935" windowWidth="19200" xWindow="0" yWindow="0"/>
  </bookViews>
  <sheets>
    <sheet name="Sheet" r:id="rId1" sheetId="1"/>
  </sheets>
  <externalReferences>
    <externalReference r:id="rId2"/>
  </externalReferences>
  <definedNames>
    <definedName name="reg">Sheet!L12:$L$12</definedName>
    <definedName name="reg1">Sheet!R12:$Y$63</definedName>
    <definedName name="reg2">Sheet!A1:$B$9</definedName>
    <definedName name="reg3">Sheet!A12:$J$12</definedName>
  </definedNames>
  <calcPr calcId="171027"/>
</workbook>
</file>

<file path=xl/sharedStrings.xml><?xml version="1.0" encoding="utf-8"?>
<sst xmlns="http://schemas.openxmlformats.org/spreadsheetml/2006/main" count="38" uniqueCount="37">
  <si>
    <t>meantemperature</t>
  </si>
  <si>
    <t>rainsum</t>
  </si>
  <si>
    <t>district</t>
  </si>
  <si>
    <t>week</t>
  </si>
  <si>
    <t>outbreak_moving</t>
  </si>
  <si>
    <t>outbreak_moving_sd</t>
  </si>
  <si>
    <t>outbreak_moving_limit</t>
  </si>
  <si>
    <t>coef2</t>
  </si>
  <si>
    <t>coef3</t>
  </si>
  <si>
    <t>coef1</t>
  </si>
  <si>
    <t>District :</t>
  </si>
  <si>
    <t>Alarm indicator :</t>
  </si>
  <si>
    <t>z_outbreak :</t>
  </si>
  <si>
    <t>Prediction distance:</t>
  </si>
  <si>
    <t>Outbreak window size:</t>
  </si>
  <si>
    <t>Alarm window size:</t>
  </si>
  <si>
    <t>outbreak_threshold:</t>
  </si>
  <si>
    <t>alarm_threshold:</t>
  </si>
  <si>
    <t>Outbreak week length:</t>
  </si>
  <si>
    <t>11</t>
  </si>
  <si>
    <t>meantemperature,rainsum</t>
  </si>
  <si>
    <t>1.25</t>
  </si>
  <si>
    <t>2</t>
  </si>
  <si>
    <t>4</t>
  </si>
  <si>
    <t>3</t>
  </si>
  <si>
    <t>0.75</t>
  </si>
  <si>
    <t>0.12</t>
  </si>
  <si>
    <t>Year</t>
  </si>
  <si>
    <t>Week</t>
  </si>
  <si>
    <t>Outbreak indicator</t>
  </si>
  <si>
    <t>Endemic Channel</t>
  </si>
  <si>
    <t>Outbreak probability</t>
  </si>
  <si>
    <t>alarm_threshold</t>
  </si>
  <si>
    <t>Outbreak period</t>
  </si>
  <si>
    <t>Alarm signal</t>
  </si>
  <si>
    <t>weekly_hospitalised_cases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</si>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</sst>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2282" x14ac:knownFonts="1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/>
    </fill>
    <fill>
      <patternFill patternType="solid">
        <fgColor indexed="43"/>
      </patternFill>
    </fill>
  </fills>
  <borders count="228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6">
    <xf borderId="0" fillId="0" fontId="0" numFmtId="0"/>
    <xf borderId="0" fillId="2" fontId="293" numFmtId="0">
      <alignment wrapText="1"/>
    </xf>
    <xf borderId="0" fillId="0" fontId="293" numFmtId="0">
      <alignment wrapText="1"/>
    </xf>
    <xf borderId="0" fillId="0" fontId="293" numFmtId="0">
      <alignment wrapText="1"/>
    </xf>
    <xf borderId="0" fillId="0" fontId="293" numFmtId="0">
      <alignment wrapText="1"/>
    </xf>
    <xf borderId="0" fillId="0" fontId="293" numFmtId="164">
      <alignment wrapText="1"/>
    </xf>
  </cellStyleXfs>
  <cellXfs count="2484">
    <xf borderId="0" fillId="0" fontId="0" numFmtId="0" xfId="0"/>
    <xf applyAlignment="1" applyBorder="1" applyFill="1" applyFont="1" applyNumberFormat="1" applyProtection="1" borderId="815" fillId="0" fontId="815" numFmtId="0" xfId="0"/>
    <xf applyAlignment="1" applyBorder="1" applyFill="1" applyFont="1" applyNumberFormat="1" applyProtection="1" borderId="88" fillId="0" fontId="88" numFmtId="0" xfId="0"/>
    <xf applyAlignment="1" applyBorder="1" applyFill="1" applyFont="1" applyNumberFormat="1" applyProtection="1" borderId="93" fillId="0" fontId="93" numFmtId="0" xfId="0"/>
    <xf applyAlignment="1" applyBorder="1" applyFill="1" applyFont="1" applyNumberFormat="1" applyProtection="1" borderId="92" fillId="0" fontId="92" numFmtId="0" xfId="0"/>
    <xf applyAlignment="1" applyBorder="1" applyFill="1" applyFont="1" applyNumberFormat="1" applyProtection="1" borderId="1" fillId="0" fontId="1" numFmtId="0" xfId="0"/>
    <xf applyAlignment="1" applyBorder="1" applyFill="1" applyFont="1" applyNumberFormat="1" applyProtection="1" borderId="549" fillId="0" fontId="549" numFmtId="0" xfId="0"/>
    <xf applyAlignment="1" applyBorder="1" applyFill="1" applyFont="1" applyNumberFormat="1" applyProtection="1" borderId="550" fillId="0" fontId="550" numFmtId="0" xfId="0"/>
    <xf applyAlignment="1" applyBorder="1" applyFill="1" applyFont="1" applyNumberFormat="1" applyProtection="1" borderId="551" fillId="0" fontId="551" numFmtId="0" xfId="0"/>
    <xf applyAlignment="1" applyBorder="1" applyFill="1" applyFont="1" applyNumberFormat="1" applyProtection="1" borderId="552" fillId="0" fontId="552" numFmtId="0" xfId="0"/>
    <xf applyAlignment="1" applyBorder="1" applyFill="1" applyFont="1" applyNumberFormat="1" applyProtection="1" borderId="447" fillId="0" fontId="447" numFmtId="0" xfId="0"/>
    <xf applyAlignment="1" applyBorder="1" applyFill="1" applyFont="1" applyNumberFormat="1" applyProtection="1" borderId="804" fillId="0" fontId="804" numFmtId="0" xfId="0"/>
    <xf applyAlignment="1" applyBorder="1" applyFill="1" applyFont="1" applyNumberFormat="1" applyProtection="1" borderId="806" fillId="0" fontId="806" numFmtId="0" xfId="0"/>
    <xf applyAlignment="1" applyBorder="1" applyFill="1" applyFont="1" applyNumberFormat="1" applyProtection="1" borderId="807" fillId="0" fontId="807" numFmtId="0" xfId="0"/>
    <xf applyAlignment="1" applyBorder="1" applyFill="1" applyFont="1" applyNumberFormat="1" applyProtection="1" borderId="808" fillId="0" fontId="808" numFmtId="0" xfId="0"/>
    <xf applyAlignment="1" applyBorder="1" applyFill="1" applyFont="1" applyNumberFormat="1" applyProtection="1" borderId="809" fillId="0" fontId="809" numFmtId="0" xfId="0"/>
    <xf applyAlignment="1" applyBorder="1" applyFill="1" applyFont="1" applyNumberFormat="1" applyProtection="1" borderId="811" fillId="0" fontId="811" numFmtId="0" xfId="0"/>
    <xf applyAlignment="1" applyBorder="1" applyFill="1" applyFont="1" applyNumberFormat="1" applyProtection="1" borderId="812" fillId="0" fontId="812" numFmtId="0" xfId="0"/>
    <xf applyAlignment="1" applyBorder="1" applyFill="1" applyFont="1" applyNumberFormat="1" applyProtection="1" borderId="813" fillId="0" fontId="813" numFmtId="0" xfId="0"/>
    <xf applyAlignment="1" applyBorder="1" applyFill="1" applyFont="1" applyNumberFormat="1" applyProtection="1" borderId="814" fillId="0" fontId="814" numFmtId="0" xfId="0"/>
    <xf applyAlignment="1" applyBorder="1" applyFill="1" applyFont="1" applyNumberFormat="1" applyProtection="1" borderId="89" fillId="0" fontId="89" numFmtId="0" xfId="0"/>
    <xf applyAlignment="1" applyBorder="1" applyFill="1" applyFont="1" applyNumberFormat="1" applyProtection="1" borderId="90" fillId="0" fontId="90" numFmtId="0" xfId="0"/>
    <xf applyAlignment="1" applyBorder="1" applyFill="1" applyFont="1" applyNumberFormat="1" applyProtection="1" borderId="91" fillId="0" fontId="91" numFmtId="0" xfId="0"/>
    <xf applyAlignment="1" applyBorder="1" applyFill="1" applyFont="1" applyNumberFormat="1" applyProtection="1" borderId="83" fillId="0" fontId="83" numFmtId="0" xfId="0"/>
    <xf applyAlignment="1" applyBorder="1" applyFill="1" applyFont="1" applyNumberFormat="1" applyProtection="1" borderId="828" fillId="0" fontId="828" numFmtId="0" xfId="0"/>
    <xf applyAlignment="1" applyBorder="1" applyFill="1" applyFont="1" applyNumberFormat="1" applyProtection="1" borderId="94" fillId="0" fontId="94" numFmtId="0" xfId="0"/>
    <xf applyAlignment="1" applyBorder="1" applyFill="1" applyFont="1" applyNumberFormat="1" applyProtection="1" borderId="99" fillId="0" fontId="99" numFmtId="0" xfId="0"/>
    <xf applyAlignment="1" applyBorder="1" applyFill="1" applyFont="1" applyNumberFormat="1" applyProtection="1" borderId="98" fillId="0" fontId="98" numFmtId="0" xfId="0"/>
    <xf applyAlignment="1" applyBorder="1" applyFill="1" applyFont="1" applyNumberFormat="1" applyProtection="1" borderId="2" fillId="0" fontId="2" numFmtId="0" xfId="0"/>
    <xf applyAlignment="1" applyBorder="1" applyFill="1" applyFont="1" applyNumberFormat="1" applyProtection="1" borderId="554" fillId="0" fontId="554" numFmtId="0" xfId="0"/>
    <xf applyAlignment="1" applyBorder="1" applyFill="1" applyFont="1" applyNumberFormat="1" applyProtection="1" borderId="555" fillId="0" fontId="555" numFmtId="0" xfId="0"/>
    <xf applyAlignment="1" applyBorder="1" applyFill="1" applyFont="1" applyNumberFormat="1" applyProtection="1" borderId="556" fillId="0" fontId="556" numFmtId="0" xfId="0"/>
    <xf applyAlignment="1" applyBorder="1" applyFill="1" applyFont="1" applyNumberFormat="1" applyProtection="1" borderId="557" fillId="0" fontId="557" numFmtId="0" xfId="0"/>
    <xf applyAlignment="1" applyBorder="1" applyFill="1" applyFont="1" applyNumberFormat="1" applyProtection="1" borderId="449" fillId="0" fontId="449" numFmtId="0" xfId="0"/>
    <xf applyAlignment="1" applyBorder="1" applyFill="1" applyFont="1" applyNumberFormat="1" applyProtection="1" borderId="817" fillId="0" fontId="817" numFmtId="0" xfId="0"/>
    <xf applyAlignment="1" applyBorder="1" applyFill="1" applyFont="1" applyNumberFormat="1" applyProtection="1" borderId="819" fillId="0" fontId="819" numFmtId="0" xfId="0"/>
    <xf applyAlignment="1" applyBorder="1" applyFill="1" applyFont="1" applyNumberFormat="1" applyProtection="1" borderId="820" fillId="0" fontId="820" numFmtId="0" xfId="0"/>
    <xf applyAlignment="1" applyBorder="1" applyFill="1" applyFont="1" applyNumberFormat="1" applyProtection="1" borderId="821" fillId="0" fontId="821" numFmtId="0" xfId="0"/>
    <xf applyAlignment="1" applyBorder="1" applyFill="1" applyFont="1" applyNumberFormat="1" applyProtection="1" borderId="822" fillId="0" fontId="822" numFmtId="0" xfId="0"/>
    <xf applyAlignment="1" applyBorder="1" applyFill="1" applyFont="1" applyNumberFormat="1" applyProtection="1" borderId="824" fillId="0" fontId="824" numFmtId="0" xfId="0"/>
    <xf applyAlignment="1" applyBorder="1" applyFill="1" applyFont="1" applyNumberFormat="1" applyProtection="1" borderId="825" fillId="0" fontId="825" numFmtId="0" xfId="0"/>
    <xf applyAlignment="1" applyBorder="1" applyFill="1" applyFont="1" applyNumberFormat="1" applyProtection="1" borderId="826" fillId="0" fontId="826" numFmtId="0" xfId="0"/>
    <xf applyAlignment="1" applyBorder="1" applyFill="1" applyFont="1" applyNumberFormat="1" applyProtection="1" borderId="827" fillId="0" fontId="827" numFmtId="0" xfId="0"/>
    <xf applyAlignment="1" applyBorder="1" applyFill="1" applyFont="1" applyNumberFormat="1" applyProtection="1" borderId="95" fillId="0" fontId="95" numFmtId="0" xfId="0"/>
    <xf applyAlignment="1" applyBorder="1" applyFill="1" applyFont="1" applyNumberFormat="1" applyProtection="1" borderId="96" fillId="0" fontId="96" numFmtId="0" xfId="0"/>
    <xf applyAlignment="1" applyBorder="1" applyFill="1" applyFont="1" applyNumberFormat="1" applyProtection="1" borderId="97" fillId="0" fontId="97" numFmtId="0" xfId="0"/>
    <xf applyAlignment="1" applyBorder="1" applyFill="1" applyFont="1" applyNumberFormat="1" applyProtection="1" borderId="84" fillId="0" fontId="84" numFmtId="0" xfId="0"/>
    <xf applyAlignment="1" applyBorder="1" applyFill="1" applyFont="1" applyNumberFormat="1" applyProtection="1" borderId="841" fillId="0" fontId="841" numFmtId="0" xfId="0"/>
    <xf applyAlignment="1" applyBorder="1" applyFill="1" applyFont="1" applyNumberFormat="1" applyProtection="1" borderId="100" fillId="0" fontId="100" numFmtId="0" xfId="0"/>
    <xf applyAlignment="1" applyBorder="1" applyFill="1" applyFont="1" applyNumberFormat="1" applyProtection="1" borderId="105" fillId="0" fontId="105" numFmtId="0" xfId="0"/>
    <xf applyAlignment="1" applyBorder="1" applyFill="1" applyFont="1" applyNumberFormat="1" applyProtection="1" borderId="104" fillId="0" fontId="104" numFmtId="0" xfId="0"/>
    <xf applyAlignment="1" applyBorder="1" applyFill="1" applyFont="1" applyNumberFormat="1" applyProtection="1" borderId="3" fillId="0" fontId="3" numFmtId="0" xfId="0"/>
    <xf applyAlignment="1" applyBorder="1" applyFill="1" applyFont="1" applyNumberFormat="1" applyProtection="1" borderId="559" fillId="0" fontId="559" numFmtId="0" xfId="0"/>
    <xf applyAlignment="1" applyBorder="1" applyFill="1" applyFont="1" applyNumberFormat="1" applyProtection="1" borderId="560" fillId="0" fontId="560" numFmtId="0" xfId="0"/>
    <xf applyAlignment="1" applyBorder="1" applyFill="1" applyFont="1" applyNumberFormat="1" applyProtection="1" borderId="561" fillId="0" fontId="561" numFmtId="0" xfId="0"/>
    <xf applyAlignment="1" applyBorder="1" applyFill="1" applyFont="1" applyNumberFormat="1" applyProtection="1" borderId="562" fillId="0" fontId="562" numFmtId="0" xfId="0"/>
    <xf applyAlignment="1" applyBorder="1" applyFill="1" applyFont="1" applyNumberFormat="1" applyProtection="1" borderId="451" fillId="0" fontId="451" numFmtId="0" xfId="0"/>
    <xf applyAlignment="1" applyBorder="1" applyFill="1" applyFont="1" applyNumberFormat="1" applyProtection="1" borderId="830" fillId="0" fontId="830" numFmtId="0" xfId="0"/>
    <xf applyAlignment="1" applyBorder="1" applyFill="1" applyFont="1" applyNumberFormat="1" applyProtection="1" borderId="832" fillId="0" fontId="832" numFmtId="0" xfId="0"/>
    <xf applyAlignment="1" applyBorder="1" applyFill="1" applyFont="1" applyNumberFormat="1" applyProtection="1" borderId="833" fillId="0" fontId="833" numFmtId="0" xfId="0"/>
    <xf applyAlignment="1" applyBorder="1" applyFill="1" applyFont="1" applyNumberFormat="1" applyProtection="1" borderId="834" fillId="0" fontId="834" numFmtId="0" xfId="0"/>
    <xf applyAlignment="1" applyBorder="1" applyFill="1" applyFont="1" applyNumberFormat="1" applyProtection="1" borderId="835" fillId="0" fontId="835" numFmtId="0" xfId="0"/>
    <xf applyAlignment="1" applyBorder="1" applyFill="1" applyFont="1" applyNumberFormat="1" applyProtection="1" borderId="837" fillId="0" fontId="837" numFmtId="0" xfId="0"/>
    <xf applyAlignment="1" applyBorder="1" applyFill="1" applyFont="1" applyNumberFormat="1" applyProtection="1" borderId="838" fillId="0" fontId="838" numFmtId="0" xfId="0"/>
    <xf applyAlignment="1" applyBorder="1" applyFill="1" applyFont="1" applyNumberFormat="1" applyProtection="1" borderId="839" fillId="0" fontId="839" numFmtId="0" xfId="0"/>
    <xf applyAlignment="1" applyBorder="1" applyFill="1" applyFont="1" applyNumberFormat="1" applyProtection="1" borderId="840" fillId="0" fontId="840" numFmtId="0" xfId="0"/>
    <xf applyAlignment="1" applyBorder="1" applyFill="1" applyFont="1" applyNumberFormat="1" applyProtection="1" borderId="101" fillId="0" fontId="101" numFmtId="0" xfId="0"/>
    <xf applyAlignment="1" applyBorder="1" applyFill="1" applyFont="1" applyNumberFormat="1" applyProtection="1" borderId="102" fillId="0" fontId="102" numFmtId="0" xfId="0"/>
    <xf applyAlignment="1" applyBorder="1" applyFill="1" applyFont="1" applyNumberFormat="1" applyProtection="1" borderId="103" fillId="0" fontId="103" numFmtId="0" xfId="0"/>
    <xf applyAlignment="1" applyBorder="1" applyFill="1" applyFont="1" applyNumberFormat="1" applyProtection="1" borderId="85" fillId="0" fontId="85" numFmtId="0" xfId="0"/>
    <xf applyAlignment="1" applyBorder="1" applyFill="1" applyFont="1" applyNumberFormat="1" applyProtection="1" borderId="854" fillId="0" fontId="854" numFmtId="0" xfId="0"/>
    <xf applyAlignment="1" applyBorder="1" applyFill="1" applyFont="1" applyNumberFormat="1" applyProtection="1" borderId="106" fillId="0" fontId="106" numFmtId="0" xfId="0"/>
    <xf applyAlignment="1" applyBorder="1" applyFill="1" applyFont="1" applyNumberFormat="1" applyProtection="1" borderId="111" fillId="0" fontId="111" numFmtId="0" xfId="0"/>
    <xf applyAlignment="1" applyBorder="1" applyFill="1" applyFont="1" applyNumberFormat="1" applyProtection="1" borderId="110" fillId="0" fontId="110" numFmtId="0" xfId="0"/>
    <xf applyAlignment="1" applyBorder="1" applyFill="1" applyFont="1" applyNumberFormat="1" applyProtection="1" borderId="4" fillId="0" fontId="4" numFmtId="0" xfId="0"/>
    <xf applyAlignment="1" applyBorder="1" applyFill="1" applyFont="1" applyNumberFormat="1" applyProtection="1" borderId="564" fillId="0" fontId="564" numFmtId="0" xfId="0"/>
    <xf applyAlignment="1" applyBorder="1" applyFill="1" applyFont="1" applyNumberFormat="1" applyProtection="1" borderId="565" fillId="0" fontId="565" numFmtId="0" xfId="0"/>
    <xf applyAlignment="1" applyBorder="1" applyFill="1" applyFont="1" applyNumberFormat="1" applyProtection="1" borderId="566" fillId="0" fontId="566" numFmtId="0" xfId="0"/>
    <xf applyAlignment="1" applyBorder="1" applyFill="1" applyFont="1" applyNumberFormat="1" applyProtection="1" borderId="567" fillId="0" fontId="567" numFmtId="0" xfId="0"/>
    <xf applyAlignment="1" applyBorder="1" applyFill="1" applyFont="1" applyNumberFormat="1" applyProtection="1" borderId="453" fillId="0" fontId="453" numFmtId="0" xfId="0"/>
    <xf applyAlignment="1" applyBorder="1" applyFill="1" applyFont="1" applyNumberFormat="1" applyProtection="1" borderId="843" fillId="0" fontId="843" numFmtId="0" xfId="0"/>
    <xf applyAlignment="1" applyBorder="1" applyFill="1" applyFont="1" applyNumberFormat="1" applyProtection="1" borderId="845" fillId="0" fontId="845" numFmtId="0" xfId="0"/>
    <xf applyAlignment="1" applyBorder="1" applyFill="1" applyFont="1" applyNumberFormat="1" applyProtection="1" borderId="846" fillId="0" fontId="846" numFmtId="0" xfId="0"/>
    <xf applyAlignment="1" applyBorder="1" applyFill="1" applyFont="1" applyNumberFormat="1" applyProtection="1" borderId="847" fillId="0" fontId="847" numFmtId="0" xfId="0"/>
    <xf applyAlignment="1" applyBorder="1" applyFill="1" applyFont="1" applyNumberFormat="1" applyProtection="1" borderId="848" fillId="0" fontId="848" numFmtId="0" xfId="0"/>
    <xf applyAlignment="1" applyBorder="1" applyFill="1" applyFont="1" applyNumberFormat="1" applyProtection="1" borderId="850" fillId="0" fontId="850" numFmtId="0" xfId="0"/>
    <xf applyAlignment="1" applyBorder="1" applyFill="1" applyFont="1" applyNumberFormat="1" applyProtection="1" borderId="851" fillId="0" fontId="851" numFmtId="0" xfId="0"/>
    <xf applyAlignment="1" applyBorder="1" applyFill="1" applyFont="1" applyNumberFormat="1" applyProtection="1" borderId="852" fillId="0" fontId="852" numFmtId="0" xfId="0"/>
    <xf applyAlignment="1" applyBorder="1" applyFill="1" applyFont="1" applyNumberFormat="1" applyProtection="1" borderId="853" fillId="0" fontId="853" numFmtId="0" xfId="0"/>
    <xf applyAlignment="1" applyBorder="1" applyFill="1" applyFont="1" applyNumberFormat="1" applyProtection="1" borderId="107" fillId="0" fontId="107" numFmtId="0" xfId="0"/>
    <xf applyAlignment="1" applyBorder="1" applyFill="1" applyFont="1" applyNumberFormat="1" applyProtection="1" borderId="108" fillId="0" fontId="108" numFmtId="0" xfId="0"/>
    <xf applyAlignment="1" applyBorder="1" applyFill="1" applyFont="1" applyNumberFormat="1" applyProtection="1" borderId="109" fillId="0" fontId="109" numFmtId="0" xfId="0"/>
    <xf applyAlignment="1" applyBorder="1" applyFill="1" applyFont="1" applyNumberFormat="1" applyProtection="1" borderId="86" fillId="0" fontId="86" numFmtId="0" xfId="0"/>
    <xf applyAlignment="1" applyBorder="1" applyFill="1" applyFont="1" applyNumberFormat="1" applyProtection="1" borderId="867" fillId="0" fontId="867" numFmtId="0" xfId="0"/>
    <xf applyAlignment="1" applyBorder="1" applyFill="1" applyFont="1" applyNumberFormat="1" applyProtection="1" borderId="112" fillId="0" fontId="112" numFmtId="0" xfId="0"/>
    <xf applyAlignment="1" applyBorder="1" applyFill="1" applyFont="1" applyNumberFormat="1" applyProtection="1" borderId="117" fillId="0" fontId="117" numFmtId="0" xfId="0"/>
    <xf applyAlignment="1" applyBorder="1" applyFill="1" applyFont="1" applyNumberFormat="1" applyProtection="1" borderId="116" fillId="0" fontId="116" numFmtId="0" xfId="0"/>
    <xf applyAlignment="1" applyBorder="1" applyFill="1" applyFont="1" applyNumberFormat="1" applyProtection="1" borderId="5" fillId="0" fontId="5" numFmtId="0" xfId="0"/>
    <xf applyAlignment="1" applyBorder="1" applyFill="1" applyFont="1" applyNumberFormat="1" applyProtection="1" borderId="569" fillId="0" fontId="569" numFmtId="0" xfId="0"/>
    <xf applyAlignment="1" applyBorder="1" applyFill="1" applyFont="1" applyNumberFormat="1" applyProtection="1" borderId="570" fillId="0" fontId="570" numFmtId="0" xfId="0"/>
    <xf applyAlignment="1" applyBorder="1" applyFill="1" applyFont="1" applyNumberFormat="1" applyProtection="1" borderId="571" fillId="0" fontId="571" numFmtId="0" xfId="0"/>
    <xf applyAlignment="1" applyBorder="1" applyFill="1" applyFont="1" applyNumberFormat="1" applyProtection="1" borderId="572" fillId="0" fontId="572" numFmtId="0" xfId="0"/>
    <xf applyAlignment="1" applyBorder="1" applyFill="1" applyFont="1" applyNumberFormat="1" applyProtection="1" borderId="455" fillId="0" fontId="455" numFmtId="0" xfId="0"/>
    <xf applyAlignment="1" applyBorder="1" applyFill="1" applyFont="1" applyNumberFormat="1" applyProtection="1" borderId="856" fillId="0" fontId="856" numFmtId="0" xfId="0"/>
    <xf applyAlignment="1" applyBorder="1" applyFill="1" applyFont="1" applyNumberFormat="1" applyProtection="1" borderId="858" fillId="0" fontId="858" numFmtId="0" xfId="0"/>
    <xf applyAlignment="1" applyBorder="1" applyFill="1" applyFont="1" applyNumberFormat="1" applyProtection="1" borderId="859" fillId="0" fontId="859" numFmtId="0" xfId="0"/>
    <xf applyAlignment="1" applyBorder="1" applyFill="1" applyFont="1" applyNumberFormat="1" applyProtection="1" borderId="860" fillId="0" fontId="860" numFmtId="0" xfId="0"/>
    <xf applyAlignment="1" applyBorder="1" applyFill="1" applyFont="1" applyNumberFormat="1" applyProtection="1" borderId="861" fillId="0" fontId="861" numFmtId="0" xfId="0"/>
    <xf applyAlignment="1" applyBorder="1" applyFill="1" applyFont="1" applyNumberFormat="1" applyProtection="1" borderId="863" fillId="0" fontId="863" numFmtId="0" xfId="0"/>
    <xf applyAlignment="1" applyBorder="1" applyFill="1" applyFont="1" applyNumberFormat="1" applyProtection="1" borderId="864" fillId="0" fontId="864" numFmtId="0" xfId="0"/>
    <xf applyAlignment="1" applyBorder="1" applyFill="1" applyFont="1" applyNumberFormat="1" applyProtection="1" borderId="865" fillId="0" fontId="865" numFmtId="0" xfId="0"/>
    <xf applyAlignment="1" applyBorder="1" applyFill="1" applyFont="1" applyNumberFormat="1" applyProtection="1" borderId="866" fillId="0" fontId="866" numFmtId="0" xfId="0"/>
    <xf applyAlignment="1" applyBorder="1" applyFill="1" applyFont="1" applyNumberFormat="1" applyProtection="1" borderId="113" fillId="0" fontId="113" numFmtId="0" xfId="0"/>
    <xf applyAlignment="1" applyBorder="1" applyFill="1" applyFont="1" applyNumberFormat="1" applyProtection="1" borderId="114" fillId="0" fontId="114" numFmtId="0" xfId="0"/>
    <xf applyAlignment="1" applyBorder="1" applyFill="1" applyFont="1" applyNumberFormat="1" applyProtection="1" borderId="115" fillId="0" fontId="115" numFmtId="0" xfId="0"/>
    <xf applyAlignment="1" applyBorder="1" applyFill="1" applyFont="1" applyNumberFormat="1" applyProtection="1" borderId="87" fillId="0" fontId="87" numFmtId="0" xfId="0"/>
    <xf applyAlignment="1" applyBorder="1" applyFill="1" applyFont="1" applyNumberFormat="1" applyProtection="1" borderId="880" fillId="0" fontId="880" numFmtId="0" xfId="0"/>
    <xf applyAlignment="1" applyBorder="1" applyFill="1" applyFont="1" applyNumberFormat="1" applyProtection="1" borderId="118" fillId="0" fontId="118" numFmtId="0" xfId="0"/>
    <xf applyAlignment="1" applyBorder="1" applyFill="1" applyFont="1" applyNumberFormat="1" applyProtection="1" borderId="123" fillId="0" fontId="123" numFmtId="0" xfId="0"/>
    <xf applyAlignment="1" applyBorder="1" applyFill="1" applyFont="1" applyNumberFormat="1" applyProtection="1" borderId="122" fillId="0" fontId="122" numFmtId="0" xfId="0"/>
    <xf applyAlignment="1" applyBorder="1" applyFill="1" applyFont="1" applyNumberFormat="1" applyProtection="1" borderId="6" fillId="0" fontId="6" numFmtId="0" xfId="0"/>
    <xf applyAlignment="1" applyBorder="1" applyFill="1" applyFont="1" applyNumberFormat="1" applyProtection="1" borderId="574" fillId="0" fontId="574" numFmtId="0" xfId="0"/>
    <xf applyAlignment="1" applyBorder="1" applyFill="1" applyFont="1" applyNumberFormat="1" applyProtection="1" borderId="575" fillId="0" fontId="575" numFmtId="0" xfId="0"/>
    <xf applyAlignment="1" applyBorder="1" applyFill="1" applyFont="1" applyNumberFormat="1" applyProtection="1" borderId="576" fillId="0" fontId="576" numFmtId="0" xfId="0"/>
    <xf applyAlignment="1" applyBorder="1" applyFill="1" applyFont="1" applyNumberFormat="1" applyProtection="1" borderId="577" fillId="0" fontId="577" numFmtId="0" xfId="0"/>
    <xf applyAlignment="1" applyBorder="1" applyFill="1" applyFont="1" applyNumberFormat="1" applyProtection="1" borderId="457" fillId="0" fontId="457" numFmtId="0" xfId="0"/>
    <xf applyAlignment="1" applyBorder="1" applyFill="1" applyFont="1" applyNumberFormat="1" applyProtection="1" borderId="869" fillId="0" fontId="869" numFmtId="0" xfId="0"/>
    <xf applyAlignment="1" applyBorder="1" applyFill="1" applyFont="1" applyNumberFormat="1" applyProtection="1" borderId="871" fillId="0" fontId="871" numFmtId="0" xfId="0"/>
    <xf applyAlignment="1" applyBorder="1" applyFill="1" applyFont="1" applyNumberFormat="1" applyProtection="1" borderId="872" fillId="0" fontId="872" numFmtId="0" xfId="0"/>
    <xf applyAlignment="1" applyBorder="1" applyFill="1" applyFont="1" applyNumberFormat="1" applyProtection="1" borderId="873" fillId="0" fontId="873" numFmtId="0" xfId="0"/>
    <xf applyAlignment="1" applyBorder="1" applyFill="1" applyFont="1" applyNumberFormat="1" applyProtection="1" borderId="874" fillId="0" fontId="874" numFmtId="0" xfId="0"/>
    <xf applyAlignment="1" applyBorder="1" applyFill="1" applyFont="1" applyNumberFormat="1" applyProtection="1" borderId="876" fillId="0" fontId="876" numFmtId="0" xfId="0"/>
    <xf applyAlignment="1" applyBorder="1" applyFill="1" applyFont="1" applyNumberFormat="1" applyProtection="1" borderId="877" fillId="0" fontId="877" numFmtId="0" xfId="0"/>
    <xf applyAlignment="1" applyBorder="1" applyFill="1" applyFont="1" applyNumberFormat="1" applyProtection="1" borderId="878" fillId="0" fontId="878" numFmtId="0" xfId="0"/>
    <xf applyAlignment="1" applyBorder="1" applyFill="1" applyFont="1" applyNumberFormat="1" applyProtection="1" borderId="879" fillId="0" fontId="879" numFmtId="0" xfId="0"/>
    <xf applyAlignment="1" applyBorder="1" applyFill="1" applyFont="1" applyNumberFormat="1" applyProtection="1" borderId="119" fillId="0" fontId="119" numFmtId="0" xfId="0"/>
    <xf applyAlignment="1" applyBorder="1" applyFill="1" applyFont="1" applyNumberFormat="1" applyProtection="1" borderId="120" fillId="0" fontId="120" numFmtId="0" xfId="0"/>
    <xf applyAlignment="1" applyBorder="1" applyFill="1" applyFont="1" applyNumberFormat="1" applyProtection="1" borderId="121" fillId="0" fontId="121" numFmtId="0" xfId="0"/>
    <xf applyAlignment="1" applyBorder="1" applyFill="1" applyFont="1" applyNumberFormat="1" applyProtection="1" borderId="893" fillId="0" fontId="893" numFmtId="0" xfId="0"/>
    <xf applyAlignment="1" applyBorder="1" applyFill="1" applyFont="1" applyNumberFormat="1" applyProtection="1" borderId="124" fillId="0" fontId="124" numFmtId="0" xfId="0"/>
    <xf applyAlignment="1" applyBorder="1" applyFill="1" applyFont="1" applyNumberFormat="1" applyProtection="1" borderId="129" fillId="0" fontId="129" numFmtId="0" xfId="0"/>
    <xf applyAlignment="1" applyBorder="1" applyFill="1" applyFont="1" applyNumberFormat="1" applyProtection="1" borderId="128" fillId="0" fontId="128" numFmtId="0" xfId="0"/>
    <xf applyAlignment="1" applyBorder="1" applyFill="1" applyFont="1" applyNumberFormat="1" applyProtection="1" borderId="7" fillId="0" fontId="7" numFmtId="0" xfId="0"/>
    <xf applyAlignment="1" applyBorder="1" applyFill="1" applyFont="1" applyNumberFormat="1" applyProtection="1" borderId="579" fillId="0" fontId="579" numFmtId="0" xfId="0"/>
    <xf applyAlignment="1" applyBorder="1" applyFill="1" applyFont="1" applyNumberFormat="1" applyProtection="1" borderId="580" fillId="0" fontId="580" numFmtId="0" xfId="0"/>
    <xf applyAlignment="1" applyBorder="1" applyFill="1" applyFont="1" applyNumberFormat="1" applyProtection="1" borderId="581" fillId="0" fontId="581" numFmtId="0" xfId="0"/>
    <xf applyAlignment="1" applyBorder="1" applyFill="1" applyFont="1" applyNumberFormat="1" applyProtection="1" borderId="582" fillId="0" fontId="582" numFmtId="0" xfId="0"/>
    <xf applyAlignment="1" applyBorder="1" applyFill="1" applyFont="1" applyNumberFormat="1" applyProtection="1" borderId="459" fillId="0" fontId="459" numFmtId="0" xfId="0"/>
    <xf applyAlignment="1" applyBorder="1" applyFill="1" applyFont="1" applyNumberFormat="1" applyProtection="1" borderId="882" fillId="0" fontId="882" numFmtId="0" xfId="0"/>
    <xf applyAlignment="1" applyBorder="1" applyFill="1" applyFont="1" applyNumberFormat="1" applyProtection="1" borderId="884" fillId="0" fontId="884" numFmtId="0" xfId="0"/>
    <xf applyAlignment="1" applyBorder="1" applyFill="1" applyFont="1" applyNumberFormat="1" applyProtection="1" borderId="885" fillId="0" fontId="885" numFmtId="0" xfId="0"/>
    <xf applyAlignment="1" applyBorder="1" applyFill="1" applyFont="1" applyNumberFormat="1" applyProtection="1" borderId="886" fillId="0" fontId="886" numFmtId="0" xfId="0"/>
    <xf applyAlignment="1" applyBorder="1" applyFill="1" applyFont="1" applyNumberFormat="1" applyProtection="1" borderId="887" fillId="0" fontId="887" numFmtId="0" xfId="0"/>
    <xf applyAlignment="1" applyBorder="1" applyFill="1" applyFont="1" applyNumberFormat="1" applyProtection="1" borderId="889" fillId="0" fontId="889" numFmtId="0" xfId="0"/>
    <xf applyAlignment="1" applyBorder="1" applyFill="1" applyFont="1" applyNumberFormat="1" applyProtection="1" borderId="890" fillId="0" fontId="890" numFmtId="0" xfId="0"/>
    <xf applyAlignment="1" applyBorder="1" applyFill="1" applyFont="1" applyNumberFormat="1" applyProtection="1" borderId="891" fillId="0" fontId="891" numFmtId="0" xfId="0"/>
    <xf applyAlignment="1" applyBorder="1" applyFill="1" applyFont="1" applyNumberFormat="1" applyProtection="1" borderId="892" fillId="0" fontId="892" numFmtId="0" xfId="0"/>
    <xf applyAlignment="1" applyBorder="1" applyFill="1" applyFont="1" applyNumberFormat="1" applyProtection="1" borderId="125" fillId="0" fontId="125" numFmtId="0" xfId="0"/>
    <xf applyAlignment="1" applyBorder="1" applyFill="1" applyFont="1" applyNumberFormat="1" applyProtection="1" borderId="126" fillId="0" fontId="126" numFmtId="0" xfId="0"/>
    <xf applyAlignment="1" applyBorder="1" applyFill="1" applyFont="1" applyNumberFormat="1" applyProtection="1" borderId="127" fillId="0" fontId="127" numFmtId="0" xfId="0"/>
    <xf applyAlignment="1" applyBorder="1" applyFill="1" applyFont="1" applyNumberFormat="1" applyProtection="1" borderId="906" fillId="0" fontId="906" numFmtId="0" xfId="0"/>
    <xf applyAlignment="1" applyBorder="1" applyFill="1" applyFont="1" applyNumberFormat="1" applyProtection="1" borderId="130" fillId="0" fontId="130" numFmtId="0" xfId="0"/>
    <xf applyAlignment="1" applyBorder="1" applyFill="1" applyFont="1" applyNumberFormat="1" applyProtection="1" borderId="135" fillId="0" fontId="135" numFmtId="0" xfId="0"/>
    <xf applyAlignment="1" applyBorder="1" applyFill="1" applyFont="1" applyNumberFormat="1" applyProtection="1" borderId="134" fillId="0" fontId="134" numFmtId="0" xfId="0"/>
    <xf applyAlignment="1" applyBorder="1" applyFill="1" applyFont="1" applyNumberFormat="1" applyProtection="1" borderId="8" fillId="0" fontId="8" numFmtId="0" xfId="0"/>
    <xf applyAlignment="1" applyBorder="1" applyFill="1" applyFont="1" applyNumberFormat="1" applyProtection="1" borderId="584" fillId="0" fontId="584" numFmtId="0" xfId="0"/>
    <xf applyAlignment="1" applyBorder="1" applyFill="1" applyFont="1" applyNumberFormat="1" applyProtection="1" borderId="585" fillId="0" fontId="585" numFmtId="0" xfId="0"/>
    <xf applyAlignment="1" applyBorder="1" applyFill="1" applyFont="1" applyNumberFormat="1" applyProtection="1" borderId="586" fillId="0" fontId="586" numFmtId="0" xfId="0"/>
    <xf applyAlignment="1" applyBorder="1" applyFill="1" applyFont="1" applyNumberFormat="1" applyProtection="1" borderId="587" fillId="0" fontId="587" numFmtId="0" xfId="0"/>
    <xf applyAlignment="1" applyBorder="1" applyFill="1" applyFont="1" applyNumberFormat="1" applyProtection="1" borderId="461" fillId="0" fontId="461" numFmtId="0" xfId="0"/>
    <xf applyAlignment="1" applyBorder="1" applyFill="1" applyFont="1" applyNumberFormat="1" applyProtection="1" borderId="895" fillId="0" fontId="895" numFmtId="0" xfId="0"/>
    <xf applyAlignment="1" applyBorder="1" applyFill="1" applyFont="1" applyNumberFormat="1" applyProtection="1" borderId="897" fillId="0" fontId="897" numFmtId="0" xfId="0"/>
    <xf applyAlignment="1" applyBorder="1" applyFill="1" applyFont="1" applyNumberFormat="1" applyProtection="1" borderId="898" fillId="0" fontId="898" numFmtId="0" xfId="0"/>
    <xf applyAlignment="1" applyBorder="1" applyFill="1" applyFont="1" applyNumberFormat="1" applyProtection="1" borderId="899" fillId="0" fontId="899" numFmtId="0" xfId="0"/>
    <xf applyAlignment="1" applyBorder="1" applyFill="1" applyFont="1" applyNumberFormat="1" applyProtection="1" borderId="900" fillId="0" fontId="900" numFmtId="0" xfId="0"/>
    <xf applyAlignment="1" applyBorder="1" applyFill="1" applyFont="1" applyNumberFormat="1" applyProtection="1" borderId="902" fillId="0" fontId="902" numFmtId="0" xfId="0"/>
    <xf applyAlignment="1" applyBorder="1" applyFill="1" applyFont="1" applyNumberFormat="1" applyProtection="1" borderId="903" fillId="0" fontId="903" numFmtId="0" xfId="0"/>
    <xf applyAlignment="1" applyBorder="1" applyFill="1" applyFont="1" applyNumberFormat="1" applyProtection="1" borderId="904" fillId="0" fontId="904" numFmtId="0" xfId="0"/>
    <xf applyAlignment="1" applyBorder="1" applyFill="1" applyFont="1" applyNumberFormat="1" applyProtection="1" borderId="905" fillId="0" fontId="905" numFmtId="0" xfId="0"/>
    <xf applyAlignment="1" applyBorder="1" applyFill="1" applyFont="1" applyNumberFormat="1" applyProtection="1" borderId="131" fillId="0" fontId="131" numFmtId="0" xfId="0"/>
    <xf applyAlignment="1" applyBorder="1" applyFill="1" applyFont="1" applyNumberFormat="1" applyProtection="1" borderId="132" fillId="0" fontId="132" numFmtId="0" xfId="0"/>
    <xf applyAlignment="1" applyBorder="1" applyFill="1" applyFont="1" applyNumberFormat="1" applyProtection="1" borderId="133" fillId="0" fontId="133" numFmtId="0" xfId="0"/>
    <xf applyAlignment="1" applyBorder="1" applyFill="1" applyFont="1" applyNumberFormat="1" applyProtection="1" borderId="919" fillId="0" fontId="919" numFmtId="0" xfId="0"/>
    <xf applyAlignment="1" applyBorder="1" applyFill="1" applyFont="1" applyNumberFormat="1" applyProtection="1" borderId="136" fillId="0" fontId="136" numFmtId="0" xfId="0"/>
    <xf applyAlignment="1" applyBorder="1" applyFill="1" applyFont="1" applyNumberFormat="1" applyProtection="1" borderId="141" fillId="0" fontId="141" numFmtId="0" xfId="0"/>
    <xf applyAlignment="1" applyBorder="1" applyFill="1" applyFont="1" applyNumberFormat="1" applyProtection="1" borderId="140" fillId="0" fontId="140" numFmtId="0" xfId="0"/>
    <xf applyAlignment="1" applyBorder="1" applyFill="1" applyFont="1" applyNumberFormat="1" applyProtection="1" borderId="9" fillId="0" fontId="9" numFmtId="0" xfId="0"/>
    <xf applyAlignment="1" applyBorder="1" applyFill="1" applyFont="1" applyNumberFormat="1" applyProtection="1" borderId="589" fillId="0" fontId="589" numFmtId="0" xfId="0"/>
    <xf applyAlignment="1" applyBorder="1" applyFill="1" applyFont="1" applyNumberFormat="1" applyProtection="1" borderId="590" fillId="0" fontId="590" numFmtId="0" xfId="0"/>
    <xf applyAlignment="1" applyBorder="1" applyFill="1" applyFont="1" applyNumberFormat="1" applyProtection="1" borderId="591" fillId="0" fontId="591" numFmtId="0" xfId="0"/>
    <xf applyAlignment="1" applyBorder="1" applyFill="1" applyFont="1" applyNumberFormat="1" applyProtection="1" borderId="592" fillId="0" fontId="592" numFmtId="0" xfId="0"/>
    <xf applyAlignment="1" applyBorder="1" applyFill="1" applyFont="1" applyNumberFormat="1" applyProtection="1" borderId="463" fillId="0" fontId="463" numFmtId="0" xfId="0"/>
    <xf applyAlignment="1" applyBorder="1" applyFill="1" applyFont="1" applyNumberFormat="1" applyProtection="1" borderId="908" fillId="0" fontId="908" numFmtId="0" xfId="0"/>
    <xf applyAlignment="1" applyBorder="1" applyFill="1" applyFont="1" applyNumberFormat="1" applyProtection="1" borderId="910" fillId="0" fontId="910" numFmtId="0" xfId="0"/>
    <xf applyAlignment="1" applyBorder="1" applyFill="1" applyFont="1" applyNumberFormat="1" applyProtection="1" borderId="911" fillId="0" fontId="911" numFmtId="0" xfId="0"/>
    <xf applyAlignment="1" applyBorder="1" applyFill="1" applyFont="1" applyNumberFormat="1" applyProtection="1" borderId="912" fillId="0" fontId="912" numFmtId="0" xfId="0"/>
    <xf applyAlignment="1" applyBorder="1" applyFill="1" applyFont="1" applyNumberFormat="1" applyProtection="1" borderId="913" fillId="0" fontId="913" numFmtId="0" xfId="0"/>
    <xf applyAlignment="1" applyBorder="1" applyFill="1" applyFont="1" applyNumberFormat="1" applyProtection="1" borderId="915" fillId="0" fontId="915" numFmtId="0" xfId="0"/>
    <xf applyAlignment="1" applyBorder="1" applyFill="1" applyFont="1" applyNumberFormat="1" applyProtection="1" borderId="916" fillId="0" fontId="916" numFmtId="0" xfId="0"/>
    <xf applyAlignment="1" applyBorder="1" applyFill="1" applyFont="1" applyNumberFormat="1" applyProtection="1" borderId="917" fillId="0" fontId="917" numFmtId="0" xfId="0"/>
    <xf applyAlignment="1" applyBorder="1" applyFill="1" applyFont="1" applyNumberFormat="1" applyProtection="1" borderId="918" fillId="0" fontId="918" numFmtId="0" xfId="0"/>
    <xf applyAlignment="1" applyBorder="1" applyFill="1" applyFont="1" applyNumberFormat="1" applyProtection="1" borderId="137" fillId="0" fontId="137" numFmtId="0" xfId="0"/>
    <xf applyAlignment="1" applyBorder="1" applyFill="1" applyFont="1" applyNumberFormat="1" applyProtection="1" borderId="138" fillId="0" fontId="138" numFmtId="0" xfId="0"/>
    <xf applyAlignment="1" applyBorder="1" applyFill="1" applyFont="1" applyNumberFormat="1" applyProtection="1" borderId="139" fillId="0" fontId="139" numFmtId="0" xfId="0"/>
    <xf applyAlignment="1" applyBorder="1" applyFill="1" applyFont="1" applyNumberFormat="1" applyProtection="1" borderId="932" fillId="0" fontId="932" numFmtId="0" xfId="0"/>
    <xf applyAlignment="1" applyBorder="1" applyFill="1" applyFont="1" applyNumberFormat="1" applyProtection="1" borderId="142" fillId="0" fontId="142" numFmtId="0" xfId="0"/>
    <xf applyAlignment="1" applyBorder="1" applyFill="1" applyFont="1" applyNumberFormat="1" applyProtection="1" borderId="147" fillId="0" fontId="147" numFmtId="0" xfId="0"/>
    <xf applyAlignment="1" applyBorder="1" applyFill="1" applyFont="1" applyNumberFormat="1" applyProtection="1" borderId="146" fillId="0" fontId="146" numFmtId="0" xfId="0"/>
    <xf applyAlignment="1" applyBorder="1" applyFill="1" applyFont="1" applyNumberFormat="1" applyProtection="1" borderId="10" fillId="0" fontId="10" numFmtId="0" xfId="0"/>
    <xf applyAlignment="1" applyBorder="1" applyFill="1" applyFont="1" applyNumberFormat="1" applyProtection="1" borderId="594" fillId="0" fontId="594" numFmtId="0" xfId="0"/>
    <xf applyAlignment="1" applyBorder="1" applyFill="1" applyFont="1" applyNumberFormat="1" applyProtection="1" borderId="595" fillId="0" fontId="595" numFmtId="0" xfId="0"/>
    <xf applyAlignment="1" applyBorder="1" applyFill="1" applyFont="1" applyNumberFormat="1" applyProtection="1" borderId="596" fillId="0" fontId="596" numFmtId="0" xfId="0"/>
    <xf applyAlignment="1" applyBorder="1" applyFill="1" applyFont="1" applyNumberFormat="1" applyProtection="1" borderId="597" fillId="0" fontId="597" numFmtId="0" xfId="0"/>
    <xf applyAlignment="1" applyBorder="1" applyFill="1" applyFont="1" applyNumberFormat="1" applyProtection="1" borderId="465" fillId="0" fontId="465" numFmtId="0" xfId="0"/>
    <xf applyAlignment="1" applyBorder="1" applyFill="1" applyFont="1" applyNumberFormat="1" applyProtection="1" borderId="921" fillId="0" fontId="921" numFmtId="0" xfId="0"/>
    <xf applyAlignment="1" applyBorder="1" applyFill="1" applyFont="1" applyNumberFormat="1" applyProtection="1" borderId="923" fillId="0" fontId="923" numFmtId="0" xfId="0"/>
    <xf applyAlignment="1" applyBorder="1" applyFill="1" applyFont="1" applyNumberFormat="1" applyProtection="1" borderId="924" fillId="0" fontId="924" numFmtId="0" xfId="0"/>
    <xf applyAlignment="1" applyBorder="1" applyFill="1" applyFont="1" applyNumberFormat="1" applyProtection="1" borderId="925" fillId="0" fontId="925" numFmtId="0" xfId="0"/>
    <xf applyAlignment="1" applyBorder="1" applyFill="1" applyFont="1" applyNumberFormat="1" applyProtection="1" borderId="926" fillId="0" fontId="926" numFmtId="0" xfId="0"/>
    <xf applyAlignment="1" applyBorder="1" applyFill="1" applyFont="1" applyNumberFormat="1" applyProtection="1" borderId="928" fillId="0" fontId="928" numFmtId="0" xfId="0"/>
    <xf applyAlignment="1" applyBorder="1" applyFill="1" applyFont="1" applyNumberFormat="1" applyProtection="1" borderId="929" fillId="0" fontId="929" numFmtId="0" xfId="0"/>
    <xf applyAlignment="1" applyBorder="1" applyFill="1" applyFont="1" applyNumberFormat="1" applyProtection="1" borderId="930" fillId="0" fontId="930" numFmtId="0" xfId="0"/>
    <xf applyAlignment="1" applyBorder="1" applyFill="1" applyFont="1" applyNumberFormat="1" applyProtection="1" borderId="931" fillId="0" fontId="931" numFmtId="0" xfId="0"/>
    <xf applyAlignment="1" applyBorder="1" applyFill="1" applyFont="1" applyNumberFormat="1" applyProtection="1" borderId="143" fillId="0" fontId="143" numFmtId="0" xfId="0"/>
    <xf applyAlignment="1" applyBorder="1" applyFill="1" applyFont="1" applyNumberFormat="1" applyProtection="1" borderId="144" fillId="0" fontId="144" numFmtId="0" xfId="0"/>
    <xf applyAlignment="1" applyBorder="1" applyFill="1" applyFont="1" applyNumberFormat="1" applyProtection="1" borderId="145" fillId="0" fontId="145" numFmtId="0" xfId="0"/>
    <xf applyAlignment="1" applyBorder="1" applyFill="1" applyFont="1" applyNumberFormat="1" applyProtection="1" borderId="945" fillId="0" fontId="945" numFmtId="0" xfId="0"/>
    <xf applyAlignment="1" applyBorder="1" applyFill="1" applyFont="1" applyNumberFormat="1" applyProtection="1" borderId="148" fillId="0" fontId="148" numFmtId="0" xfId="0"/>
    <xf applyAlignment="1" applyBorder="1" applyFill="1" applyFont="1" applyNumberFormat="1" applyProtection="1" borderId="153" fillId="0" fontId="153" numFmtId="0" xfId="0"/>
    <xf applyAlignment="1" applyBorder="1" applyFill="1" applyFont="1" applyNumberFormat="1" applyProtection="1" borderId="152" fillId="0" fontId="152" numFmtId="0" xfId="0"/>
    <xf applyAlignment="1" applyBorder="1" applyFill="1" applyFont="1" applyNumberFormat="1" applyProtection="1" borderId="11" fillId="0" fontId="11" numFmtId="0" xfId="0"/>
    <xf applyAlignment="1" applyBorder="1" applyFill="1" applyFont="1" applyNumberFormat="1" applyProtection="1" borderId="599" fillId="0" fontId="599" numFmtId="0" xfId="0"/>
    <xf applyAlignment="1" applyBorder="1" applyFill="1" applyFont="1" applyNumberFormat="1" applyProtection="1" borderId="600" fillId="0" fontId="600" numFmtId="0" xfId="0"/>
    <xf applyAlignment="1" applyBorder="1" applyFill="1" applyFont="1" applyNumberFormat="1" applyProtection="1" borderId="601" fillId="0" fontId="601" numFmtId="0" xfId="0"/>
    <xf applyAlignment="1" applyBorder="1" applyFill="1" applyFont="1" applyNumberFormat="1" applyProtection="1" borderId="602" fillId="0" fontId="602" numFmtId="0" xfId="0"/>
    <xf applyAlignment="1" applyBorder="1" applyFill="1" applyFont="1" applyNumberFormat="1" applyProtection="1" borderId="467" fillId="0" fontId="467" numFmtId="0" xfId="0"/>
    <xf applyAlignment="1" applyBorder="1" applyFill="1" applyFont="1" applyNumberFormat="1" applyProtection="1" borderId="934" fillId="0" fontId="934" numFmtId="0" xfId="0"/>
    <xf applyAlignment="1" applyBorder="1" applyFill="1" applyFont="1" applyNumberFormat="1" applyProtection="1" borderId="936" fillId="0" fontId="936" numFmtId="0" xfId="0"/>
    <xf applyAlignment="1" applyBorder="1" applyFill="1" applyFont="1" applyNumberFormat="1" applyProtection="1" borderId="937" fillId="0" fontId="937" numFmtId="0" xfId="0"/>
    <xf applyAlignment="1" applyBorder="1" applyFill="1" applyFont="1" applyNumberFormat="1" applyProtection="1" borderId="938" fillId="0" fontId="938" numFmtId="0" xfId="0"/>
    <xf applyAlignment="1" applyBorder="1" applyFill="1" applyFont="1" applyNumberFormat="1" applyProtection="1" borderId="939" fillId="0" fontId="939" numFmtId="0" xfId="0"/>
    <xf applyAlignment="1" applyBorder="1" applyFill="1" applyFont="1" applyNumberFormat="1" applyProtection="1" borderId="941" fillId="0" fontId="941" numFmtId="0" xfId="0"/>
    <xf applyAlignment="1" applyBorder="1" applyFill="1" applyFont="1" applyNumberFormat="1" applyProtection="1" borderId="942" fillId="0" fontId="942" numFmtId="0" xfId="0"/>
    <xf applyAlignment="1" applyBorder="1" applyFill="1" applyFont="1" applyNumberFormat="1" applyProtection="1" borderId="943" fillId="0" fontId="943" numFmtId="0" xfId="0"/>
    <xf applyAlignment="1" applyBorder="1" applyFill="1" applyFont="1" applyNumberFormat="1" applyProtection="1" borderId="944" fillId="0" fontId="944" numFmtId="0" xfId="0"/>
    <xf applyAlignment="1" applyBorder="1" applyFill="1" applyFont="1" applyNumberFormat="1" applyProtection="1" borderId="149" fillId="0" fontId="149" numFmtId="0" xfId="0"/>
    <xf applyAlignment="1" applyBorder="1" applyFill="1" applyFont="1" applyNumberFormat="1" applyProtection="1" borderId="150" fillId="0" fontId="150" numFmtId="0" xfId="0"/>
    <xf applyAlignment="1" applyBorder="1" applyFill="1" applyFont="1" applyNumberFormat="1" applyProtection="1" borderId="151" fillId="0" fontId="151" numFmtId="0" xfId="0"/>
    <xf applyAlignment="1" applyBorder="1" applyFill="1" applyFont="1" applyNumberFormat="1" applyProtection="1" borderId="958" fillId="0" fontId="958" numFmtId="0" xfId="0"/>
    <xf applyAlignment="1" applyBorder="1" applyFill="1" applyFont="1" applyNumberFormat="1" applyProtection="1" borderId="154" fillId="0" fontId="154" numFmtId="0" xfId="0"/>
    <xf applyAlignment="1" applyBorder="1" applyFill="1" applyFont="1" applyNumberFormat="1" applyProtection="1" borderId="159" fillId="0" fontId="159" numFmtId="0" xfId="0"/>
    <xf applyAlignment="1" applyBorder="1" applyFill="1" applyFont="1" applyNumberFormat="1" applyProtection="1" borderId="158" fillId="0" fontId="158" numFmtId="0" xfId="0"/>
    <xf applyAlignment="1" applyBorder="1" applyFill="1" applyFont="1" applyNumberFormat="1" applyProtection="1" borderId="12" fillId="0" fontId="12" numFmtId="0" xfId="0"/>
    <xf applyAlignment="1" applyBorder="1" applyFill="1" applyFont="1" applyNumberFormat="1" applyProtection="1" borderId="604" fillId="0" fontId="604" numFmtId="0" xfId="0"/>
    <xf applyAlignment="1" applyBorder="1" applyFill="1" applyFont="1" applyNumberFormat="1" applyProtection="1" borderId="605" fillId="0" fontId="605" numFmtId="0" xfId="0"/>
    <xf applyAlignment="1" applyBorder="1" applyFill="1" applyFont="1" applyNumberFormat="1" applyProtection="1" borderId="606" fillId="0" fontId="606" numFmtId="0" xfId="0"/>
    <xf applyAlignment="1" applyBorder="1" applyFill="1" applyFont="1" applyNumberFormat="1" applyProtection="1" borderId="607" fillId="0" fontId="607" numFmtId="0" xfId="0"/>
    <xf applyAlignment="1" applyBorder="1" applyFill="1" applyFont="1" applyNumberFormat="1" applyProtection="1" borderId="469" fillId="0" fontId="469" numFmtId="0" xfId="0"/>
    <xf applyAlignment="1" applyBorder="1" applyFill="1" applyFont="1" applyNumberFormat="1" applyProtection="1" borderId="947" fillId="0" fontId="947" numFmtId="0" xfId="0"/>
    <xf applyAlignment="1" applyBorder="1" applyFill="1" applyFont="1" applyNumberFormat="1" applyProtection="1" borderId="949" fillId="0" fontId="949" numFmtId="0" xfId="0"/>
    <xf applyAlignment="1" applyBorder="1" applyFill="1" applyFont="1" applyNumberFormat="1" applyProtection="1" borderId="950" fillId="0" fontId="950" numFmtId="0" xfId="0"/>
    <xf applyAlignment="1" applyBorder="1" applyFill="1" applyFont="1" applyNumberFormat="1" applyProtection="1" borderId="951" fillId="0" fontId="951" numFmtId="0" xfId="0"/>
    <xf applyAlignment="1" applyBorder="1" applyFill="1" applyFont="1" applyNumberFormat="1" applyProtection="1" borderId="952" fillId="0" fontId="952" numFmtId="0" xfId="0"/>
    <xf applyAlignment="1" applyBorder="1" applyFill="1" applyFont="1" applyNumberFormat="1" applyProtection="1" borderId="954" fillId="0" fontId="954" numFmtId="0" xfId="0"/>
    <xf applyAlignment="1" applyBorder="1" applyFill="1" applyFont="1" applyNumberFormat="1" applyProtection="1" borderId="955" fillId="0" fontId="955" numFmtId="0" xfId="0"/>
    <xf applyAlignment="1" applyBorder="1" applyFill="1" applyFont="1" applyNumberFormat="1" applyProtection="1" borderId="956" fillId="0" fontId="956" numFmtId="0" xfId="0"/>
    <xf applyAlignment="1" applyBorder="1" applyFill="1" applyFont="1" applyNumberFormat="1" applyProtection="1" borderId="957" fillId="0" fontId="957" numFmtId="0" xfId="0"/>
    <xf applyAlignment="1" applyBorder="1" applyFill="1" applyFont="1" applyNumberFormat="1" applyProtection="1" borderId="155" fillId="0" fontId="155" numFmtId="0" xfId="0"/>
    <xf applyAlignment="1" applyBorder="1" applyFill="1" applyFont="1" applyNumberFormat="1" applyProtection="1" borderId="156" fillId="0" fontId="156" numFmtId="0" xfId="0"/>
    <xf applyAlignment="1" applyBorder="1" applyFill="1" applyFont="1" applyNumberFormat="1" applyProtection="1" borderId="157" fillId="0" fontId="157" numFmtId="0" xfId="0"/>
    <xf applyAlignment="1" applyBorder="1" applyFill="1" applyFont="1" applyNumberFormat="1" applyProtection="1" borderId="971" fillId="0" fontId="971" numFmtId="0" xfId="0"/>
    <xf applyAlignment="1" applyBorder="1" applyFill="1" applyFont="1" applyNumberFormat="1" applyProtection="1" borderId="160" fillId="0" fontId="160" numFmtId="0" xfId="0"/>
    <xf applyAlignment="1" applyBorder="1" applyFill="1" applyFont="1" applyNumberFormat="1" applyProtection="1" borderId="165" fillId="0" fontId="165" numFmtId="0" xfId="0"/>
    <xf applyAlignment="1" applyBorder="1" applyFill="1" applyFont="1" applyNumberFormat="1" applyProtection="1" borderId="164" fillId="0" fontId="164" numFmtId="0" xfId="0"/>
    <xf applyAlignment="1" applyBorder="1" applyFill="1" applyFont="1" applyNumberFormat="1" applyProtection="1" borderId="13" fillId="0" fontId="13" numFmtId="0" xfId="0"/>
    <xf applyAlignment="1" applyBorder="1" applyFill="1" applyFont="1" applyNumberFormat="1" applyProtection="1" borderId="609" fillId="0" fontId="609" numFmtId="0" xfId="0"/>
    <xf applyAlignment="1" applyBorder="1" applyFill="1" applyFont="1" applyNumberFormat="1" applyProtection="1" borderId="610" fillId="0" fontId="610" numFmtId="0" xfId="0"/>
    <xf applyAlignment="1" applyBorder="1" applyFill="1" applyFont="1" applyNumberFormat="1" applyProtection="1" borderId="611" fillId="0" fontId="611" numFmtId="0" xfId="0"/>
    <xf applyAlignment="1" applyBorder="1" applyFill="1" applyFont="1" applyNumberFormat="1" applyProtection="1" borderId="612" fillId="0" fontId="612" numFmtId="0" xfId="0"/>
    <xf applyAlignment="1" applyBorder="1" applyFill="1" applyFont="1" applyNumberFormat="1" applyProtection="1" borderId="471" fillId="0" fontId="471" numFmtId="0" xfId="0"/>
    <xf applyAlignment="1" applyBorder="1" applyFill="1" applyFont="1" applyNumberFormat="1" applyProtection="1" borderId="960" fillId="0" fontId="960" numFmtId="0" xfId="0"/>
    <xf applyAlignment="1" applyBorder="1" applyFill="1" applyFont="1" applyNumberFormat="1" applyProtection="1" borderId="962" fillId="0" fontId="962" numFmtId="0" xfId="0"/>
    <xf applyAlignment="1" applyBorder="1" applyFill="1" applyFont="1" applyNumberFormat="1" applyProtection="1" borderId="963" fillId="0" fontId="963" numFmtId="0" xfId="0"/>
    <xf applyAlignment="1" applyBorder="1" applyFill="1" applyFont="1" applyNumberFormat="1" applyProtection="1" borderId="964" fillId="0" fontId="964" numFmtId="0" xfId="0"/>
    <xf applyAlignment="1" applyBorder="1" applyFill="1" applyFont="1" applyNumberFormat="1" applyProtection="1" borderId="965" fillId="0" fontId="965" numFmtId="0" xfId="0"/>
    <xf applyAlignment="1" applyBorder="1" applyFill="1" applyFont="1" applyNumberFormat="1" applyProtection="1" borderId="967" fillId="0" fontId="967" numFmtId="0" xfId="0"/>
    <xf applyAlignment="1" applyBorder="1" applyFill="1" applyFont="1" applyNumberFormat="1" applyProtection="1" borderId="968" fillId="0" fontId="968" numFmtId="0" xfId="0"/>
    <xf applyAlignment="1" applyBorder="1" applyFill="1" applyFont="1" applyNumberFormat="1" applyProtection="1" borderId="969" fillId="0" fontId="969" numFmtId="0" xfId="0"/>
    <xf applyAlignment="1" applyBorder="1" applyFill="1" applyFont="1" applyNumberFormat="1" applyProtection="1" borderId="970" fillId="0" fontId="970" numFmtId="0" xfId="0"/>
    <xf applyAlignment="1" applyBorder="1" applyFill="1" applyFont="1" applyNumberFormat="1" applyProtection="1" borderId="161" fillId="0" fontId="161" numFmtId="0" xfId="0"/>
    <xf applyAlignment="1" applyBorder="1" applyFill="1" applyFont="1" applyNumberFormat="1" applyProtection="1" borderId="162" fillId="0" fontId="162" numFmtId="0" xfId="0"/>
    <xf applyAlignment="1" applyBorder="1" applyFill="1" applyFont="1" applyNumberFormat="1" applyProtection="1" borderId="163" fillId="0" fontId="163" numFmtId="0" xfId="0"/>
    <xf applyAlignment="1" applyBorder="1" applyFill="1" applyFont="1" applyNumberFormat="1" applyProtection="1" borderId="984" fillId="0" fontId="984" numFmtId="0" xfId="0"/>
    <xf applyAlignment="1" applyBorder="1" applyFill="1" applyFont="1" applyNumberFormat="1" applyProtection="1" borderId="166" fillId="0" fontId="166" numFmtId="0" xfId="0"/>
    <xf applyAlignment="1" applyBorder="1" applyFill="1" applyFont="1" applyNumberFormat="1" applyProtection="1" borderId="171" fillId="0" fontId="171" numFmtId="0" xfId="0"/>
    <xf applyAlignment="1" applyBorder="1" applyFill="1" applyFont="1" applyNumberFormat="1" applyProtection="1" borderId="170" fillId="0" fontId="170" numFmtId="0" xfId="0"/>
    <xf applyAlignment="1" applyBorder="1" applyFill="1" applyFont="1" applyNumberFormat="1" applyProtection="1" borderId="14" fillId="0" fontId="14" numFmtId="0" xfId="0"/>
    <xf applyAlignment="1" applyBorder="1" applyFill="1" applyFont="1" applyNumberFormat="1" applyProtection="1" borderId="614" fillId="0" fontId="614" numFmtId="0" xfId="0"/>
    <xf applyAlignment="1" applyBorder="1" applyFill="1" applyFont="1" applyNumberFormat="1" applyProtection="1" borderId="615" fillId="0" fontId="615" numFmtId="0" xfId="0"/>
    <xf applyAlignment="1" applyBorder="1" applyFill="1" applyFont="1" applyNumberFormat="1" applyProtection="1" borderId="616" fillId="0" fontId="616" numFmtId="0" xfId="0"/>
    <xf applyAlignment="1" applyBorder="1" applyFill="1" applyFont="1" applyNumberFormat="1" applyProtection="1" borderId="617" fillId="0" fontId="617" numFmtId="0" xfId="0"/>
    <xf applyAlignment="1" applyBorder="1" applyFill="1" applyFont="1" applyNumberFormat="1" applyProtection="1" borderId="473" fillId="0" fontId="473" numFmtId="0" xfId="0"/>
    <xf applyAlignment="1" applyBorder="1" applyFill="1" applyFont="1" applyNumberFormat="1" applyProtection="1" borderId="973" fillId="0" fontId="973" numFmtId="0" xfId="0"/>
    <xf applyAlignment="1" applyBorder="1" applyFill="1" applyFont="1" applyNumberFormat="1" applyProtection="1" borderId="975" fillId="0" fontId="975" numFmtId="0" xfId="0"/>
    <xf applyAlignment="1" applyBorder="1" applyFill="1" applyFont="1" applyNumberFormat="1" applyProtection="1" borderId="976" fillId="0" fontId="976" numFmtId="0" xfId="0"/>
    <xf applyAlignment="1" applyBorder="1" applyFill="1" applyFont="1" applyNumberFormat="1" applyProtection="1" borderId="977" fillId="0" fontId="977" numFmtId="0" xfId="0"/>
    <xf applyAlignment="1" applyBorder="1" applyFill="1" applyFont="1" applyNumberFormat="1" applyProtection="1" borderId="978" fillId="0" fontId="978" numFmtId="0" xfId="0"/>
    <xf applyAlignment="1" applyBorder="1" applyFill="1" applyFont="1" applyNumberFormat="1" applyProtection="1" borderId="980" fillId="0" fontId="980" numFmtId="0" xfId="0"/>
    <xf applyAlignment="1" applyBorder="1" applyFill="1" applyFont="1" applyNumberFormat="1" applyProtection="1" borderId="981" fillId="0" fontId="981" numFmtId="0" xfId="0"/>
    <xf applyAlignment="1" applyBorder="1" applyFill="1" applyFont="1" applyNumberFormat="1" applyProtection="1" borderId="982" fillId="0" fontId="982" numFmtId="0" xfId="0"/>
    <xf applyAlignment="1" applyBorder="1" applyFill="1" applyFont="1" applyNumberFormat="1" applyProtection="1" borderId="983" fillId="0" fontId="983" numFmtId="0" xfId="0"/>
    <xf applyAlignment="1" applyBorder="1" applyFill="1" applyFont="1" applyNumberFormat="1" applyProtection="1" borderId="167" fillId="0" fontId="167" numFmtId="0" xfId="0"/>
    <xf applyAlignment="1" applyBorder="1" applyFill="1" applyFont="1" applyNumberFormat="1" applyProtection="1" borderId="168" fillId="0" fontId="168" numFmtId="0" xfId="0"/>
    <xf applyAlignment="1" applyBorder="1" applyFill="1" applyFont="1" applyNumberFormat="1" applyProtection="1" borderId="169" fillId="0" fontId="169" numFmtId="0" xfId="0"/>
    <xf applyAlignment="1" applyBorder="1" applyFill="1" applyFont="1" applyNumberFormat="1" applyProtection="1" borderId="997" fillId="0" fontId="997" numFmtId="0" xfId="0"/>
    <xf applyAlignment="1" applyBorder="1" applyFill="1" applyFont="1" applyNumberFormat="1" applyProtection="1" borderId="172" fillId="0" fontId="172" numFmtId="0" xfId="0"/>
    <xf applyAlignment="1" applyBorder="1" applyFill="1" applyFont="1" applyNumberFormat="1" applyProtection="1" borderId="177" fillId="0" fontId="177" numFmtId="0" xfId="0"/>
    <xf applyAlignment="1" applyBorder="1" applyFill="1" applyFont="1" applyNumberFormat="1" applyProtection="1" borderId="176" fillId="0" fontId="176" numFmtId="0" xfId="0"/>
    <xf applyAlignment="1" applyBorder="1" applyFill="1" applyFont="1" applyNumberFormat="1" applyProtection="1" borderId="619" fillId="0" fontId="619" numFmtId="0" xfId="0"/>
    <xf applyAlignment="1" applyBorder="1" applyFill="1" applyFont="1" applyNumberFormat="1" applyProtection="1" borderId="620" fillId="0" fontId="620" numFmtId="0" xfId="0"/>
    <xf applyAlignment="1" applyBorder="1" applyFill="1" applyFont="1" applyNumberFormat="1" applyProtection="1" borderId="621" fillId="0" fontId="621" numFmtId="0" xfId="0"/>
    <xf applyAlignment="1" applyBorder="1" applyFill="1" applyFont="1" applyNumberFormat="1" applyProtection="1" borderId="622" fillId="0" fontId="622" numFmtId="0" xfId="0"/>
    <xf applyAlignment="1" applyBorder="1" applyFill="1" applyFont="1" applyNumberFormat="1" applyProtection="1" borderId="475" fillId="0" fontId="475" numFmtId="0" xfId="0"/>
    <xf applyAlignment="1" applyBorder="1" applyFill="1" applyFont="1" applyNumberFormat="1" applyProtection="1" borderId="986" fillId="0" fontId="986" numFmtId="0" xfId="0"/>
    <xf applyAlignment="1" applyBorder="1" applyFill="1" applyFont="1" applyNumberFormat="1" applyProtection="1" borderId="988" fillId="0" fontId="988" numFmtId="0" xfId="0"/>
    <xf applyAlignment="1" applyBorder="1" applyFill="1" applyFont="1" applyNumberFormat="1" applyProtection="1" borderId="989" fillId="0" fontId="989" numFmtId="0" xfId="0"/>
    <xf applyAlignment="1" applyBorder="1" applyFill="1" applyFont="1" applyNumberFormat="1" applyProtection="1" borderId="990" fillId="0" fontId="990" numFmtId="0" xfId="0"/>
    <xf applyAlignment="1" applyBorder="1" applyFill="1" applyFont="1" applyNumberFormat="1" applyProtection="1" borderId="991" fillId="0" fontId="991" numFmtId="0" xfId="0"/>
    <xf applyAlignment="1" applyBorder="1" applyFill="1" applyFont="1" applyNumberFormat="1" applyProtection="1" borderId="993" fillId="0" fontId="993" numFmtId="0" xfId="0"/>
    <xf applyAlignment="1" applyBorder="1" applyFill="1" applyFont="1" applyNumberFormat="1" applyProtection="1" borderId="994" fillId="0" fontId="994" numFmtId="0" xfId="0"/>
    <xf applyAlignment="1" applyBorder="1" applyFill="1" applyFont="1" applyNumberFormat="1" applyProtection="1" borderId="995" fillId="0" fontId="995" numFmtId="0" xfId="0"/>
    <xf applyAlignment="1" applyBorder="1" applyFill="1" applyFont="1" applyNumberFormat="1" applyProtection="1" borderId="996" fillId="0" fontId="996" numFmtId="0" xfId="0"/>
    <xf applyAlignment="1" applyBorder="1" applyFill="1" applyFont="1" applyNumberFormat="1" applyProtection="1" borderId="173" fillId="0" fontId="173" numFmtId="0" xfId="0"/>
    <xf applyAlignment="1" applyBorder="1" applyFill="1" applyFont="1" applyNumberFormat="1" applyProtection="1" borderId="174" fillId="0" fontId="174" numFmtId="0" xfId="0"/>
    <xf applyAlignment="1" applyBorder="1" applyFill="1" applyFont="1" applyNumberFormat="1" applyProtection="1" borderId="175" fillId="0" fontId="175" numFmtId="0" xfId="0"/>
    <xf applyAlignment="1" applyBorder="1" applyFill="1" applyFont="1" applyNumberFormat="1" applyProtection="1" borderId="1010" fillId="0" fontId="1010" numFmtId="0" xfId="0"/>
    <xf applyAlignment="1" applyBorder="1" applyFill="1" applyFont="1" applyNumberFormat="1" applyProtection="1" borderId="178" fillId="0" fontId="178" numFmtId="0" xfId="0"/>
    <xf applyAlignment="1" applyBorder="1" applyFill="1" applyFont="1" applyNumberFormat="1" applyProtection="1" borderId="183" fillId="0" fontId="183" numFmtId="0" xfId="0"/>
    <xf applyAlignment="1" applyBorder="1" applyFill="1" applyFont="1" applyNumberFormat="1" applyProtection="1" borderId="182" fillId="0" fontId="182" numFmtId="0" xfId="0"/>
    <xf applyAlignment="1" applyBorder="1" applyFill="1" applyFont="1" applyNumberFormat="1" applyProtection="1" borderId="624" fillId="0" fontId="624" numFmtId="0" xfId="0"/>
    <xf applyAlignment="1" applyBorder="1" applyFill="1" applyFont="1" applyNumberFormat="1" applyProtection="1" borderId="625" fillId="0" fontId="625" numFmtId="0" xfId="0"/>
    <xf applyAlignment="1" applyBorder="1" applyFill="1" applyFont="1" applyNumberFormat="1" applyProtection="1" borderId="626" fillId="0" fontId="626" numFmtId="0" xfId="0"/>
    <xf applyAlignment="1" applyBorder="1" applyFill="1" applyFont="1" applyNumberFormat="1" applyProtection="1" borderId="627" fillId="0" fontId="627" numFmtId="0" xfId="0"/>
    <xf applyAlignment="1" applyBorder="1" applyFill="1" applyFont="1" applyNumberFormat="1" applyProtection="1" borderId="477" fillId="0" fontId="477" numFmtId="0" xfId="0"/>
    <xf applyAlignment="1" applyBorder="1" applyFill="1" applyFont="1" applyNumberFormat="1" applyProtection="1" borderId="999" fillId="0" fontId="999" numFmtId="0" xfId="0"/>
    <xf applyAlignment="1" applyBorder="1" applyFill="1" applyFont="1" applyNumberFormat="1" applyProtection="1" borderId="1001" fillId="0" fontId="1001" numFmtId="0" xfId="0"/>
    <xf applyAlignment="1" applyBorder="1" applyFill="1" applyFont="1" applyNumberFormat="1" applyProtection="1" borderId="1002" fillId="0" fontId="1002" numFmtId="0" xfId="0"/>
    <xf applyAlignment="1" applyBorder="1" applyFill="1" applyFont="1" applyNumberFormat="1" applyProtection="1" borderId="1003" fillId="0" fontId="1003" numFmtId="0" xfId="0"/>
    <xf applyAlignment="1" applyBorder="1" applyFill="1" applyFont="1" applyNumberFormat="1" applyProtection="1" borderId="1004" fillId="0" fontId="1004" numFmtId="0" xfId="0"/>
    <xf applyAlignment="1" applyBorder="1" applyFill="1" applyFont="1" applyNumberFormat="1" applyProtection="1" borderId="1006" fillId="0" fontId="1006" numFmtId="0" xfId="0"/>
    <xf applyAlignment="1" applyBorder="1" applyFill="1" applyFont="1" applyNumberFormat="1" applyProtection="1" borderId="1007" fillId="0" fontId="1007" numFmtId="0" xfId="0"/>
    <xf applyAlignment="1" applyBorder="1" applyFill="1" applyFont="1" applyNumberFormat="1" applyProtection="1" borderId="1008" fillId="0" fontId="1008" numFmtId="0" xfId="0"/>
    <xf applyAlignment="1" applyBorder="1" applyFill="1" applyFont="1" applyNumberFormat="1" applyProtection="1" borderId="1009" fillId="0" fontId="1009" numFmtId="0" xfId="0"/>
    <xf applyAlignment="1" applyBorder="1" applyFill="1" applyFont="1" applyNumberFormat="1" applyProtection="1" borderId="179" fillId="0" fontId="179" numFmtId="0" xfId="0"/>
    <xf applyAlignment="1" applyBorder="1" applyFill="1" applyFont="1" applyNumberFormat="1" applyProtection="1" borderId="180" fillId="0" fontId="180" numFmtId="0" xfId="0"/>
    <xf applyAlignment="1" applyBorder="1" applyFill="1" applyFont="1" applyNumberFormat="1" applyProtection="1" borderId="181" fillId="0" fontId="181" numFmtId="0" xfId="0"/>
    <xf applyAlignment="1" applyBorder="1" applyFill="1" applyFont="1" applyNumberFormat="1" applyProtection="1" borderId="1023" fillId="0" fontId="1023" numFmtId="0" xfId="0"/>
    <xf applyAlignment="1" applyBorder="1" applyFill="1" applyFont="1" applyNumberFormat="1" applyProtection="1" borderId="184" fillId="0" fontId="184" numFmtId="0" xfId="0"/>
    <xf applyAlignment="1" applyBorder="1" applyFill="1" applyFont="1" applyNumberFormat="1" applyProtection="1" borderId="189" fillId="0" fontId="189" numFmtId="0" xfId="0"/>
    <xf applyAlignment="1" applyBorder="1" applyFill="1" applyFont="1" applyNumberFormat="1" applyProtection="1" borderId="188" fillId="0" fontId="188" numFmtId="0" xfId="0"/>
    <xf applyAlignment="1" applyBorder="1" applyFill="1" applyFont="1" applyNumberFormat="1" applyProtection="1" borderId="629" fillId="0" fontId="629" numFmtId="0" xfId="0"/>
    <xf applyAlignment="1" applyBorder="1" applyFill="1" applyFont="1" applyNumberFormat="1" applyProtection="1" borderId="630" fillId="0" fontId="630" numFmtId="0" xfId="0"/>
    <xf applyAlignment="1" applyBorder="1" applyFill="1" applyFont="1" applyNumberFormat="1" applyProtection="1" borderId="631" fillId="0" fontId="631" numFmtId="0" xfId="0"/>
    <xf applyAlignment="1" applyBorder="1" applyFill="1" applyFont="1" applyNumberFormat="1" applyProtection="1" borderId="632" fillId="0" fontId="632" numFmtId="0" xfId="0"/>
    <xf applyAlignment="1" applyBorder="1" applyFill="1" applyFont="1" applyNumberFormat="1" applyProtection="1" borderId="479" fillId="0" fontId="479" numFmtId="0" xfId="0"/>
    <xf applyAlignment="1" applyBorder="1" applyFill="1" applyFont="1" applyNumberFormat="1" applyProtection="1" borderId="1012" fillId="0" fontId="1012" numFmtId="0" xfId="0"/>
    <xf applyAlignment="1" applyBorder="1" applyFill="1" applyFont="1" applyNumberFormat="1" applyProtection="1" borderId="1014" fillId="0" fontId="1014" numFmtId="0" xfId="0"/>
    <xf applyAlignment="1" applyBorder="1" applyFill="1" applyFont="1" applyNumberFormat="1" applyProtection="1" borderId="1015" fillId="0" fontId="1015" numFmtId="0" xfId="0"/>
    <xf applyAlignment="1" applyBorder="1" applyFill="1" applyFont="1" applyNumberFormat="1" applyProtection="1" borderId="1016" fillId="0" fontId="1016" numFmtId="0" xfId="0"/>
    <xf applyAlignment="1" applyBorder="1" applyFill="1" applyFont="1" applyNumberFormat="1" applyProtection="1" borderId="1017" fillId="0" fontId="1017" numFmtId="0" xfId="0"/>
    <xf applyAlignment="1" applyBorder="1" applyFill="1" applyFont="1" applyNumberFormat="1" applyProtection="1" borderId="1019" fillId="0" fontId="1019" numFmtId="0" xfId="0"/>
    <xf applyAlignment="1" applyBorder="1" applyFill="1" applyFont="1" applyNumberFormat="1" applyProtection="1" borderId="1020" fillId="0" fontId="1020" numFmtId="0" xfId="0"/>
    <xf applyAlignment="1" applyBorder="1" applyFill="1" applyFont="1" applyNumberFormat="1" applyProtection="1" borderId="1021" fillId="0" fontId="1021" numFmtId="0" xfId="0"/>
    <xf applyAlignment="1" applyBorder="1" applyFill="1" applyFont="1" applyNumberFormat="1" applyProtection="1" borderId="1022" fillId="0" fontId="1022" numFmtId="0" xfId="0"/>
    <xf applyAlignment="1" applyBorder="1" applyFill="1" applyFont="1" applyNumberFormat="1" applyProtection="1" borderId="185" fillId="0" fontId="185" numFmtId="0" xfId="0"/>
    <xf applyAlignment="1" applyBorder="1" applyFill="1" applyFont="1" applyNumberFormat="1" applyProtection="1" borderId="186" fillId="0" fontId="186" numFmtId="0" xfId="0"/>
    <xf applyAlignment="1" applyBorder="1" applyFill="1" applyFont="1" applyNumberFormat="1" applyProtection="1" borderId="187" fillId="0" fontId="187" numFmtId="0" xfId="0"/>
    <xf applyAlignment="1" applyBorder="1" applyFill="1" applyFont="1" applyNumberFormat="1" applyProtection="1" borderId="1036" fillId="0" fontId="1036" numFmtId="0" xfId="0"/>
    <xf applyAlignment="1" applyBorder="1" applyFill="1" applyFont="1" applyNumberFormat="1" applyProtection="1" borderId="190" fillId="0" fontId="190" numFmtId="0" xfId="0"/>
    <xf applyAlignment="1" applyBorder="1" applyFill="1" applyFont="1" applyNumberFormat="1" applyProtection="1" borderId="195" fillId="0" fontId="195" numFmtId="0" xfId="0"/>
    <xf applyAlignment="1" applyBorder="1" applyFill="1" applyFont="1" applyNumberFormat="1" applyProtection="1" borderId="194" fillId="0" fontId="194" numFmtId="0" xfId="0"/>
    <xf applyAlignment="1" applyBorder="1" applyFill="1" applyFont="1" applyNumberFormat="1" applyProtection="1" borderId="634" fillId="0" fontId="634" numFmtId="0" xfId="0"/>
    <xf applyAlignment="1" applyBorder="1" applyFill="1" applyFont="1" applyNumberFormat="1" applyProtection="1" borderId="635" fillId="0" fontId="635" numFmtId="0" xfId="0"/>
    <xf applyAlignment="1" applyBorder="1" applyFill="1" applyFont="1" applyNumberFormat="1" applyProtection="1" borderId="636" fillId="0" fontId="636" numFmtId="0" xfId="0"/>
    <xf applyAlignment="1" applyBorder="1" applyFill="1" applyFont="1" applyNumberFormat="1" applyProtection="1" borderId="637" fillId="0" fontId="637" numFmtId="0" xfId="0"/>
    <xf applyAlignment="1" applyBorder="1" applyFill="1" applyFont="1" applyNumberFormat="1" applyProtection="1" borderId="481" fillId="0" fontId="481" numFmtId="0" xfId="0"/>
    <xf applyAlignment="1" applyBorder="1" applyFill="1" applyFont="1" applyNumberFormat="1" applyProtection="1" borderId="1025" fillId="0" fontId="1025" numFmtId="0" xfId="0"/>
    <xf applyAlignment="1" applyBorder="1" applyFill="1" applyFont="1" applyNumberFormat="1" applyProtection="1" borderId="1027" fillId="0" fontId="1027" numFmtId="0" xfId="0"/>
    <xf applyAlignment="1" applyBorder="1" applyFill="1" applyFont="1" applyNumberFormat="1" applyProtection="1" borderId="1028" fillId="0" fontId="1028" numFmtId="0" xfId="0"/>
    <xf applyAlignment="1" applyBorder="1" applyFill="1" applyFont="1" applyNumberFormat="1" applyProtection="1" borderId="1029" fillId="0" fontId="1029" numFmtId="0" xfId="0"/>
    <xf applyAlignment="1" applyBorder="1" applyFill="1" applyFont="1" applyNumberFormat="1" applyProtection="1" borderId="1030" fillId="0" fontId="1030" numFmtId="0" xfId="0"/>
    <xf applyAlignment="1" applyBorder="1" applyFill="1" applyFont="1" applyNumberFormat="1" applyProtection="1" borderId="1032" fillId="0" fontId="1032" numFmtId="0" xfId="0"/>
    <xf applyAlignment="1" applyBorder="1" applyFill="1" applyFont="1" applyNumberFormat="1" applyProtection="1" borderId="1033" fillId="0" fontId="1033" numFmtId="0" xfId="0"/>
    <xf applyAlignment="1" applyBorder="1" applyFill="1" applyFont="1" applyNumberFormat="1" applyProtection="1" borderId="1034" fillId="0" fontId="1034" numFmtId="0" xfId="0"/>
    <xf applyAlignment="1" applyBorder="1" applyFill="1" applyFont="1" applyNumberFormat="1" applyProtection="1" borderId="1035" fillId="0" fontId="1035" numFmtId="0" xfId="0"/>
    <xf applyAlignment="1" applyBorder="1" applyFill="1" applyFont="1" applyNumberFormat="1" applyProtection="1" borderId="191" fillId="0" fontId="191" numFmtId="0" xfId="0"/>
    <xf applyAlignment="1" applyBorder="1" applyFill="1" applyFont="1" applyNumberFormat="1" applyProtection="1" borderId="192" fillId="0" fontId="192" numFmtId="0" xfId="0"/>
    <xf applyAlignment="1" applyBorder="1" applyFill="1" applyFont="1" applyNumberFormat="1" applyProtection="1" borderId="193" fillId="0" fontId="193" numFmtId="0" xfId="0"/>
    <xf applyAlignment="1" applyBorder="1" applyFill="1" applyFont="1" applyNumberFormat="1" applyProtection="1" borderId="1049" fillId="0" fontId="1049" numFmtId="0" xfId="0"/>
    <xf applyAlignment="1" applyBorder="1" applyFill="1" applyFont="1" applyNumberFormat="1" applyProtection="1" borderId="196" fillId="0" fontId="196" numFmtId="0" xfId="0"/>
    <xf applyAlignment="1" applyBorder="1" applyFill="1" applyFont="1" applyNumberFormat="1" applyProtection="1" borderId="201" fillId="0" fontId="201" numFmtId="0" xfId="0"/>
    <xf applyAlignment="1" applyBorder="1" applyFill="1" applyFont="1" applyNumberFormat="1" applyProtection="1" borderId="200" fillId="0" fontId="200" numFmtId="0" xfId="0"/>
    <xf applyAlignment="1" applyBorder="1" applyFill="1" applyFont="1" applyNumberFormat="1" applyProtection="1" borderId="639" fillId="0" fontId="639" numFmtId="0" xfId="0"/>
    <xf applyAlignment="1" applyBorder="1" applyFill="1" applyFont="1" applyNumberFormat="1" applyProtection="1" borderId="640" fillId="0" fontId="640" numFmtId="0" xfId="0"/>
    <xf applyAlignment="1" applyBorder="1" applyFill="1" applyFont="1" applyNumberFormat="1" applyProtection="1" borderId="641" fillId="0" fontId="641" numFmtId="0" xfId="0"/>
    <xf applyAlignment="1" applyBorder="1" applyFill="1" applyFont="1" applyNumberFormat="1" applyProtection="1" borderId="642" fillId="0" fontId="642" numFmtId="0" xfId="0"/>
    <xf applyAlignment="1" applyBorder="1" applyFill="1" applyFont="1" applyNumberFormat="1" applyProtection="1" borderId="483" fillId="0" fontId="483" numFmtId="0" xfId="0"/>
    <xf applyAlignment="1" applyBorder="1" applyFill="1" applyFont="1" applyNumberFormat="1" applyProtection="1" borderId="1038" fillId="0" fontId="1038" numFmtId="0" xfId="0"/>
    <xf applyAlignment="1" applyBorder="1" applyFill="1" applyFont="1" applyNumberFormat="1" applyProtection="1" borderId="1040" fillId="0" fontId="1040" numFmtId="0" xfId="0"/>
    <xf applyAlignment="1" applyBorder="1" applyFill="1" applyFont="1" applyNumberFormat="1" applyProtection="1" borderId="1041" fillId="0" fontId="1041" numFmtId="0" xfId="0"/>
    <xf applyAlignment="1" applyBorder="1" applyFill="1" applyFont="1" applyNumberFormat="1" applyProtection="1" borderId="1042" fillId="0" fontId="1042" numFmtId="0" xfId="0"/>
    <xf applyAlignment="1" applyBorder="1" applyFill="1" applyFont="1" applyNumberFormat="1" applyProtection="1" borderId="1043" fillId="0" fontId="1043" numFmtId="0" xfId="0"/>
    <xf applyAlignment="1" applyBorder="1" applyFill="1" applyFont="1" applyNumberFormat="1" applyProtection="1" borderId="1045" fillId="0" fontId="1045" numFmtId="0" xfId="0"/>
    <xf applyAlignment="1" applyBorder="1" applyFill="1" applyFont="1" applyNumberFormat="1" applyProtection="1" borderId="1046" fillId="0" fontId="1046" numFmtId="0" xfId="0"/>
    <xf applyAlignment="1" applyBorder="1" applyFill="1" applyFont="1" applyNumberFormat="1" applyProtection="1" borderId="1047" fillId="0" fontId="1047" numFmtId="0" xfId="0"/>
    <xf applyAlignment="1" applyBorder="1" applyFill="1" applyFont="1" applyNumberFormat="1" applyProtection="1" borderId="1048" fillId="0" fontId="1048" numFmtId="0" xfId="0"/>
    <xf applyAlignment="1" applyBorder="1" applyFill="1" applyFont="1" applyNumberFormat="1" applyProtection="1" borderId="197" fillId="0" fontId="197" numFmtId="0" xfId="0"/>
    <xf applyAlignment="1" applyBorder="1" applyFill="1" applyFont="1" applyNumberFormat="1" applyProtection="1" borderId="198" fillId="0" fontId="198" numFmtId="0" xfId="0"/>
    <xf applyAlignment="1" applyBorder="1" applyFill="1" applyFont="1" applyNumberFormat="1" applyProtection="1" borderId="199" fillId="0" fontId="199" numFmtId="0" xfId="0"/>
    <xf applyAlignment="1" applyBorder="1" applyFill="1" applyFont="1" applyNumberFormat="1" applyProtection="1" borderId="1062" fillId="0" fontId="1062" numFmtId="0" xfId="0"/>
    <xf applyAlignment="1" applyBorder="1" applyFill="1" applyFont="1" applyNumberFormat="1" applyProtection="1" borderId="202" fillId="0" fontId="202" numFmtId="0" xfId="0"/>
    <xf applyAlignment="1" applyBorder="1" applyFill="1" applyFont="1" applyNumberFormat="1" applyProtection="1" borderId="207" fillId="0" fontId="207" numFmtId="0" xfId="0"/>
    <xf applyAlignment="1" applyBorder="1" applyFill="1" applyFont="1" applyNumberFormat="1" applyProtection="1" borderId="206" fillId="0" fontId="206" numFmtId="0" xfId="0"/>
    <xf applyAlignment="1" applyBorder="1" applyFill="1" applyFont="1" applyNumberFormat="1" applyProtection="1" borderId="644" fillId="0" fontId="644" numFmtId="0" xfId="0"/>
    <xf applyAlignment="1" applyBorder="1" applyFill="1" applyFont="1" applyNumberFormat="1" applyProtection="1" borderId="645" fillId="0" fontId="645" numFmtId="0" xfId="0"/>
    <xf applyAlignment="1" applyBorder="1" applyFill="1" applyFont="1" applyNumberFormat="1" applyProtection="1" borderId="646" fillId="0" fontId="646" numFmtId="0" xfId="0"/>
    <xf applyAlignment="1" applyBorder="1" applyFill="1" applyFont="1" applyNumberFormat="1" applyProtection="1" borderId="647" fillId="0" fontId="647" numFmtId="0" xfId="0"/>
    <xf applyAlignment="1" applyBorder="1" applyFill="1" applyFont="1" applyNumberFormat="1" applyProtection="1" borderId="485" fillId="0" fontId="485" numFmtId="0" xfId="0"/>
    <xf applyAlignment="1" applyBorder="1" applyFill="1" applyFont="1" applyNumberFormat="1" applyProtection="1" borderId="1051" fillId="0" fontId="1051" numFmtId="0" xfId="0"/>
    <xf applyAlignment="1" applyBorder="1" applyFill="1" applyFont="1" applyNumberFormat="1" applyProtection="1" borderId="1053" fillId="0" fontId="1053" numFmtId="0" xfId="0"/>
    <xf applyAlignment="1" applyBorder="1" applyFill="1" applyFont="1" applyNumberFormat="1" applyProtection="1" borderId="1054" fillId="0" fontId="1054" numFmtId="0" xfId="0"/>
    <xf applyAlignment="1" applyBorder="1" applyFill="1" applyFont="1" applyNumberFormat="1" applyProtection="1" borderId="1055" fillId="0" fontId="1055" numFmtId="0" xfId="0"/>
    <xf applyAlignment="1" applyBorder="1" applyFill="1" applyFont="1" applyNumberFormat="1" applyProtection="1" borderId="1056" fillId="0" fontId="1056" numFmtId="0" xfId="0"/>
    <xf applyAlignment="1" applyBorder="1" applyFill="1" applyFont="1" applyNumberFormat="1" applyProtection="1" borderId="1058" fillId="0" fontId="1058" numFmtId="0" xfId="0"/>
    <xf applyAlignment="1" applyBorder="1" applyFill="1" applyFont="1" applyNumberFormat="1" applyProtection="1" borderId="1059" fillId="0" fontId="1059" numFmtId="0" xfId="0"/>
    <xf applyAlignment="1" applyBorder="1" applyFill="1" applyFont="1" applyNumberFormat="1" applyProtection="1" borderId="1060" fillId="0" fontId="1060" numFmtId="0" xfId="0"/>
    <xf applyAlignment="1" applyBorder="1" applyFill="1" applyFont="1" applyNumberFormat="1" applyProtection="1" borderId="1061" fillId="0" fontId="1061" numFmtId="0" xfId="0"/>
    <xf applyAlignment="1" applyBorder="1" applyFill="1" applyFont="1" applyNumberFormat="1" applyProtection="1" borderId="203" fillId="0" fontId="203" numFmtId="0" xfId="0"/>
    <xf applyAlignment="1" applyBorder="1" applyFill="1" applyFont="1" applyNumberFormat="1" applyProtection="1" borderId="204" fillId="0" fontId="204" numFmtId="0" xfId="0"/>
    <xf applyAlignment="1" applyBorder="1" applyFill="1" applyFont="1" applyNumberFormat="1" applyProtection="1" borderId="205" fillId="0" fontId="205" numFmtId="0" xfId="0"/>
    <xf applyAlignment="1" applyBorder="1" applyFill="1" applyFont="1" applyNumberFormat="1" applyProtection="1" borderId="1075" fillId="0" fontId="1075" numFmtId="0" xfId="0"/>
    <xf applyAlignment="1" applyBorder="1" applyFill="1" applyFont="1" applyNumberFormat="1" applyProtection="1" borderId="208" fillId="0" fontId="208" numFmtId="0" xfId="0"/>
    <xf applyAlignment="1" applyBorder="1" applyFill="1" applyFont="1" applyNumberFormat="1" applyProtection="1" borderId="213" fillId="0" fontId="213" numFmtId="0" xfId="0"/>
    <xf applyAlignment="1" applyBorder="1" applyFill="1" applyFont="1" applyNumberFormat="1" applyProtection="1" borderId="212" fillId="0" fontId="212" numFmtId="0" xfId="0"/>
    <xf applyAlignment="1" applyBorder="1" applyFill="1" applyFont="1" applyNumberFormat="1" applyProtection="1" borderId="649" fillId="0" fontId="649" numFmtId="0" xfId="0"/>
    <xf applyAlignment="1" applyBorder="1" applyFill="1" applyFont="1" applyNumberFormat="1" applyProtection="1" borderId="650" fillId="0" fontId="650" numFmtId="0" xfId="0"/>
    <xf applyAlignment="1" applyBorder="1" applyFill="1" applyFont="1" applyNumberFormat="1" applyProtection="1" borderId="651" fillId="0" fontId="651" numFmtId="0" xfId="0"/>
    <xf applyAlignment="1" applyBorder="1" applyFill="1" applyFont="1" applyNumberFormat="1" applyProtection="1" borderId="652" fillId="0" fontId="652" numFmtId="0" xfId="0"/>
    <xf applyAlignment="1" applyBorder="1" applyFill="1" applyFont="1" applyNumberFormat="1" applyProtection="1" borderId="487" fillId="0" fontId="487" numFmtId="0" xfId="0"/>
    <xf applyAlignment="1" applyBorder="1" applyFill="1" applyFont="1" applyNumberFormat="1" applyProtection="1" borderId="1064" fillId="0" fontId="1064" numFmtId="0" xfId="0"/>
    <xf applyAlignment="1" applyBorder="1" applyFill="1" applyFont="1" applyNumberFormat="1" applyProtection="1" borderId="1066" fillId="0" fontId="1066" numFmtId="0" xfId="0"/>
    <xf applyAlignment="1" applyBorder="1" applyFill="1" applyFont="1" applyNumberFormat="1" applyProtection="1" borderId="1067" fillId="0" fontId="1067" numFmtId="0" xfId="0"/>
    <xf applyAlignment="1" applyBorder="1" applyFill="1" applyFont="1" applyNumberFormat="1" applyProtection="1" borderId="1068" fillId="0" fontId="1068" numFmtId="0" xfId="0"/>
    <xf applyAlignment="1" applyBorder="1" applyFill="1" applyFont="1" applyNumberFormat="1" applyProtection="1" borderId="1069" fillId="0" fontId="1069" numFmtId="0" xfId="0"/>
    <xf applyAlignment="1" applyBorder="1" applyFill="1" applyFont="1" applyNumberFormat="1" applyProtection="1" borderId="1071" fillId="0" fontId="1071" numFmtId="0" xfId="0"/>
    <xf applyAlignment="1" applyBorder="1" applyFill="1" applyFont="1" applyNumberFormat="1" applyProtection="1" borderId="1072" fillId="0" fontId="1072" numFmtId="0" xfId="0"/>
    <xf applyAlignment="1" applyBorder="1" applyFill="1" applyFont="1" applyNumberFormat="1" applyProtection="1" borderId="1073" fillId="0" fontId="1073" numFmtId="0" xfId="0"/>
    <xf applyAlignment="1" applyBorder="1" applyFill="1" applyFont="1" applyNumberFormat="1" applyProtection="1" borderId="1074" fillId="0" fontId="1074" numFmtId="0" xfId="0"/>
    <xf applyAlignment="1" applyBorder="1" applyFill="1" applyFont="1" applyNumberFormat="1" applyProtection="1" borderId="209" fillId="0" fontId="209" numFmtId="0" xfId="0"/>
    <xf applyAlignment="1" applyBorder="1" applyFill="1" applyFont="1" applyNumberFormat="1" applyProtection="1" borderId="210" fillId="0" fontId="210" numFmtId="0" xfId="0"/>
    <xf applyAlignment="1" applyBorder="1" applyFill="1" applyFont="1" applyNumberFormat="1" applyProtection="1" borderId="211" fillId="0" fontId="211" numFmtId="0" xfId="0"/>
    <xf applyAlignment="1" applyBorder="1" applyFill="1" applyFont="1" applyNumberFormat="1" applyProtection="1" borderId="1088" fillId="0" fontId="1088" numFmtId="0" xfId="0"/>
    <xf applyAlignment="1" applyBorder="1" applyFill="1" applyFont="1" applyNumberFormat="1" applyProtection="1" borderId="214" fillId="0" fontId="214" numFmtId="0" xfId="0"/>
    <xf applyAlignment="1" applyBorder="1" applyFill="1" applyFont="1" applyNumberFormat="1" applyProtection="1" borderId="219" fillId="0" fontId="219" numFmtId="0" xfId="0"/>
    <xf applyAlignment="1" applyBorder="1" applyFill="1" applyFont="1" applyNumberFormat="1" applyProtection="1" borderId="218" fillId="0" fontId="218" numFmtId="0" xfId="0"/>
    <xf applyAlignment="1" applyBorder="1" applyFill="1" applyFont="1" applyNumberFormat="1" applyProtection="1" borderId="654" fillId="0" fontId="654" numFmtId="0" xfId="0"/>
    <xf applyAlignment="1" applyBorder="1" applyFill="1" applyFont="1" applyNumberFormat="1" applyProtection="1" borderId="655" fillId="0" fontId="655" numFmtId="0" xfId="0"/>
    <xf applyAlignment="1" applyBorder="1" applyFill="1" applyFont="1" applyNumberFormat="1" applyProtection="1" borderId="656" fillId="0" fontId="656" numFmtId="0" xfId="0"/>
    <xf applyAlignment="1" applyBorder="1" applyFill="1" applyFont="1" applyNumberFormat="1" applyProtection="1" borderId="657" fillId="0" fontId="657" numFmtId="0" xfId="0"/>
    <xf applyAlignment="1" applyBorder="1" applyFill="1" applyFont="1" applyNumberFormat="1" applyProtection="1" borderId="489" fillId="0" fontId="489" numFmtId="0" xfId="0"/>
    <xf applyAlignment="1" applyBorder="1" applyFill="1" applyFont="1" applyNumberFormat="1" applyProtection="1" borderId="1077" fillId="0" fontId="1077" numFmtId="0" xfId="0"/>
    <xf applyAlignment="1" applyBorder="1" applyFill="1" applyFont="1" applyNumberFormat="1" applyProtection="1" borderId="1079" fillId="0" fontId="1079" numFmtId="0" xfId="0"/>
    <xf applyAlignment="1" applyBorder="1" applyFill="1" applyFont="1" applyNumberFormat="1" applyProtection="1" borderId="1080" fillId="0" fontId="1080" numFmtId="0" xfId="0"/>
    <xf applyAlignment="1" applyBorder="1" applyFill="1" applyFont="1" applyNumberFormat="1" applyProtection="1" borderId="1081" fillId="0" fontId="1081" numFmtId="0" xfId="0"/>
    <xf applyAlignment="1" applyBorder="1" applyFill="1" applyFont="1" applyNumberFormat="1" applyProtection="1" borderId="1082" fillId="0" fontId="1082" numFmtId="0" xfId="0"/>
    <xf applyAlignment="1" applyBorder="1" applyFill="1" applyFont="1" applyNumberFormat="1" applyProtection="1" borderId="1084" fillId="0" fontId="1084" numFmtId="0" xfId="0"/>
    <xf applyAlignment="1" applyBorder="1" applyFill="1" applyFont="1" applyNumberFormat="1" applyProtection="1" borderId="1085" fillId="0" fontId="1085" numFmtId="0" xfId="0"/>
    <xf applyAlignment="1" applyBorder="1" applyFill="1" applyFont="1" applyNumberFormat="1" applyProtection="1" borderId="1086" fillId="0" fontId="1086" numFmtId="0" xfId="0"/>
    <xf applyAlignment="1" applyBorder="1" applyFill="1" applyFont="1" applyNumberFormat="1" applyProtection="1" borderId="1087" fillId="0" fontId="1087" numFmtId="0" xfId="0"/>
    <xf applyAlignment="1" applyBorder="1" applyFill="1" applyFont="1" applyNumberFormat="1" applyProtection="1" borderId="215" fillId="0" fontId="215" numFmtId="0" xfId="0"/>
    <xf applyAlignment="1" applyBorder="1" applyFill="1" applyFont="1" applyNumberFormat="1" applyProtection="1" borderId="216" fillId="0" fontId="216" numFmtId="0" xfId="0"/>
    <xf applyAlignment="1" applyBorder="1" applyFill="1" applyFont="1" applyNumberFormat="1" applyProtection="1" borderId="217" fillId="0" fontId="217" numFmtId="0" xfId="0"/>
    <xf applyAlignment="1" applyBorder="1" applyFill="1" applyFont="1" applyNumberFormat="1" applyProtection="1" borderId="1101" fillId="0" fontId="1101" numFmtId="0" xfId="0"/>
    <xf applyAlignment="1" applyBorder="1" applyFill="1" applyFont="1" applyNumberFormat="1" applyProtection="1" borderId="220" fillId="0" fontId="220" numFmtId="0" xfId="0"/>
    <xf applyAlignment="1" applyBorder="1" applyFill="1" applyFont="1" applyNumberFormat="1" applyProtection="1" borderId="225" fillId="0" fontId="225" numFmtId="0" xfId="0"/>
    <xf applyAlignment="1" applyBorder="1" applyFill="1" applyFont="1" applyNumberFormat="1" applyProtection="1" borderId="224" fillId="0" fontId="224" numFmtId="0" xfId="0"/>
    <xf applyAlignment="1" applyBorder="1" applyFill="1" applyFont="1" applyNumberFormat="1" applyProtection="1" borderId="659" fillId="0" fontId="659" numFmtId="0" xfId="0"/>
    <xf applyAlignment="1" applyBorder="1" applyFill="1" applyFont="1" applyNumberFormat="1" applyProtection="1" borderId="660" fillId="0" fontId="660" numFmtId="0" xfId="0"/>
    <xf applyAlignment="1" applyBorder="1" applyFill="1" applyFont="1" applyNumberFormat="1" applyProtection="1" borderId="661" fillId="0" fontId="661" numFmtId="0" xfId="0"/>
    <xf applyAlignment="1" applyBorder="1" applyFill="1" applyFont="1" applyNumberFormat="1" applyProtection="1" borderId="662" fillId="0" fontId="662" numFmtId="0" xfId="0"/>
    <xf applyAlignment="1" applyBorder="1" applyFill="1" applyFont="1" applyNumberFormat="1" applyProtection="1" borderId="491" fillId="0" fontId="491" numFmtId="0" xfId="0"/>
    <xf applyAlignment="1" applyBorder="1" applyFill="1" applyFont="1" applyNumberFormat="1" applyProtection="1" borderId="1090" fillId="0" fontId="1090" numFmtId="0" xfId="0"/>
    <xf applyAlignment="1" applyBorder="1" applyFill="1" applyFont="1" applyNumberFormat="1" applyProtection="1" borderId="1092" fillId="0" fontId="1092" numFmtId="0" xfId="0"/>
    <xf applyAlignment="1" applyBorder="1" applyFill="1" applyFont="1" applyNumberFormat="1" applyProtection="1" borderId="1093" fillId="0" fontId="1093" numFmtId="0" xfId="0"/>
    <xf applyAlignment="1" applyBorder="1" applyFill="1" applyFont="1" applyNumberFormat="1" applyProtection="1" borderId="1094" fillId="0" fontId="1094" numFmtId="0" xfId="0"/>
    <xf applyAlignment="1" applyBorder="1" applyFill="1" applyFont="1" applyNumberFormat="1" applyProtection="1" borderId="1095" fillId="0" fontId="1095" numFmtId="0" xfId="0"/>
    <xf applyAlignment="1" applyBorder="1" applyFill="1" applyFont="1" applyNumberFormat="1" applyProtection="1" borderId="1097" fillId="0" fontId="1097" numFmtId="0" xfId="0"/>
    <xf applyAlignment="1" applyBorder="1" applyFill="1" applyFont="1" applyNumberFormat="1" applyProtection="1" borderId="1098" fillId="0" fontId="1098" numFmtId="0" xfId="0"/>
    <xf applyAlignment="1" applyBorder="1" applyFill="1" applyFont="1" applyNumberFormat="1" applyProtection="1" borderId="1099" fillId="0" fontId="1099" numFmtId="0" xfId="0"/>
    <xf applyAlignment="1" applyBorder="1" applyFill="1" applyFont="1" applyNumberFormat="1" applyProtection="1" borderId="1100" fillId="0" fontId="1100" numFmtId="0" xfId="0"/>
    <xf applyAlignment="1" applyBorder="1" applyFill="1" applyFont="1" applyNumberFormat="1" applyProtection="1" borderId="221" fillId="0" fontId="221" numFmtId="0" xfId="0"/>
    <xf applyAlignment="1" applyBorder="1" applyFill="1" applyFont="1" applyNumberFormat="1" applyProtection="1" borderId="222" fillId="0" fontId="222" numFmtId="0" xfId="0"/>
    <xf applyAlignment="1" applyBorder="1" applyFill="1" applyFont="1" applyNumberFormat="1" applyProtection="1" borderId="223" fillId="0" fontId="223" numFmtId="0" xfId="0"/>
    <xf applyAlignment="1" applyBorder="1" applyFill="1" applyFont="1" applyNumberFormat="1" applyProtection="1" borderId="1114" fillId="0" fontId="1114" numFmtId="0" xfId="0"/>
    <xf applyAlignment="1" applyBorder="1" applyFill="1" applyFont="1" applyNumberFormat="1" applyProtection="1" borderId="226" fillId="0" fontId="226" numFmtId="0" xfId="0"/>
    <xf applyAlignment="1" applyBorder="1" applyFill="1" applyFont="1" applyNumberFormat="1" applyProtection="1" borderId="231" fillId="0" fontId="231" numFmtId="0" xfId="0"/>
    <xf applyAlignment="1" applyBorder="1" applyFill="1" applyFont="1" applyNumberFormat="1" applyProtection="1" borderId="230" fillId="0" fontId="230" numFmtId="0" xfId="0"/>
    <xf applyAlignment="1" applyBorder="1" applyFill="1" applyFont="1" applyNumberFormat="1" applyProtection="1" borderId="664" fillId="0" fontId="664" numFmtId="0" xfId="0"/>
    <xf applyAlignment="1" applyBorder="1" applyFill="1" applyFont="1" applyNumberFormat="1" applyProtection="1" borderId="665" fillId="0" fontId="665" numFmtId="0" xfId="0"/>
    <xf applyAlignment="1" applyBorder="1" applyFill="1" applyFont="1" applyNumberFormat="1" applyProtection="1" borderId="666" fillId="0" fontId="666" numFmtId="0" xfId="0"/>
    <xf applyAlignment="1" applyBorder="1" applyFill="1" applyFont="1" applyNumberFormat="1" applyProtection="1" borderId="667" fillId="0" fontId="667" numFmtId="0" xfId="0"/>
    <xf applyAlignment="1" applyBorder="1" applyFill="1" applyFont="1" applyNumberFormat="1" applyProtection="1" borderId="493" fillId="0" fontId="493" numFmtId="0" xfId="0"/>
    <xf applyAlignment="1" applyBorder="1" applyFill="1" applyFont="1" applyNumberFormat="1" applyProtection="1" borderId="1103" fillId="0" fontId="1103" numFmtId="0" xfId="0"/>
    <xf applyAlignment="1" applyBorder="1" applyFill="1" applyFont="1" applyNumberFormat="1" applyProtection="1" borderId="1105" fillId="0" fontId="1105" numFmtId="0" xfId="0"/>
    <xf applyAlignment="1" applyBorder="1" applyFill="1" applyFont="1" applyNumberFormat="1" applyProtection="1" borderId="1106" fillId="0" fontId="1106" numFmtId="0" xfId="0"/>
    <xf applyAlignment="1" applyBorder="1" applyFill="1" applyFont="1" applyNumberFormat="1" applyProtection="1" borderId="1107" fillId="0" fontId="1107" numFmtId="0" xfId="0"/>
    <xf applyAlignment="1" applyBorder="1" applyFill="1" applyFont="1" applyNumberFormat="1" applyProtection="1" borderId="1108" fillId="0" fontId="1108" numFmtId="0" xfId="0"/>
    <xf applyAlignment="1" applyBorder="1" applyFill="1" applyFont="1" applyNumberFormat="1" applyProtection="1" borderId="1110" fillId="0" fontId="1110" numFmtId="0" xfId="0"/>
    <xf applyAlignment="1" applyBorder="1" applyFill="1" applyFont="1" applyNumberFormat="1" applyProtection="1" borderId="1111" fillId="0" fontId="1111" numFmtId="0" xfId="0"/>
    <xf applyAlignment="1" applyBorder="1" applyFill="1" applyFont="1" applyNumberFormat="1" applyProtection="1" borderId="1112" fillId="0" fontId="1112" numFmtId="0" xfId="0"/>
    <xf applyAlignment="1" applyBorder="1" applyFill="1" applyFont="1" applyNumberFormat="1" applyProtection="1" borderId="1113" fillId="0" fontId="1113" numFmtId="0" xfId="0"/>
    <xf applyAlignment="1" applyBorder="1" applyFill="1" applyFont="1" applyNumberFormat="1" applyProtection="1" borderId="227" fillId="0" fontId="227" numFmtId="0" xfId="0"/>
    <xf applyAlignment="1" applyBorder="1" applyFill="1" applyFont="1" applyNumberFormat="1" applyProtection="1" borderId="228" fillId="0" fontId="228" numFmtId="0" xfId="0"/>
    <xf applyAlignment="1" applyBorder="1" applyFill="1" applyFont="1" applyNumberFormat="1" applyProtection="1" borderId="229" fillId="0" fontId="229" numFmtId="0" xfId="0"/>
    <xf applyAlignment="1" applyBorder="1" applyFill="1" applyFont="1" applyNumberFormat="1" applyProtection="1" borderId="1127" fillId="0" fontId="1127" numFmtId="0" xfId="0"/>
    <xf applyAlignment="1" applyBorder="1" applyFill="1" applyFont="1" applyNumberFormat="1" applyProtection="1" borderId="232" fillId="0" fontId="232" numFmtId="0" xfId="0"/>
    <xf applyAlignment="1" applyBorder="1" applyFill="1" applyFont="1" applyNumberFormat="1" applyProtection="1" borderId="237" fillId="0" fontId="237" numFmtId="0" xfId="0"/>
    <xf applyAlignment="1" applyBorder="1" applyFill="1" applyFont="1" applyNumberFormat="1" applyProtection="1" borderId="236" fillId="0" fontId="236" numFmtId="0" xfId="0"/>
    <xf applyAlignment="1" applyBorder="1" applyFill="1" applyFont="1" applyNumberFormat="1" applyProtection="1" borderId="669" fillId="0" fontId="669" numFmtId="0" xfId="0"/>
    <xf applyAlignment="1" applyBorder="1" applyFill="1" applyFont="1" applyNumberFormat="1" applyProtection="1" borderId="670" fillId="0" fontId="670" numFmtId="0" xfId="0"/>
    <xf applyAlignment="1" applyBorder="1" applyFill="1" applyFont="1" applyNumberFormat="1" applyProtection="1" borderId="671" fillId="0" fontId="671" numFmtId="0" xfId="0"/>
    <xf applyAlignment="1" applyBorder="1" applyFill="1" applyFont="1" applyNumberFormat="1" applyProtection="1" borderId="672" fillId="0" fontId="672" numFmtId="0" xfId="0"/>
    <xf applyAlignment="1" applyBorder="1" applyFill="1" applyFont="1" applyNumberFormat="1" applyProtection="1" borderId="495" fillId="0" fontId="495" numFmtId="0" xfId="0"/>
    <xf applyAlignment="1" applyBorder="1" applyFill="1" applyFont="1" applyNumberFormat="1" applyProtection="1" borderId="1116" fillId="0" fontId="1116" numFmtId="0" xfId="0"/>
    <xf applyAlignment="1" applyBorder="1" applyFill="1" applyFont="1" applyNumberFormat="1" applyProtection="1" borderId="1118" fillId="0" fontId="1118" numFmtId="0" xfId="0"/>
    <xf applyAlignment="1" applyBorder="1" applyFill="1" applyFont="1" applyNumberFormat="1" applyProtection="1" borderId="1119" fillId="0" fontId="1119" numFmtId="0" xfId="0"/>
    <xf applyAlignment="1" applyBorder="1" applyFill="1" applyFont="1" applyNumberFormat="1" applyProtection="1" borderId="1120" fillId="0" fontId="1120" numFmtId="0" xfId="0"/>
    <xf applyAlignment="1" applyBorder="1" applyFill="1" applyFont="1" applyNumberFormat="1" applyProtection="1" borderId="1121" fillId="0" fontId="1121" numFmtId="0" xfId="0"/>
    <xf applyAlignment="1" applyBorder="1" applyFill="1" applyFont="1" applyNumberFormat="1" applyProtection="1" borderId="1123" fillId="0" fontId="1123" numFmtId="0" xfId="0"/>
    <xf applyAlignment="1" applyBorder="1" applyFill="1" applyFont="1" applyNumberFormat="1" applyProtection="1" borderId="1124" fillId="0" fontId="1124" numFmtId="0" xfId="0"/>
    <xf applyAlignment="1" applyBorder="1" applyFill="1" applyFont="1" applyNumberFormat="1" applyProtection="1" borderId="1125" fillId="0" fontId="1125" numFmtId="0" xfId="0"/>
    <xf applyAlignment="1" applyBorder="1" applyFill="1" applyFont="1" applyNumberFormat="1" applyProtection="1" borderId="1126" fillId="0" fontId="1126" numFmtId="0" xfId="0"/>
    <xf applyAlignment="1" applyBorder="1" applyFill="1" applyFont="1" applyNumberFormat="1" applyProtection="1" borderId="233" fillId="0" fontId="233" numFmtId="0" xfId="0"/>
    <xf applyAlignment="1" applyBorder="1" applyFill="1" applyFont="1" applyNumberFormat="1" applyProtection="1" borderId="234" fillId="0" fontId="234" numFmtId="0" xfId="0"/>
    <xf applyAlignment="1" applyBorder="1" applyFill="1" applyFont="1" applyNumberFormat="1" applyProtection="1" borderId="235" fillId="0" fontId="235" numFmtId="0" xfId="0"/>
    <xf applyAlignment="1" applyBorder="1" applyFill="1" applyFont="1" applyNumberFormat="1" applyProtection="1" borderId="1140" fillId="0" fontId="1140" numFmtId="0" xfId="0"/>
    <xf applyAlignment="1" applyBorder="1" applyFill="1" applyFont="1" applyNumberFormat="1" applyProtection="1" borderId="238" fillId="0" fontId="238" numFmtId="0" xfId="0"/>
    <xf applyAlignment="1" applyBorder="1" applyFill="1" applyFont="1" applyNumberFormat="1" applyProtection="1" borderId="243" fillId="0" fontId="243" numFmtId="0" xfId="0"/>
    <xf applyAlignment="1" applyBorder="1" applyFill="1" applyFont="1" applyNumberFormat="1" applyProtection="1" borderId="242" fillId="0" fontId="242" numFmtId="0" xfId="0"/>
    <xf applyAlignment="1" applyBorder="1" applyFill="1" applyFont="1" applyNumberFormat="1" applyProtection="1" borderId="674" fillId="0" fontId="674" numFmtId="0" xfId="0"/>
    <xf applyAlignment="1" applyBorder="1" applyFill="1" applyFont="1" applyNumberFormat="1" applyProtection="1" borderId="675" fillId="0" fontId="675" numFmtId="0" xfId="0"/>
    <xf applyAlignment="1" applyBorder="1" applyFill="1" applyFont="1" applyNumberFormat="1" applyProtection="1" borderId="676" fillId="0" fontId="676" numFmtId="0" xfId="0"/>
    <xf applyAlignment="1" applyBorder="1" applyFill="1" applyFont="1" applyNumberFormat="1" applyProtection="1" borderId="677" fillId="0" fontId="677" numFmtId="0" xfId="0"/>
    <xf applyAlignment="1" applyBorder="1" applyFill="1" applyFont="1" applyNumberFormat="1" applyProtection="1" borderId="497" fillId="0" fontId="497" numFmtId="0" xfId="0"/>
    <xf applyAlignment="1" applyBorder="1" applyFill="1" applyFont="1" applyNumberFormat="1" applyProtection="1" borderId="1129" fillId="0" fontId="1129" numFmtId="0" xfId="0"/>
    <xf applyAlignment="1" applyBorder="1" applyFill="1" applyFont="1" applyNumberFormat="1" applyProtection="1" borderId="1131" fillId="0" fontId="1131" numFmtId="0" xfId="0"/>
    <xf applyAlignment="1" applyBorder="1" applyFill="1" applyFont="1" applyNumberFormat="1" applyProtection="1" borderId="1132" fillId="0" fontId="1132" numFmtId="0" xfId="0"/>
    <xf applyAlignment="1" applyBorder="1" applyFill="1" applyFont="1" applyNumberFormat="1" applyProtection="1" borderId="1133" fillId="0" fontId="1133" numFmtId="0" xfId="0"/>
    <xf applyAlignment="1" applyBorder="1" applyFill="1" applyFont="1" applyNumberFormat="1" applyProtection="1" borderId="1134" fillId="0" fontId="1134" numFmtId="0" xfId="0"/>
    <xf applyAlignment="1" applyBorder="1" applyFill="1" applyFont="1" applyNumberFormat="1" applyProtection="1" borderId="1136" fillId="0" fontId="1136" numFmtId="0" xfId="0"/>
    <xf applyAlignment="1" applyBorder="1" applyFill="1" applyFont="1" applyNumberFormat="1" applyProtection="1" borderId="1137" fillId="0" fontId="1137" numFmtId="0" xfId="0"/>
    <xf applyAlignment="1" applyBorder="1" applyFill="1" applyFont="1" applyNumberFormat="1" applyProtection="1" borderId="1138" fillId="0" fontId="1138" numFmtId="0" xfId="0"/>
    <xf applyAlignment="1" applyBorder="1" applyFill="1" applyFont="1" applyNumberFormat="1" applyProtection="1" borderId="1139" fillId="0" fontId="1139" numFmtId="0" xfId="0"/>
    <xf applyAlignment="1" applyBorder="1" applyFill="1" applyFont="1" applyNumberFormat="1" applyProtection="1" borderId="239" fillId="0" fontId="239" numFmtId="0" xfId="0"/>
    <xf applyAlignment="1" applyBorder="1" applyFill="1" applyFont="1" applyNumberFormat="1" applyProtection="1" borderId="240" fillId="0" fontId="240" numFmtId="0" xfId="0"/>
    <xf applyAlignment="1" applyBorder="1" applyFill="1" applyFont="1" applyNumberFormat="1" applyProtection="1" borderId="241" fillId="0" fontId="241" numFmtId="0" xfId="0"/>
    <xf applyAlignment="1" applyBorder="1" applyFill="1" applyFont="1" applyNumberFormat="1" applyProtection="1" borderId="1153" fillId="0" fontId="1153" numFmtId="0" xfId="0"/>
    <xf applyAlignment="1" applyBorder="1" applyFill="1" applyFont="1" applyNumberFormat="1" applyProtection="1" borderId="244" fillId="0" fontId="244" numFmtId="0" xfId="0"/>
    <xf applyAlignment="1" applyBorder="1" applyFill="1" applyFont="1" applyNumberFormat="1" applyProtection="1" borderId="249" fillId="0" fontId="249" numFmtId="0" xfId="0"/>
    <xf applyAlignment="1" applyBorder="1" applyFill="1" applyFont="1" applyNumberFormat="1" applyProtection="1" borderId="248" fillId="0" fontId="248" numFmtId="0" xfId="0"/>
    <xf applyAlignment="1" applyBorder="1" applyFill="1" applyFont="1" applyNumberFormat="1" applyProtection="1" borderId="679" fillId="0" fontId="679" numFmtId="0" xfId="0"/>
    <xf applyAlignment="1" applyBorder="1" applyFill="1" applyFont="1" applyNumberFormat="1" applyProtection="1" borderId="680" fillId="0" fontId="680" numFmtId="0" xfId="0"/>
    <xf applyAlignment="1" applyBorder="1" applyFill="1" applyFont="1" applyNumberFormat="1" applyProtection="1" borderId="681" fillId="0" fontId="681" numFmtId="0" xfId="0"/>
    <xf applyAlignment="1" applyBorder="1" applyFill="1" applyFont="1" applyNumberFormat="1" applyProtection="1" borderId="682" fillId="0" fontId="682" numFmtId="0" xfId="0"/>
    <xf applyAlignment="1" applyBorder="1" applyFill="1" applyFont="1" applyNumberFormat="1" applyProtection="1" borderId="499" fillId="0" fontId="499" numFmtId="0" xfId="0"/>
    <xf applyAlignment="1" applyBorder="1" applyFill="1" applyFont="1" applyNumberFormat="1" applyProtection="1" borderId="1142" fillId="0" fontId="1142" numFmtId="0" xfId="0"/>
    <xf applyAlignment="1" applyBorder="1" applyFill="1" applyFont="1" applyNumberFormat="1" applyProtection="1" borderId="1144" fillId="0" fontId="1144" numFmtId="0" xfId="0"/>
    <xf applyAlignment="1" applyBorder="1" applyFill="1" applyFont="1" applyNumberFormat="1" applyProtection="1" borderId="1145" fillId="0" fontId="1145" numFmtId="0" xfId="0"/>
    <xf applyAlignment="1" applyBorder="1" applyFill="1" applyFont="1" applyNumberFormat="1" applyProtection="1" borderId="1146" fillId="0" fontId="1146" numFmtId="0" xfId="0"/>
    <xf applyAlignment="1" applyBorder="1" applyFill="1" applyFont="1" applyNumberFormat="1" applyProtection="1" borderId="1147" fillId="0" fontId="1147" numFmtId="0" xfId="0"/>
    <xf applyAlignment="1" applyBorder="1" applyFill="1" applyFont="1" applyNumberFormat="1" applyProtection="1" borderId="1149" fillId="0" fontId="1149" numFmtId="0" xfId="0"/>
    <xf applyAlignment="1" applyBorder="1" applyFill="1" applyFont="1" applyNumberFormat="1" applyProtection="1" borderId="1150" fillId="0" fontId="1150" numFmtId="0" xfId="0"/>
    <xf applyAlignment="1" applyBorder="1" applyFill="1" applyFont="1" applyNumberFormat="1" applyProtection="1" borderId="1151" fillId="0" fontId="1151" numFmtId="0" xfId="0"/>
    <xf applyAlignment="1" applyBorder="1" applyFill="1" applyFont="1" applyNumberFormat="1" applyProtection="1" borderId="1152" fillId="0" fontId="1152" numFmtId="0" xfId="0"/>
    <xf applyAlignment="1" applyBorder="1" applyFill="1" applyFont="1" applyNumberFormat="1" applyProtection="1" borderId="245" fillId="0" fontId="245" numFmtId="0" xfId="0"/>
    <xf applyAlignment="1" applyBorder="1" applyFill="1" applyFont="1" applyNumberFormat="1" applyProtection="1" borderId="246" fillId="0" fontId="246" numFmtId="0" xfId="0"/>
    <xf applyAlignment="1" applyBorder="1" applyFill="1" applyFont="1" applyNumberFormat="1" applyProtection="1" borderId="247" fillId="0" fontId="247" numFmtId="0" xfId="0"/>
    <xf applyAlignment="1" applyBorder="1" applyFill="1" applyFont="1" applyNumberFormat="1" applyProtection="1" borderId="1166" fillId="0" fontId="1166" numFmtId="0" xfId="0"/>
    <xf applyAlignment="1" applyBorder="1" applyFill="1" applyFont="1" applyNumberFormat="1" applyProtection="1" borderId="250" fillId="0" fontId="250" numFmtId="0" xfId="0"/>
    <xf applyAlignment="1" applyBorder="1" applyFill="1" applyFont="1" applyNumberFormat="1" applyProtection="1" borderId="255" fillId="0" fontId="255" numFmtId="0" xfId="0"/>
    <xf applyAlignment="1" applyBorder="1" applyFill="1" applyFont="1" applyNumberFormat="1" applyProtection="1" borderId="254" fillId="0" fontId="254" numFmtId="0" xfId="0"/>
    <xf applyAlignment="1" applyBorder="1" applyFill="1" applyFont="1" applyNumberFormat="1" applyProtection="1" borderId="684" fillId="0" fontId="684" numFmtId="0" xfId="0"/>
    <xf applyAlignment="1" applyBorder="1" applyFill="1" applyFont="1" applyNumberFormat="1" applyProtection="1" borderId="685" fillId="0" fontId="685" numFmtId="0" xfId="0"/>
    <xf applyAlignment="1" applyBorder="1" applyFill="1" applyFont="1" applyNumberFormat="1" applyProtection="1" borderId="686" fillId="0" fontId="686" numFmtId="0" xfId="0"/>
    <xf applyAlignment="1" applyBorder="1" applyFill="1" applyFont="1" applyNumberFormat="1" applyProtection="1" borderId="687" fillId="0" fontId="687" numFmtId="0" xfId="0"/>
    <xf applyAlignment="1" applyBorder="1" applyFill="1" applyFont="1" applyNumberFormat="1" applyProtection="1" borderId="501" fillId="0" fontId="501" numFmtId="0" xfId="0"/>
    <xf applyAlignment="1" applyBorder="1" applyFill="1" applyFont="1" applyNumberFormat="1" applyProtection="1" borderId="1155" fillId="0" fontId="1155" numFmtId="0" xfId="0"/>
    <xf applyAlignment="1" applyBorder="1" applyFill="1" applyFont="1" applyNumberFormat="1" applyProtection="1" borderId="1157" fillId="0" fontId="1157" numFmtId="0" xfId="0"/>
    <xf applyAlignment="1" applyBorder="1" applyFill="1" applyFont="1" applyNumberFormat="1" applyProtection="1" borderId="1158" fillId="0" fontId="1158" numFmtId="0" xfId="0"/>
    <xf applyAlignment="1" applyBorder="1" applyFill="1" applyFont="1" applyNumberFormat="1" applyProtection="1" borderId="1159" fillId="0" fontId="1159" numFmtId="0" xfId="0"/>
    <xf applyAlignment="1" applyBorder="1" applyFill="1" applyFont="1" applyNumberFormat="1" applyProtection="1" borderId="1160" fillId="0" fontId="1160" numFmtId="0" xfId="0"/>
    <xf applyAlignment="1" applyBorder="1" applyFill="1" applyFont="1" applyNumberFormat="1" applyProtection="1" borderId="1162" fillId="0" fontId="1162" numFmtId="0" xfId="0"/>
    <xf applyAlignment="1" applyBorder="1" applyFill="1" applyFont="1" applyNumberFormat="1" applyProtection="1" borderId="1163" fillId="0" fontId="1163" numFmtId="0" xfId="0"/>
    <xf applyAlignment="1" applyBorder="1" applyFill="1" applyFont="1" applyNumberFormat="1" applyProtection="1" borderId="1164" fillId="0" fontId="1164" numFmtId="0" xfId="0"/>
    <xf applyAlignment="1" applyBorder="1" applyFill="1" applyFont="1" applyNumberFormat="1" applyProtection="1" borderId="1165" fillId="0" fontId="1165" numFmtId="0" xfId="0"/>
    <xf applyAlignment="1" applyBorder="1" applyFill="1" applyFont="1" applyNumberFormat="1" applyProtection="1" borderId="251" fillId="0" fontId="251" numFmtId="0" xfId="0"/>
    <xf applyAlignment="1" applyBorder="1" applyFill="1" applyFont="1" applyNumberFormat="1" applyProtection="1" borderId="252" fillId="0" fontId="252" numFmtId="0" xfId="0"/>
    <xf applyAlignment="1" applyBorder="1" applyFill="1" applyFont="1" applyNumberFormat="1" applyProtection="1" borderId="253" fillId="0" fontId="253" numFmtId="0" xfId="0"/>
    <xf applyAlignment="1" applyBorder="1" applyFill="1" applyFont="1" applyNumberFormat="1" applyProtection="1" borderId="1179" fillId="0" fontId="1179" numFmtId="0" xfId="0"/>
    <xf applyAlignment="1" applyBorder="1" applyFill="1" applyFont="1" applyNumberFormat="1" applyProtection="1" borderId="256" fillId="0" fontId="256" numFmtId="0" xfId="0"/>
    <xf applyAlignment="1" applyBorder="1" applyFill="1" applyFont="1" applyNumberFormat="1" applyProtection="1" borderId="261" fillId="0" fontId="261" numFmtId="0" xfId="0"/>
    <xf applyAlignment="1" applyBorder="1" applyFill="1" applyFont="1" applyNumberFormat="1" applyProtection="1" borderId="260" fillId="0" fontId="260" numFmtId="0" xfId="0"/>
    <xf applyAlignment="1" applyBorder="1" applyFill="1" applyFont="1" applyNumberFormat="1" applyProtection="1" borderId="689" fillId="0" fontId="689" numFmtId="0" xfId="0"/>
    <xf applyAlignment="1" applyBorder="1" applyFill="1" applyFont="1" applyNumberFormat="1" applyProtection="1" borderId="690" fillId="0" fontId="690" numFmtId="0" xfId="0"/>
    <xf applyAlignment="1" applyBorder="1" applyFill="1" applyFont="1" applyNumberFormat="1" applyProtection="1" borderId="691" fillId="0" fontId="691" numFmtId="0" xfId="0"/>
    <xf applyAlignment="1" applyBorder="1" applyFill="1" applyFont="1" applyNumberFormat="1" applyProtection="1" borderId="692" fillId="0" fontId="692" numFmtId="0" xfId="0"/>
    <xf applyAlignment="1" applyBorder="1" applyFill="1" applyFont="1" applyNumberFormat="1" applyProtection="1" borderId="503" fillId="0" fontId="503" numFmtId="0" xfId="0"/>
    <xf applyAlignment="1" applyBorder="1" applyFill="1" applyFont="1" applyNumberFormat="1" applyProtection="1" borderId="1168" fillId="0" fontId="1168" numFmtId="0" xfId="0"/>
    <xf applyAlignment="1" applyBorder="1" applyFill="1" applyFont="1" applyNumberFormat="1" applyProtection="1" borderId="1170" fillId="0" fontId="1170" numFmtId="0" xfId="0"/>
    <xf applyAlignment="1" applyBorder="1" applyFill="1" applyFont="1" applyNumberFormat="1" applyProtection="1" borderId="1171" fillId="0" fontId="1171" numFmtId="0" xfId="0"/>
    <xf applyAlignment="1" applyBorder="1" applyFill="1" applyFont="1" applyNumberFormat="1" applyProtection="1" borderId="1172" fillId="0" fontId="1172" numFmtId="0" xfId="0"/>
    <xf applyAlignment="1" applyBorder="1" applyFill="1" applyFont="1" applyNumberFormat="1" applyProtection="1" borderId="1173" fillId="0" fontId="1173" numFmtId="0" xfId="0"/>
    <xf applyAlignment="1" applyBorder="1" applyFill="1" applyFont="1" applyNumberFormat="1" applyProtection="1" borderId="1175" fillId="0" fontId="1175" numFmtId="0" xfId="0"/>
    <xf applyAlignment="1" applyBorder="1" applyFill="1" applyFont="1" applyNumberFormat="1" applyProtection="1" borderId="1176" fillId="0" fontId="1176" numFmtId="0" xfId="0"/>
    <xf applyAlignment="1" applyBorder="1" applyFill="1" applyFont="1" applyNumberFormat="1" applyProtection="1" borderId="1177" fillId="0" fontId="1177" numFmtId="0" xfId="0"/>
    <xf applyAlignment="1" applyBorder="1" applyFill="1" applyFont="1" applyNumberFormat="1" applyProtection="1" borderId="1178" fillId="0" fontId="1178" numFmtId="0" xfId="0"/>
    <xf applyAlignment="1" applyBorder="1" applyFill="1" applyFont="1" applyNumberFormat="1" applyProtection="1" borderId="257" fillId="0" fontId="257" numFmtId="0" xfId="0"/>
    <xf applyAlignment="1" applyBorder="1" applyFill="1" applyFont="1" applyNumberFormat="1" applyProtection="1" borderId="258" fillId="0" fontId="258" numFmtId="0" xfId="0"/>
    <xf applyAlignment="1" applyBorder="1" applyFill="1" applyFont="1" applyNumberFormat="1" applyProtection="1" borderId="259" fillId="0" fontId="259" numFmtId="0" xfId="0"/>
    <xf applyAlignment="1" applyBorder="1" applyFill="1" applyFont="1" applyNumberFormat="1" applyProtection="1" borderId="1192" fillId="0" fontId="1192" numFmtId="0" xfId="0"/>
    <xf applyAlignment="1" applyBorder="1" applyFill="1" applyFont="1" applyNumberFormat="1" applyProtection="1" borderId="262" fillId="0" fontId="262" numFmtId="0" xfId="0"/>
    <xf applyAlignment="1" applyBorder="1" applyFill="1" applyFont="1" applyNumberFormat="1" applyProtection="1" borderId="267" fillId="0" fontId="267" numFmtId="0" xfId="0"/>
    <xf applyAlignment="1" applyBorder="1" applyFill="1" applyFont="1" applyNumberFormat="1" applyProtection="1" borderId="266" fillId="0" fontId="266" numFmtId="0" xfId="0"/>
    <xf applyAlignment="1" applyBorder="1" applyFill="1" applyFont="1" applyNumberFormat="1" applyProtection="1" borderId="694" fillId="0" fontId="694" numFmtId="0" xfId="0"/>
    <xf applyAlignment="1" applyBorder="1" applyFill="1" applyFont="1" applyNumberFormat="1" applyProtection="1" borderId="695" fillId="0" fontId="695" numFmtId="0" xfId="0"/>
    <xf applyAlignment="1" applyBorder="1" applyFill="1" applyFont="1" applyNumberFormat="1" applyProtection="1" borderId="696" fillId="0" fontId="696" numFmtId="0" xfId="0"/>
    <xf applyAlignment="1" applyBorder="1" applyFill="1" applyFont="1" applyNumberFormat="1" applyProtection="1" borderId="697" fillId="0" fontId="697" numFmtId="0" xfId="0"/>
    <xf applyAlignment="1" applyBorder="1" applyFill="1" applyFont="1" applyNumberFormat="1" applyProtection="1" borderId="505" fillId="0" fontId="505" numFmtId="0" xfId="0"/>
    <xf applyAlignment="1" applyBorder="1" applyFill="1" applyFont="1" applyNumberFormat="1" applyProtection="1" borderId="1181" fillId="0" fontId="1181" numFmtId="0" xfId="0"/>
    <xf applyAlignment="1" applyBorder="1" applyFill="1" applyFont="1" applyNumberFormat="1" applyProtection="1" borderId="1183" fillId="0" fontId="1183" numFmtId="0" xfId="0"/>
    <xf applyAlignment="1" applyBorder="1" applyFill="1" applyFont="1" applyNumberFormat="1" applyProtection="1" borderId="1184" fillId="0" fontId="1184" numFmtId="0" xfId="0"/>
    <xf applyAlignment="1" applyBorder="1" applyFill="1" applyFont="1" applyNumberFormat="1" applyProtection="1" borderId="1185" fillId="0" fontId="1185" numFmtId="0" xfId="0"/>
    <xf applyAlignment="1" applyBorder="1" applyFill="1" applyFont="1" applyNumberFormat="1" applyProtection="1" borderId="1186" fillId="0" fontId="1186" numFmtId="0" xfId="0"/>
    <xf applyAlignment="1" applyBorder="1" applyFill="1" applyFont="1" applyNumberFormat="1" applyProtection="1" borderId="1188" fillId="0" fontId="1188" numFmtId="0" xfId="0"/>
    <xf applyAlignment="1" applyBorder="1" applyFill="1" applyFont="1" applyNumberFormat="1" applyProtection="1" borderId="1189" fillId="0" fontId="1189" numFmtId="0" xfId="0"/>
    <xf applyAlignment="1" applyBorder="1" applyFill="1" applyFont="1" applyNumberFormat="1" applyProtection="1" borderId="1190" fillId="0" fontId="1190" numFmtId="0" xfId="0"/>
    <xf applyAlignment="1" applyBorder="1" applyFill="1" applyFont="1" applyNumberFormat="1" applyProtection="1" borderId="1191" fillId="0" fontId="1191" numFmtId="0" xfId="0"/>
    <xf applyAlignment="1" applyBorder="1" applyFill="1" applyFont="1" applyNumberFormat="1" applyProtection="1" borderId="263" fillId="0" fontId="263" numFmtId="0" xfId="0"/>
    <xf applyAlignment="1" applyBorder="1" applyFill="1" applyFont="1" applyNumberFormat="1" applyProtection="1" borderId="264" fillId="0" fontId="264" numFmtId="0" xfId="0"/>
    <xf applyAlignment="1" applyBorder="1" applyFill="1" applyFont="1" applyNumberFormat="1" applyProtection="1" borderId="265" fillId="0" fontId="265" numFmtId="0" xfId="0"/>
    <xf applyAlignment="1" applyBorder="1" applyFill="1" applyFont="1" applyNumberFormat="1" applyProtection="1" borderId="1205" fillId="0" fontId="1205" numFmtId="0" xfId="0"/>
    <xf applyAlignment="1" applyBorder="1" applyFill="1" applyFont="1" applyNumberFormat="1" applyProtection="1" borderId="268" fillId="0" fontId="268" numFmtId="0" xfId="0"/>
    <xf applyAlignment="1" applyBorder="1" applyFill="1" applyFont="1" applyNumberFormat="1" applyProtection="1" borderId="273" fillId="0" fontId="273" numFmtId="0" xfId="0"/>
    <xf applyAlignment="1" applyBorder="1" applyFill="1" applyFont="1" applyNumberFormat="1" applyProtection="1" borderId="272" fillId="0" fontId="272" numFmtId="0" xfId="0"/>
    <xf applyAlignment="1" applyBorder="1" applyFill="1" applyFont="1" applyNumberFormat="1" applyProtection="1" borderId="699" fillId="0" fontId="699" numFmtId="0" xfId="0"/>
    <xf applyAlignment="1" applyBorder="1" applyFill="1" applyFont="1" applyNumberFormat="1" applyProtection="1" borderId="700" fillId="0" fontId="700" numFmtId="0" xfId="0"/>
    <xf applyAlignment="1" applyBorder="1" applyFill="1" applyFont="1" applyNumberFormat="1" applyProtection="1" borderId="701" fillId="0" fontId="701" numFmtId="0" xfId="0"/>
    <xf applyAlignment="1" applyBorder="1" applyFill="1" applyFont="1" applyNumberFormat="1" applyProtection="1" borderId="702" fillId="0" fontId="702" numFmtId="0" xfId="0"/>
    <xf applyAlignment="1" applyBorder="1" applyFill="1" applyFont="1" applyNumberFormat="1" applyProtection="1" borderId="507" fillId="0" fontId="507" numFmtId="0" xfId="0"/>
    <xf applyAlignment="1" applyBorder="1" applyFill="1" applyFont="1" applyNumberFormat="1" applyProtection="1" borderId="1194" fillId="0" fontId="1194" numFmtId="0" xfId="0"/>
    <xf applyAlignment="1" applyBorder="1" applyFill="1" applyFont="1" applyNumberFormat="1" applyProtection="1" borderId="1196" fillId="0" fontId="1196" numFmtId="0" xfId="0"/>
    <xf applyAlignment="1" applyBorder="1" applyFill="1" applyFont="1" applyNumberFormat="1" applyProtection="1" borderId="1197" fillId="0" fontId="1197" numFmtId="0" xfId="0"/>
    <xf applyAlignment="1" applyBorder="1" applyFill="1" applyFont="1" applyNumberFormat="1" applyProtection="1" borderId="1198" fillId="0" fontId="1198" numFmtId="0" xfId="0"/>
    <xf applyAlignment="1" applyBorder="1" applyFill="1" applyFont="1" applyNumberFormat="1" applyProtection="1" borderId="1199" fillId="0" fontId="1199" numFmtId="0" xfId="0"/>
    <xf applyAlignment="1" applyBorder="1" applyFill="1" applyFont="1" applyNumberFormat="1" applyProtection="1" borderId="1201" fillId="0" fontId="1201" numFmtId="0" xfId="0"/>
    <xf applyAlignment="1" applyBorder="1" applyFill="1" applyFont="1" applyNumberFormat="1" applyProtection="1" borderId="1202" fillId="0" fontId="1202" numFmtId="0" xfId="0"/>
    <xf applyAlignment="1" applyBorder="1" applyFill="1" applyFont="1" applyNumberFormat="1" applyProtection="1" borderId="1203" fillId="0" fontId="1203" numFmtId="0" xfId="0"/>
    <xf applyAlignment="1" applyBorder="1" applyFill="1" applyFont="1" applyNumberFormat="1" applyProtection="1" borderId="1204" fillId="0" fontId="1204" numFmtId="0" xfId="0"/>
    <xf applyAlignment="1" applyBorder="1" applyFill="1" applyFont="1" applyNumberFormat="1" applyProtection="1" borderId="269" fillId="0" fontId="269" numFmtId="0" xfId="0"/>
    <xf applyAlignment="1" applyBorder="1" applyFill="1" applyFont="1" applyNumberFormat="1" applyProtection="1" borderId="270" fillId="0" fontId="270" numFmtId="0" xfId="0"/>
    <xf applyAlignment="1" applyBorder="1" applyFill="1" applyFont="1" applyNumberFormat="1" applyProtection="1" borderId="271" fillId="0" fontId="271" numFmtId="0" xfId="0"/>
    <xf applyAlignment="1" applyBorder="1" applyFill="1" applyFont="1" applyNumberFormat="1" applyProtection="1" borderId="1218" fillId="0" fontId="1218" numFmtId="0" xfId="0"/>
    <xf applyAlignment="1" applyBorder="1" applyFill="1" applyFont="1" applyNumberFormat="1" applyProtection="1" borderId="274" fillId="0" fontId="274" numFmtId="0" xfId="0"/>
    <xf applyAlignment="1" applyBorder="1" applyFill="1" applyFont="1" applyNumberFormat="1" applyProtection="1" borderId="279" fillId="0" fontId="279" numFmtId="0" xfId="0"/>
    <xf applyAlignment="1" applyBorder="1" applyFill="1" applyFont="1" applyNumberFormat="1" applyProtection="1" borderId="278" fillId="0" fontId="278" numFmtId="0" xfId="0"/>
    <xf applyAlignment="1" applyBorder="1" applyFill="1" applyFont="1" applyNumberFormat="1" applyProtection="1" borderId="704" fillId="0" fontId="704" numFmtId="0" xfId="0"/>
    <xf applyAlignment="1" applyBorder="1" applyFill="1" applyFont="1" applyNumberFormat="1" applyProtection="1" borderId="705" fillId="0" fontId="705" numFmtId="0" xfId="0"/>
    <xf applyAlignment="1" applyBorder="1" applyFill="1" applyFont="1" applyNumberFormat="1" applyProtection="1" borderId="706" fillId="0" fontId="706" numFmtId="0" xfId="0"/>
    <xf applyAlignment="1" applyBorder="1" applyFill="1" applyFont="1" applyNumberFormat="1" applyProtection="1" borderId="707" fillId="0" fontId="707" numFmtId="0" xfId="0"/>
    <xf applyAlignment="1" applyBorder="1" applyFill="1" applyFont="1" applyNumberFormat="1" applyProtection="1" borderId="509" fillId="0" fontId="509" numFmtId="0" xfId="0"/>
    <xf applyAlignment="1" applyBorder="1" applyFill="1" applyFont="1" applyNumberFormat="1" applyProtection="1" borderId="1207" fillId="0" fontId="1207" numFmtId="0" xfId="0"/>
    <xf applyAlignment="1" applyBorder="1" applyFill="1" applyFont="1" applyNumberFormat="1" applyProtection="1" borderId="1209" fillId="0" fontId="1209" numFmtId="0" xfId="0"/>
    <xf applyAlignment="1" applyBorder="1" applyFill="1" applyFont="1" applyNumberFormat="1" applyProtection="1" borderId="1210" fillId="0" fontId="1210" numFmtId="0" xfId="0"/>
    <xf applyAlignment="1" applyBorder="1" applyFill="1" applyFont="1" applyNumberFormat="1" applyProtection="1" borderId="1211" fillId="0" fontId="1211" numFmtId="0" xfId="0"/>
    <xf applyAlignment="1" applyBorder="1" applyFill="1" applyFont="1" applyNumberFormat="1" applyProtection="1" borderId="1212" fillId="0" fontId="1212" numFmtId="0" xfId="0"/>
    <xf applyAlignment="1" applyBorder="1" applyFill="1" applyFont="1" applyNumberFormat="1" applyProtection="1" borderId="1214" fillId="0" fontId="1214" numFmtId="0" xfId="0"/>
    <xf applyAlignment="1" applyBorder="1" applyFill="1" applyFont="1" applyNumberFormat="1" applyProtection="1" borderId="1215" fillId="0" fontId="1215" numFmtId="0" xfId="0"/>
    <xf applyAlignment="1" applyBorder="1" applyFill="1" applyFont="1" applyNumberFormat="1" applyProtection="1" borderId="1216" fillId="0" fontId="1216" numFmtId="0" xfId="0"/>
    <xf applyAlignment="1" applyBorder="1" applyFill="1" applyFont="1" applyNumberFormat="1" applyProtection="1" borderId="1217" fillId="0" fontId="1217" numFmtId="0" xfId="0"/>
    <xf applyAlignment="1" applyBorder="1" applyFill="1" applyFont="1" applyNumberFormat="1" applyProtection="1" borderId="275" fillId="0" fontId="275" numFmtId="0" xfId="0"/>
    <xf applyAlignment="1" applyBorder="1" applyFill="1" applyFont="1" applyNumberFormat="1" applyProtection="1" borderId="276" fillId="0" fontId="276" numFmtId="0" xfId="0"/>
    <xf applyAlignment="1" applyBorder="1" applyFill="1" applyFont="1" applyNumberFormat="1" applyProtection="1" borderId="277" fillId="0" fontId="277" numFmtId="0" xfId="0"/>
    <xf applyAlignment="1" applyBorder="1" applyFill="1" applyFont="1" applyNumberFormat="1" applyProtection="1" borderId="1231" fillId="0" fontId="1231" numFmtId="0" xfId="0"/>
    <xf applyAlignment="1" applyBorder="1" applyFill="1" applyFont="1" applyNumberFormat="1" applyProtection="1" borderId="280" fillId="0" fontId="280" numFmtId="0" xfId="0"/>
    <xf applyAlignment="1" applyBorder="1" applyFill="1" applyFont="1" applyNumberFormat="1" applyProtection="1" borderId="285" fillId="0" fontId="285" numFmtId="0" xfId="0"/>
    <xf applyAlignment="1" applyBorder="1" applyFill="1" applyFont="1" applyNumberFormat="1" applyProtection="1" borderId="284" fillId="0" fontId="284" numFmtId="0" xfId="0"/>
    <xf applyAlignment="1" applyBorder="1" applyFill="1" applyFont="1" applyNumberFormat="1" applyProtection="1" borderId="709" fillId="0" fontId="709" numFmtId="0" xfId="0"/>
    <xf applyAlignment="1" applyBorder="1" applyFill="1" applyFont="1" applyNumberFormat="1" applyProtection="1" borderId="710" fillId="0" fontId="710" numFmtId="0" xfId="0"/>
    <xf applyAlignment="1" applyBorder="1" applyFill="1" applyFont="1" applyNumberFormat="1" applyProtection="1" borderId="711" fillId="0" fontId="711" numFmtId="0" xfId="0"/>
    <xf applyAlignment="1" applyBorder="1" applyFill="1" applyFont="1" applyNumberFormat="1" applyProtection="1" borderId="712" fillId="0" fontId="712" numFmtId="0" xfId="0"/>
    <xf applyAlignment="1" applyBorder="1" applyFill="1" applyFont="1" applyNumberFormat="1" applyProtection="1" borderId="511" fillId="0" fontId="511" numFmtId="0" xfId="0"/>
    <xf applyAlignment="1" applyBorder="1" applyFill="1" applyFont="1" applyNumberFormat="1" applyProtection="1" borderId="1220" fillId="0" fontId="1220" numFmtId="0" xfId="0"/>
    <xf applyAlignment="1" applyBorder="1" applyFill="1" applyFont="1" applyNumberFormat="1" applyProtection="1" borderId="1222" fillId="0" fontId="1222" numFmtId="0" xfId="0"/>
    <xf applyAlignment="1" applyBorder="1" applyFill="1" applyFont="1" applyNumberFormat="1" applyProtection="1" borderId="1223" fillId="0" fontId="1223" numFmtId="0" xfId="0"/>
    <xf applyAlignment="1" applyBorder="1" applyFill="1" applyFont="1" applyNumberFormat="1" applyProtection="1" borderId="1224" fillId="0" fontId="1224" numFmtId="0" xfId="0"/>
    <xf applyAlignment="1" applyBorder="1" applyFill="1" applyFont="1" applyNumberFormat="1" applyProtection="1" borderId="1225" fillId="0" fontId="1225" numFmtId="0" xfId="0"/>
    <xf applyAlignment="1" applyBorder="1" applyFill="1" applyFont="1" applyNumberFormat="1" applyProtection="1" borderId="1227" fillId="0" fontId="1227" numFmtId="0" xfId="0"/>
    <xf applyAlignment="1" applyBorder="1" applyFill="1" applyFont="1" applyNumberFormat="1" applyProtection="1" borderId="1228" fillId="0" fontId="1228" numFmtId="0" xfId="0"/>
    <xf applyAlignment="1" applyBorder="1" applyFill="1" applyFont="1" applyNumberFormat="1" applyProtection="1" borderId="1229" fillId="0" fontId="1229" numFmtId="0" xfId="0"/>
    <xf applyAlignment="1" applyBorder="1" applyFill="1" applyFont="1" applyNumberFormat="1" applyProtection="1" borderId="1230" fillId="0" fontId="1230" numFmtId="0" xfId="0"/>
    <xf applyAlignment="1" applyBorder="1" applyFill="1" applyFont="1" applyNumberFormat="1" applyProtection="1" borderId="281" fillId="0" fontId="281" numFmtId="0" xfId="0"/>
    <xf applyAlignment="1" applyBorder="1" applyFill="1" applyFont="1" applyNumberFormat="1" applyProtection="1" borderId="282" fillId="0" fontId="282" numFmtId="0" xfId="0"/>
    <xf applyAlignment="1" applyBorder="1" applyFill="1" applyFont="1" applyNumberFormat="1" applyProtection="1" borderId="283" fillId="0" fontId="283" numFmtId="0" xfId="0"/>
    <xf applyAlignment="1" applyBorder="1" applyFill="1" applyFont="1" applyNumberFormat="1" applyProtection="1" borderId="1244" fillId="0" fontId="1244" numFmtId="0" xfId="0"/>
    <xf applyAlignment="1" applyBorder="1" applyFill="1" applyFont="1" applyNumberFormat="1" applyProtection="1" borderId="286" fillId="0" fontId="286" numFmtId="0" xfId="0"/>
    <xf applyAlignment="1" applyBorder="1" applyFill="1" applyFont="1" applyNumberFormat="1" applyProtection="1" borderId="291" fillId="0" fontId="291" numFmtId="0" xfId="0"/>
    <xf applyAlignment="1" applyBorder="1" applyFill="1" applyFont="1" applyNumberFormat="1" applyProtection="1" borderId="290" fillId="0" fontId="290" numFmtId="0" xfId="0"/>
    <xf applyAlignment="1" applyBorder="1" applyFill="1" applyFont="1" applyNumberFormat="1" applyProtection="1" borderId="714" fillId="0" fontId="714" numFmtId="0" xfId="0"/>
    <xf applyAlignment="1" applyBorder="1" applyFill="1" applyFont="1" applyNumberFormat="1" applyProtection="1" borderId="715" fillId="0" fontId="715" numFmtId="0" xfId="0"/>
    <xf applyAlignment="1" applyBorder="1" applyFill="1" applyFont="1" applyNumberFormat="1" applyProtection="1" borderId="716" fillId="0" fontId="716" numFmtId="0" xfId="0"/>
    <xf applyAlignment="1" applyBorder="1" applyFill="1" applyFont="1" applyNumberFormat="1" applyProtection="1" borderId="717" fillId="0" fontId="717" numFmtId="0" xfId="0"/>
    <xf applyAlignment="1" applyBorder="1" applyFill="1" applyFont="1" applyNumberFormat="1" applyProtection="1" borderId="513" fillId="0" fontId="513" numFmtId="0" xfId="0"/>
    <xf applyAlignment="1" applyBorder="1" applyFill="1" applyFont="1" applyNumberFormat="1" applyProtection="1" borderId="1233" fillId="0" fontId="1233" numFmtId="0" xfId="0"/>
    <xf applyAlignment="1" applyBorder="1" applyFill="1" applyFont="1" applyNumberFormat="1" applyProtection="1" borderId="1235" fillId="0" fontId="1235" numFmtId="0" xfId="0"/>
    <xf applyAlignment="1" applyBorder="1" applyFill="1" applyFont="1" applyNumberFormat="1" applyProtection="1" borderId="1236" fillId="0" fontId="1236" numFmtId="0" xfId="0"/>
    <xf applyAlignment="1" applyBorder="1" applyFill="1" applyFont="1" applyNumberFormat="1" applyProtection="1" borderId="1237" fillId="0" fontId="1237" numFmtId="0" xfId="0"/>
    <xf applyAlignment="1" applyBorder="1" applyFill="1" applyFont="1" applyNumberFormat="1" applyProtection="1" borderId="1238" fillId="0" fontId="1238" numFmtId="0" xfId="0"/>
    <xf applyAlignment="1" applyBorder="1" applyFill="1" applyFont="1" applyNumberFormat="1" applyProtection="1" borderId="1240" fillId="0" fontId="1240" numFmtId="0" xfId="0"/>
    <xf applyAlignment="1" applyBorder="1" applyFill="1" applyFont="1" applyNumberFormat="1" applyProtection="1" borderId="1241" fillId="0" fontId="1241" numFmtId="0" xfId="0"/>
    <xf applyAlignment="1" applyBorder="1" applyFill="1" applyFont="1" applyNumberFormat="1" applyProtection="1" borderId="1242" fillId="0" fontId="1242" numFmtId="0" xfId="0"/>
    <xf applyAlignment="1" applyBorder="1" applyFill="1" applyFont="1" applyNumberFormat="1" applyProtection="1" borderId="1243" fillId="0" fontId="1243" numFmtId="0" xfId="0"/>
    <xf applyAlignment="1" applyBorder="1" applyFill="1" applyFont="1" applyNumberFormat="1" applyProtection="1" borderId="287" fillId="0" fontId="287" numFmtId="0" xfId="0"/>
    <xf applyAlignment="1" applyBorder="1" applyFill="1" applyFont="1" applyNumberFormat="1" applyProtection="1" borderId="288" fillId="0" fontId="288" numFmtId="0" xfId="0"/>
    <xf applyAlignment="1" applyBorder="1" applyFill="1" applyFont="1" applyNumberFormat="1" applyProtection="1" borderId="289" fillId="0" fontId="289" numFmtId="0" xfId="0"/>
    <xf applyAlignment="1" applyBorder="1" applyFill="1" applyFont="1" applyNumberFormat="1" applyProtection="1" borderId="1257" fillId="0" fontId="1257" numFmtId="0" xfId="0"/>
    <xf applyAlignment="1" applyBorder="1" applyFill="1" applyFont="1" applyNumberFormat="1" applyProtection="1" borderId="292" fillId="0" fontId="292" numFmtId="0" xfId="0"/>
    <xf applyAlignment="1" applyBorder="1" applyFill="1" applyFont="1" applyNumberFormat="1" applyProtection="1" borderId="55" fillId="0" fontId="55" numFmtId="0" xfId="0"/>
    <xf applyAlignment="1" applyBorder="1" applyFill="1" applyFont="1" applyNumberFormat="1" applyProtection="1" borderId="54" fillId="0" fontId="54" numFmtId="0" xfId="0"/>
    <xf applyAlignment="1" applyBorder="1" applyFill="1" applyFont="1" applyNumberFormat="1" applyProtection="1" borderId="719" fillId="0" fontId="719" numFmtId="0" xfId="0"/>
    <xf applyAlignment="1" applyBorder="1" applyFill="1" applyFont="1" applyNumberFormat="1" applyProtection="1" borderId="720" fillId="0" fontId="720" numFmtId="0" xfId="0"/>
    <xf applyAlignment="1" applyBorder="1" applyFill="1" applyFont="1" applyNumberFormat="1" applyProtection="1" borderId="721" fillId="0" fontId="721" numFmtId="0" xfId="0"/>
    <xf applyAlignment="1" applyBorder="1" applyFill="1" applyFont="1" applyNumberFormat="1" applyProtection="1" borderId="722" fillId="0" fontId="722" numFmtId="0" xfId="0"/>
    <xf applyAlignment="1" applyBorder="1" applyFill="1" applyFont="1" applyNumberFormat="1" applyProtection="1" borderId="515" fillId="0" fontId="515" numFmtId="0" xfId="0"/>
    <xf applyAlignment="1" applyBorder="1" applyFill="1" applyFont="1" applyNumberFormat="1" applyProtection="1" borderId="1246" fillId="0" fontId="1246" numFmtId="0" xfId="0"/>
    <xf applyAlignment="1" applyBorder="1" applyFill="1" applyFont="1" applyNumberFormat="1" applyProtection="1" borderId="1248" fillId="0" fontId="1248" numFmtId="0" xfId="0"/>
    <xf applyAlignment="1" applyBorder="1" applyFill="1" applyFont="1" applyNumberFormat="1" applyProtection="1" borderId="1249" fillId="0" fontId="1249" numFmtId="0" xfId="0"/>
    <xf applyAlignment="1" applyBorder="1" applyFill="1" applyFont="1" applyNumberFormat="1" applyProtection="1" borderId="1250" fillId="0" fontId="1250" numFmtId="0" xfId="0"/>
    <xf applyAlignment="1" applyBorder="1" applyFill="1" applyFont="1" applyNumberFormat="1" applyProtection="1" borderId="1251" fillId="0" fontId="1251" numFmtId="0" xfId="0"/>
    <xf applyAlignment="1" applyBorder="1" applyFill="1" applyFont="1" applyNumberFormat="1" applyProtection="1" borderId="1253" fillId="0" fontId="1253" numFmtId="0" xfId="0"/>
    <xf applyAlignment="1" applyBorder="1" applyFill="1" applyFont="1" applyNumberFormat="1" applyProtection="1" borderId="1254" fillId="0" fontId="1254" numFmtId="0" xfId="0"/>
    <xf applyAlignment="1" applyBorder="1" applyFill="1" applyFont="1" applyNumberFormat="1" applyProtection="1" borderId="1255" fillId="0" fontId="1255" numFmtId="0" xfId="0"/>
    <xf applyAlignment="1" applyBorder="1" applyFill="1" applyFont="1" applyNumberFormat="1" applyProtection="1" borderId="1256" fillId="0" fontId="1256" numFmtId="0" xfId="0"/>
    <xf applyAlignment="1" applyBorder="1" applyFill="1" applyFont="1" applyNumberFormat="1" applyProtection="1" borderId="53" fillId="0" fontId="53" numFmtId="0" xfId="0"/>
    <xf applyAlignment="1" applyBorder="1" applyFill="1" applyFont="1" applyNumberFormat="1" applyProtection="1" borderId="52" fillId="0" fontId="52" numFmtId="0" xfId="0"/>
    <xf applyAlignment="1" applyBorder="1" applyFill="1" applyFont="1" applyNumberFormat="1" applyProtection="1" borderId="51" fillId="0" fontId="51" numFmtId="0" xfId="0"/>
    <xf applyAlignment="1" applyBorder="1" applyFill="1" applyFont="1" applyNumberFormat="1" applyProtection="1" borderId="1270" fillId="0" fontId="1270" numFmtId="0" xfId="0"/>
    <xf applyAlignment="1" applyBorder="1" applyFill="1" applyFont="1" applyNumberFormat="1" applyProtection="1" borderId="59" fillId="0" fontId="59" numFmtId="0" xfId="0"/>
    <xf applyAlignment="1" applyBorder="1" applyFill="1" applyFont="1" applyNumberFormat="1" applyProtection="1" borderId="61" fillId="0" fontId="61" numFmtId="0" xfId="0"/>
    <xf applyAlignment="1" applyBorder="1" applyFill="1" applyFont="1" applyNumberFormat="1" applyProtection="1" borderId="60" fillId="0" fontId="60" numFmtId="0" xfId="0"/>
    <xf applyAlignment="1" applyBorder="1" applyFill="1" applyFont="1" applyNumberFormat="1" applyProtection="1" borderId="724" fillId="0" fontId="724" numFmtId="0" xfId="0"/>
    <xf applyAlignment="1" applyBorder="1" applyFill="1" applyFont="1" applyNumberFormat="1" applyProtection="1" borderId="725" fillId="0" fontId="725" numFmtId="0" xfId="0"/>
    <xf applyAlignment="1" applyBorder="1" applyFill="1" applyFont="1" applyNumberFormat="1" applyProtection="1" borderId="726" fillId="0" fontId="726" numFmtId="0" xfId="0"/>
    <xf applyAlignment="1" applyBorder="1" applyFill="1" applyFont="1" applyNumberFormat="1" applyProtection="1" borderId="727" fillId="0" fontId="727" numFmtId="0" xfId="0"/>
    <xf applyAlignment="1" applyBorder="1" applyFill="1" applyFont="1" applyNumberFormat="1" applyProtection="1" borderId="517" fillId="0" fontId="517" numFmtId="0" xfId="0"/>
    <xf applyAlignment="1" applyBorder="1" applyFill="1" applyFont="1" applyNumberFormat="1" applyProtection="1" borderId="1259" fillId="0" fontId="1259" numFmtId="0" xfId="0"/>
    <xf applyAlignment="1" applyBorder="1" applyFill="1" applyFont="1" applyNumberFormat="1" applyProtection="1" borderId="1261" fillId="0" fontId="1261" numFmtId="0" xfId="0"/>
    <xf applyAlignment="1" applyBorder="1" applyFill="1" applyFont="1" applyNumberFormat="1" applyProtection="1" borderId="1262" fillId="0" fontId="1262" numFmtId="0" xfId="0"/>
    <xf applyAlignment="1" applyBorder="1" applyFill="1" applyFont="1" applyNumberFormat="1" applyProtection="1" borderId="1263" fillId="0" fontId="1263" numFmtId="0" xfId="0"/>
    <xf applyAlignment="1" applyBorder="1" applyFill="1" applyFont="1" applyNumberFormat="1" applyProtection="1" borderId="1264" fillId="0" fontId="1264" numFmtId="0" xfId="0"/>
    <xf applyAlignment="1" applyBorder="1" applyFill="1" applyFont="1" applyNumberFormat="1" applyProtection="1" borderId="1266" fillId="0" fontId="1266" numFmtId="0" xfId="0"/>
    <xf applyAlignment="1" applyBorder="1" applyFill="1" applyFont="1" applyNumberFormat="1" applyProtection="1" borderId="1267" fillId="0" fontId="1267" numFmtId="0" xfId="0"/>
    <xf applyAlignment="1" applyBorder="1" applyFill="1" applyFont="1" applyNumberFormat="1" applyProtection="1" borderId="1268" fillId="0" fontId="1268" numFmtId="0" xfId="0"/>
    <xf applyAlignment="1" applyBorder="1" applyFill="1" applyFont="1" applyNumberFormat="1" applyProtection="1" borderId="1269" fillId="0" fontId="1269" numFmtId="0" xfId="0"/>
    <xf applyAlignment="1" applyBorder="1" applyFill="1" applyFont="1" applyNumberFormat="1" applyProtection="1" borderId="58" fillId="0" fontId="58" numFmtId="0" xfId="0"/>
    <xf applyAlignment="1" applyBorder="1" applyFill="1" applyFont="1" applyNumberFormat="1" applyProtection="1" borderId="57" fillId="0" fontId="57" numFmtId="0" xfId="0"/>
    <xf applyAlignment="1" applyBorder="1" applyFill="1" applyFont="1" applyNumberFormat="1" applyProtection="1" borderId="56" fillId="0" fontId="56" numFmtId="0" xfId="0"/>
    <xf applyAlignment="1" applyBorder="1" applyFill="1" applyFont="1" applyNumberFormat="1" applyProtection="1" borderId="1283" fillId="0" fontId="1283" numFmtId="0" xfId="0"/>
    <xf applyAlignment="1" applyBorder="1" applyFill="1" applyFont="1" applyNumberFormat="1" applyProtection="1" borderId="65" fillId="0" fontId="65" numFmtId="0" xfId="0"/>
    <xf applyAlignment="1" applyBorder="1" applyFill="1" applyFont="1" applyNumberFormat="1" applyProtection="1" borderId="67" fillId="0" fontId="67" numFmtId="0" xfId="0"/>
    <xf applyAlignment="1" applyBorder="1" applyFill="1" applyFont="1" applyNumberFormat="1" applyProtection="1" borderId="66" fillId="0" fontId="66" numFmtId="0" xfId="0"/>
    <xf applyAlignment="1" applyBorder="1" applyFill="1" applyFont="1" applyNumberFormat="1" applyProtection="1" borderId="729" fillId="0" fontId="729" numFmtId="0" xfId="0"/>
    <xf applyAlignment="1" applyBorder="1" applyFill="1" applyFont="1" applyNumberFormat="1" applyProtection="1" borderId="730" fillId="0" fontId="730" numFmtId="0" xfId="0"/>
    <xf applyAlignment="1" applyBorder="1" applyFill="1" applyFont="1" applyNumberFormat="1" applyProtection="1" borderId="731" fillId="0" fontId="731" numFmtId="0" xfId="0"/>
    <xf applyAlignment="1" applyBorder="1" applyFill="1" applyFont="1" applyNumberFormat="1" applyProtection="1" borderId="732" fillId="0" fontId="732" numFmtId="0" xfId="0"/>
    <xf applyAlignment="1" applyBorder="1" applyFill="1" applyFont="1" applyNumberFormat="1" applyProtection="1" borderId="519" fillId="0" fontId="519" numFmtId="0" xfId="0"/>
    <xf applyAlignment="1" applyBorder="1" applyFill="1" applyFont="1" applyNumberFormat="1" applyProtection="1" borderId="1272" fillId="0" fontId="1272" numFmtId="0" xfId="0"/>
    <xf applyAlignment="1" applyBorder="1" applyFill="1" applyFont="1" applyNumberFormat="1" applyProtection="1" borderId="1274" fillId="0" fontId="1274" numFmtId="0" xfId="0"/>
    <xf applyAlignment="1" applyBorder="1" applyFill="1" applyFont="1" applyNumberFormat="1" applyProtection="1" borderId="1275" fillId="0" fontId="1275" numFmtId="0" xfId="0"/>
    <xf applyAlignment="1" applyBorder="1" applyFill="1" applyFont="1" applyNumberFormat="1" applyProtection="1" borderId="1276" fillId="0" fontId="1276" numFmtId="0" xfId="0"/>
    <xf applyAlignment="1" applyBorder="1" applyFill="1" applyFont="1" applyNumberFormat="1" applyProtection="1" borderId="1277" fillId="0" fontId="1277" numFmtId="0" xfId="0"/>
    <xf applyAlignment="1" applyBorder="1" applyFill="1" applyFont="1" applyNumberFormat="1" applyProtection="1" borderId="1279" fillId="0" fontId="1279" numFmtId="0" xfId="0"/>
    <xf applyAlignment="1" applyBorder="1" applyFill="1" applyFont="1" applyNumberFormat="1" applyProtection="1" borderId="1280" fillId="0" fontId="1280" numFmtId="0" xfId="0"/>
    <xf applyAlignment="1" applyBorder="1" applyFill="1" applyFont="1" applyNumberFormat="1" applyProtection="1" borderId="1281" fillId="0" fontId="1281" numFmtId="0" xfId="0"/>
    <xf applyAlignment="1" applyBorder="1" applyFill="1" applyFont="1" applyNumberFormat="1" applyProtection="1" borderId="1282" fillId="0" fontId="1282" numFmtId="0" xfId="0"/>
    <xf applyAlignment="1" applyBorder="1" applyFill="1" applyFont="1" applyNumberFormat="1" applyProtection="1" borderId="64" fillId="0" fontId="64" numFmtId="0" xfId="0"/>
    <xf applyAlignment="1" applyBorder="1" applyFill="1" applyFont="1" applyNumberFormat="1" applyProtection="1" borderId="63" fillId="0" fontId="63" numFmtId="0" xfId="0"/>
    <xf applyAlignment="1" applyBorder="1" applyFill="1" applyFont="1" applyNumberFormat="1" applyProtection="1" borderId="62" fillId="0" fontId="62" numFmtId="0" xfId="0"/>
    <xf applyAlignment="1" applyBorder="1" applyFill="1" applyFont="1" applyNumberFormat="1" applyProtection="1" borderId="1296" fillId="0" fontId="1296" numFmtId="0" xfId="0"/>
    <xf applyAlignment="1" applyBorder="1" applyFill="1" applyFont="1" applyNumberFormat="1" applyProtection="1" borderId="71" fillId="0" fontId="71" numFmtId="0" xfId="0"/>
    <xf applyAlignment="1" applyBorder="1" applyFill="1" applyFont="1" applyNumberFormat="1" applyProtection="1" borderId="73" fillId="0" fontId="73" numFmtId="0" xfId="0"/>
    <xf applyAlignment="1" applyBorder="1" applyFill="1" applyFont="1" applyNumberFormat="1" applyProtection="1" borderId="72" fillId="0" fontId="72" numFmtId="0" xfId="0"/>
    <xf applyAlignment="1" applyBorder="1" applyFill="1" applyFont="1" applyNumberFormat="1" applyProtection="1" borderId="734" fillId="0" fontId="734" numFmtId="0" xfId="0"/>
    <xf applyAlignment="1" applyBorder="1" applyFill="1" applyFont="1" applyNumberFormat="1" applyProtection="1" borderId="735" fillId="0" fontId="735" numFmtId="0" xfId="0"/>
    <xf applyAlignment="1" applyBorder="1" applyFill="1" applyFont="1" applyNumberFormat="1" applyProtection="1" borderId="736" fillId="0" fontId="736" numFmtId="0" xfId="0"/>
    <xf applyAlignment="1" applyBorder="1" applyFill="1" applyFont="1" applyNumberFormat="1" applyProtection="1" borderId="737" fillId="0" fontId="737" numFmtId="0" xfId="0"/>
    <xf applyAlignment="1" applyBorder="1" applyFill="1" applyFont="1" applyNumberFormat="1" applyProtection="1" borderId="521" fillId="0" fontId="521" numFmtId="0" xfId="0"/>
    <xf applyAlignment="1" applyBorder="1" applyFill="1" applyFont="1" applyNumberFormat="1" applyProtection="1" borderId="1285" fillId="0" fontId="1285" numFmtId="0" xfId="0"/>
    <xf applyAlignment="1" applyBorder="1" applyFill="1" applyFont="1" applyNumberFormat="1" applyProtection="1" borderId="1287" fillId="0" fontId="1287" numFmtId="0" xfId="0"/>
    <xf applyAlignment="1" applyBorder="1" applyFill="1" applyFont="1" applyNumberFormat="1" applyProtection="1" borderId="1288" fillId="0" fontId="1288" numFmtId="0" xfId="0"/>
    <xf applyAlignment="1" applyBorder="1" applyFill="1" applyFont="1" applyNumberFormat="1" applyProtection="1" borderId="1289" fillId="0" fontId="1289" numFmtId="0" xfId="0"/>
    <xf applyAlignment="1" applyBorder="1" applyFill="1" applyFont="1" applyNumberFormat="1" applyProtection="1" borderId="1290" fillId="0" fontId="1290" numFmtId="0" xfId="0"/>
    <xf applyAlignment="1" applyBorder="1" applyFill="1" applyFont="1" applyNumberFormat="1" applyProtection="1" borderId="1292" fillId="0" fontId="1292" numFmtId="0" xfId="0"/>
    <xf applyAlignment="1" applyBorder="1" applyFill="1" applyFont="1" applyNumberFormat="1" applyProtection="1" borderId="1293" fillId="0" fontId="1293" numFmtId="0" xfId="0"/>
    <xf applyAlignment="1" applyBorder="1" applyFill="1" applyFont="1" applyNumberFormat="1" applyProtection="1" borderId="1294" fillId="0" fontId="1294" numFmtId="0" xfId="0"/>
    <xf applyAlignment="1" applyBorder="1" applyFill="1" applyFont="1" applyNumberFormat="1" applyProtection="1" borderId="1295" fillId="0" fontId="1295" numFmtId="0" xfId="0"/>
    <xf applyAlignment="1" applyBorder="1" applyFill="1" applyFont="1" applyNumberFormat="1" applyProtection="1" borderId="70" fillId="0" fontId="70" numFmtId="0" xfId="0"/>
    <xf applyAlignment="1" applyBorder="1" applyFill="1" applyFont="1" applyNumberFormat="1" applyProtection="1" borderId="69" fillId="0" fontId="69" numFmtId="0" xfId="0"/>
    <xf applyAlignment="1" applyBorder="1" applyFill="1" applyFont="1" applyNumberFormat="1" applyProtection="1" borderId="68" fillId="0" fontId="68" numFmtId="0" xfId="0"/>
    <xf applyAlignment="1" applyBorder="1" applyFill="1" applyFont="1" applyNumberFormat="1" applyProtection="1" borderId="1309" fillId="0" fontId="1309" numFmtId="0" xfId="0"/>
    <xf applyAlignment="1" applyBorder="1" applyFill="1" applyFont="1" applyNumberFormat="1" applyProtection="1" borderId="77" fillId="0" fontId="77" numFmtId="0" xfId="0"/>
    <xf applyAlignment="1" applyBorder="1" applyFill="1" applyFont="1" applyNumberFormat="1" applyProtection="1" borderId="79" fillId="0" fontId="79" numFmtId="0" xfId="0"/>
    <xf applyAlignment="1" applyBorder="1" applyFill="1" applyFont="1" applyNumberFormat="1" applyProtection="1" borderId="78" fillId="0" fontId="78" numFmtId="0" xfId="0"/>
    <xf applyAlignment="1" applyBorder="1" applyFill="1" applyFont="1" applyNumberFormat="1" applyProtection="1" borderId="739" fillId="0" fontId="739" numFmtId="0" xfId="0"/>
    <xf applyAlignment="1" applyBorder="1" applyFill="1" applyFont="1" applyNumberFormat="1" applyProtection="1" borderId="740" fillId="0" fontId="740" numFmtId="0" xfId="0"/>
    <xf applyAlignment="1" applyBorder="1" applyFill="1" applyFont="1" applyNumberFormat="1" applyProtection="1" borderId="741" fillId="0" fontId="741" numFmtId="0" xfId="0"/>
    <xf applyAlignment="1" applyBorder="1" applyFill="1" applyFont="1" applyNumberFormat="1" applyProtection="1" borderId="742" fillId="0" fontId="742" numFmtId="0" xfId="0"/>
    <xf applyAlignment="1" applyBorder="1" applyFill="1" applyFont="1" applyNumberFormat="1" applyProtection="1" borderId="523" fillId="0" fontId="523" numFmtId="0" xfId="0"/>
    <xf applyAlignment="1" applyBorder="1" applyFill="1" applyFont="1" applyNumberFormat="1" applyProtection="1" borderId="1298" fillId="0" fontId="1298" numFmtId="0" xfId="0"/>
    <xf applyAlignment="1" applyBorder="1" applyFill="1" applyFont="1" applyNumberFormat="1" applyProtection="1" borderId="1300" fillId="0" fontId="1300" numFmtId="0" xfId="0"/>
    <xf applyAlignment="1" applyBorder="1" applyFill="1" applyFont="1" applyNumberFormat="1" applyProtection="1" borderId="1301" fillId="0" fontId="1301" numFmtId="0" xfId="0"/>
    <xf applyAlignment="1" applyBorder="1" applyFill="1" applyFont="1" applyNumberFormat="1" applyProtection="1" borderId="1302" fillId="0" fontId="1302" numFmtId="0" xfId="0"/>
    <xf applyAlignment="1" applyBorder="1" applyFill="1" applyFont="1" applyNumberFormat="1" applyProtection="1" borderId="1303" fillId="0" fontId="1303" numFmtId="0" xfId="0"/>
    <xf applyAlignment="1" applyBorder="1" applyFill="1" applyFont="1" applyNumberFormat="1" applyProtection="1" borderId="1305" fillId="0" fontId="1305" numFmtId="0" xfId="0"/>
    <xf applyAlignment="1" applyBorder="1" applyFill="1" applyFont="1" applyNumberFormat="1" applyProtection="1" borderId="1306" fillId="0" fontId="1306" numFmtId="0" xfId="0"/>
    <xf applyAlignment="1" applyBorder="1" applyFill="1" applyFont="1" applyNumberFormat="1" applyProtection="1" borderId="1307" fillId="0" fontId="1307" numFmtId="0" xfId="0"/>
    <xf applyAlignment="1" applyBorder="1" applyFill="1" applyFont="1" applyNumberFormat="1" applyProtection="1" borderId="1308" fillId="0" fontId="1308" numFmtId="0" xfId="0"/>
    <xf applyAlignment="1" applyBorder="1" applyFill="1" applyFont="1" applyNumberFormat="1" applyProtection="1" borderId="76" fillId="0" fontId="76" numFmtId="0" xfId="0"/>
    <xf applyAlignment="1" applyBorder="1" applyFill="1" applyFont="1" applyNumberFormat="1" applyProtection="1" borderId="75" fillId="0" fontId="75" numFmtId="0" xfId="0"/>
    <xf applyAlignment="1" applyBorder="1" applyFill="1" applyFont="1" applyNumberFormat="1" applyProtection="1" borderId="74" fillId="0" fontId="74" numFmtId="0" xfId="0"/>
    <xf applyAlignment="1" applyBorder="1" applyFill="1" applyFont="1" applyNumberFormat="1" applyProtection="1" borderId="1322" fillId="0" fontId="1322" numFmtId="0" xfId="0"/>
    <xf applyAlignment="1" applyBorder="1" applyFill="1" applyFont="1" applyNumberFormat="1" applyProtection="1" borderId="15" fillId="0" fontId="15" numFmtId="0" xfId="0"/>
    <xf applyAlignment="1" applyBorder="1" applyFill="1" applyFont="1" applyNumberFormat="1" applyProtection="1" borderId="17" fillId="0" fontId="17" numFmtId="0" xfId="0"/>
    <xf applyAlignment="1" applyBorder="1" applyFill="1" applyFont="1" applyNumberFormat="1" applyProtection="1" borderId="16" fillId="0" fontId="16" numFmtId="0" xfId="0"/>
    <xf applyAlignment="1" applyBorder="1" applyFill="1" applyFont="1" applyNumberFormat="1" applyProtection="1" borderId="744" fillId="0" fontId="744" numFmtId="0" xfId="0"/>
    <xf applyAlignment="1" applyBorder="1" applyFill="1" applyFont="1" applyNumberFormat="1" applyProtection="1" borderId="745" fillId="0" fontId="745" numFmtId="0" xfId="0"/>
    <xf applyAlignment="1" applyBorder="1" applyFill="1" applyFont="1" applyNumberFormat="1" applyProtection="1" borderId="746" fillId="0" fontId="746" numFmtId="0" xfId="0"/>
    <xf applyAlignment="1" applyBorder="1" applyFill="1" applyFont="1" applyNumberFormat="1" applyProtection="1" borderId="747" fillId="0" fontId="747" numFmtId="0" xfId="0"/>
    <xf applyAlignment="1" applyBorder="1" applyFill="1" applyFont="1" applyNumberFormat="1" applyProtection="1" borderId="525" fillId="0" fontId="525" numFmtId="0" xfId="0"/>
    <xf applyAlignment="1" applyBorder="1" applyFill="1" applyFont="1" applyNumberFormat="1" applyProtection="1" borderId="1311" fillId="0" fontId="1311" numFmtId="0" xfId="0"/>
    <xf applyAlignment="1" applyBorder="1" applyFill="1" applyFont="1" applyNumberFormat="1" applyProtection="1" borderId="1313" fillId="0" fontId="1313" numFmtId="0" xfId="0"/>
    <xf applyAlignment="1" applyBorder="1" applyFill="1" applyFont="1" applyNumberFormat="1" applyProtection="1" borderId="1314" fillId="0" fontId="1314" numFmtId="0" xfId="0"/>
    <xf applyAlignment="1" applyBorder="1" applyFill="1" applyFont="1" applyNumberFormat="1" applyProtection="1" borderId="1315" fillId="0" fontId="1315" numFmtId="0" xfId="0"/>
    <xf applyAlignment="1" applyBorder="1" applyFill="1" applyFont="1" applyNumberFormat="1" applyProtection="1" borderId="1316" fillId="0" fontId="1316" numFmtId="0" xfId="0"/>
    <xf applyAlignment="1" applyBorder="1" applyFill="1" applyFont="1" applyNumberFormat="1" applyProtection="1" borderId="1318" fillId="0" fontId="1318" numFmtId="0" xfId="0"/>
    <xf applyAlignment="1" applyBorder="1" applyFill="1" applyFont="1" applyNumberFormat="1" applyProtection="1" borderId="1319" fillId="0" fontId="1319" numFmtId="0" xfId="0"/>
    <xf applyAlignment="1" applyBorder="1" applyFill="1" applyFont="1" applyNumberFormat="1" applyProtection="1" borderId="1320" fillId="0" fontId="1320" numFmtId="0" xfId="0"/>
    <xf applyAlignment="1" applyBorder="1" applyFill="1" applyFont="1" applyNumberFormat="1" applyProtection="1" borderId="1321" fillId="0" fontId="1321" numFmtId="0" xfId="0"/>
    <xf applyAlignment="1" applyBorder="1" applyFill="1" applyFont="1" applyNumberFormat="1" applyProtection="1" borderId="82" fillId="0" fontId="82" numFmtId="0" xfId="0"/>
    <xf applyAlignment="1" applyBorder="1" applyFill="1" applyFont="1" applyNumberFormat="1" applyProtection="1" borderId="81" fillId="0" fontId="81" numFmtId="0" xfId="0"/>
    <xf applyAlignment="1" applyBorder="1" applyFill="1" applyFont="1" applyNumberFormat="1" applyProtection="1" borderId="80" fillId="0" fontId="80" numFmtId="0" xfId="0"/>
    <xf applyAlignment="1" applyBorder="1" applyFill="1" applyFont="1" applyNumberFormat="1" applyProtection="1" borderId="1335" fillId="0" fontId="1335" numFmtId="0" xfId="0"/>
    <xf applyAlignment="1" applyBorder="1" applyFill="1" applyFont="1" applyNumberFormat="1" applyProtection="1" borderId="18" fillId="0" fontId="18" numFmtId="0" xfId="0"/>
    <xf applyAlignment="1" applyBorder="1" applyFill="1" applyFont="1" applyNumberFormat="1" applyProtection="1" borderId="20" fillId="0" fontId="20" numFmtId="0" xfId="0"/>
    <xf applyAlignment="1" applyBorder="1" applyFill="1" applyFont="1" applyNumberFormat="1" applyProtection="1" borderId="19" fillId="0" fontId="19" numFmtId="0" xfId="0"/>
    <xf applyAlignment="1" applyBorder="1" applyFill="1" applyFont="1" applyNumberFormat="1" applyProtection="1" borderId="749" fillId="0" fontId="749" numFmtId="0" xfId="0"/>
    <xf applyAlignment="1" applyBorder="1" applyFill="1" applyFont="1" applyNumberFormat="1" applyProtection="1" borderId="750" fillId="0" fontId="750" numFmtId="0" xfId="0"/>
    <xf applyAlignment="1" applyBorder="1" applyFill="1" applyFont="1" applyNumberFormat="1" applyProtection="1" borderId="751" fillId="0" fontId="751" numFmtId="0" xfId="0"/>
    <xf applyAlignment="1" applyBorder="1" applyFill="1" applyFont="1" applyNumberFormat="1" applyProtection="1" borderId="752" fillId="0" fontId="752" numFmtId="0" xfId="0"/>
    <xf applyAlignment="1" applyBorder="1" applyFill="1" applyFont="1" applyNumberFormat="1" applyProtection="1" borderId="527" fillId="0" fontId="527" numFmtId="0" xfId="0"/>
    <xf applyAlignment="1" applyBorder="1" applyFill="1" applyFont="1" applyNumberFormat="1" applyProtection="1" borderId="1324" fillId="0" fontId="1324" numFmtId="0" xfId="0"/>
    <xf applyAlignment="1" applyBorder="1" applyFill="1" applyFont="1" applyNumberFormat="1" applyProtection="1" borderId="1326" fillId="0" fontId="1326" numFmtId="0" xfId="0"/>
    <xf applyAlignment="1" applyBorder="1" applyFill="1" applyFont="1" applyNumberFormat="1" applyProtection="1" borderId="1327" fillId="0" fontId="1327" numFmtId="0" xfId="0"/>
    <xf applyAlignment="1" applyBorder="1" applyFill="1" applyFont="1" applyNumberFormat="1" applyProtection="1" borderId="1328" fillId="0" fontId="1328" numFmtId="0" xfId="0"/>
    <xf applyAlignment="1" applyBorder="1" applyFill="1" applyFont="1" applyNumberFormat="1" applyProtection="1" borderId="1329" fillId="0" fontId="1329" numFmtId="0" xfId="0"/>
    <xf applyAlignment="1" applyBorder="1" applyFill="1" applyFont="1" applyNumberFormat="1" applyProtection="1" borderId="1331" fillId="0" fontId="1331" numFmtId="0" xfId="0"/>
    <xf applyAlignment="1" applyBorder="1" applyFill="1" applyFont="1" applyNumberFormat="1" applyProtection="1" borderId="1332" fillId="0" fontId="1332" numFmtId="0" xfId="0"/>
    <xf applyAlignment="1" applyBorder="1" applyFill="1" applyFont="1" applyNumberFormat="1" applyProtection="1" borderId="1333" fillId="0" fontId="1333" numFmtId="0" xfId="0"/>
    <xf applyAlignment="1" applyBorder="1" applyFill="1" applyFont="1" applyNumberFormat="1" applyProtection="1" borderId="1334" fillId="0" fontId="1334" numFmtId="0" xfId="0"/>
    <xf applyAlignment="1" applyBorder="1" applyFill="1" applyFont="1" applyNumberFormat="1" applyProtection="1" borderId="1348" fillId="0" fontId="1348" numFmtId="0" xfId="0"/>
    <xf applyAlignment="1" applyBorder="1" applyFill="1" applyFont="1" applyNumberFormat="1" applyProtection="1" borderId="21" fillId="0" fontId="21" numFmtId="0" xfId="0"/>
    <xf applyAlignment="1" applyBorder="1" applyFill="1" applyFont="1" applyNumberFormat="1" applyProtection="1" borderId="23" fillId="0" fontId="23" numFmtId="0" xfId="0"/>
    <xf applyAlignment="1" applyBorder="1" applyFill="1" applyFont="1" applyNumberFormat="1" applyProtection="1" borderId="22" fillId="0" fontId="22" numFmtId="0" xfId="0"/>
    <xf applyAlignment="1" applyBorder="1" applyFill="1" applyFont="1" applyNumberFormat="1" applyProtection="1" borderId="754" fillId="0" fontId="754" numFmtId="0" xfId="0"/>
    <xf applyAlignment="1" applyBorder="1" applyFill="1" applyFont="1" applyNumberFormat="1" applyProtection="1" borderId="755" fillId="0" fontId="755" numFmtId="0" xfId="0"/>
    <xf applyAlignment="1" applyBorder="1" applyFill="1" applyFont="1" applyNumberFormat="1" applyProtection="1" borderId="756" fillId="0" fontId="756" numFmtId="0" xfId="0"/>
    <xf applyAlignment="1" applyBorder="1" applyFill="1" applyFont="1" applyNumberFormat="1" applyProtection="1" borderId="757" fillId="0" fontId="757" numFmtId="0" xfId="0"/>
    <xf applyAlignment="1" applyBorder="1" applyFill="1" applyFont="1" applyNumberFormat="1" applyProtection="1" borderId="529" fillId="0" fontId="529" numFmtId="0" xfId="0"/>
    <xf applyAlignment="1" applyBorder="1" applyFill="1" applyFont="1" applyNumberFormat="1" applyProtection="1" borderId="1337" fillId="0" fontId="1337" numFmtId="0" xfId="0"/>
    <xf applyAlignment="1" applyBorder="1" applyFill="1" applyFont="1" applyNumberFormat="1" applyProtection="1" borderId="1339" fillId="0" fontId="1339" numFmtId="0" xfId="0"/>
    <xf applyAlignment="1" applyBorder="1" applyFill="1" applyFont="1" applyNumberFormat="1" applyProtection="1" borderId="1340" fillId="0" fontId="1340" numFmtId="0" xfId="0"/>
    <xf applyAlignment="1" applyBorder="1" applyFill="1" applyFont="1" applyNumberFormat="1" applyProtection="1" borderId="1341" fillId="0" fontId="1341" numFmtId="0" xfId="0"/>
    <xf applyAlignment="1" applyBorder="1" applyFill="1" applyFont="1" applyNumberFormat="1" applyProtection="1" borderId="1342" fillId="0" fontId="1342" numFmtId="0" xfId="0"/>
    <xf applyAlignment="1" applyBorder="1" applyFill="1" applyFont="1" applyNumberFormat="1" applyProtection="1" borderId="1344" fillId="0" fontId="1344" numFmtId="0" xfId="0"/>
    <xf applyAlignment="1" applyBorder="1" applyFill="1" applyFont="1" applyNumberFormat="1" applyProtection="1" borderId="1345" fillId="0" fontId="1345" numFmtId="0" xfId="0"/>
    <xf applyAlignment="1" applyBorder="1" applyFill="1" applyFont="1" applyNumberFormat="1" applyProtection="1" borderId="1346" fillId="0" fontId="1346" numFmtId="0" xfId="0"/>
    <xf applyAlignment="1" applyBorder="1" applyFill="1" applyFont="1" applyNumberFormat="1" applyProtection="1" borderId="1347" fillId="0" fontId="1347" numFmtId="0" xfId="0"/>
    <xf applyAlignment="1" applyBorder="1" applyFill="1" applyFont="1" applyNumberFormat="1" applyProtection="1" borderId="1361" fillId="0" fontId="1361" numFmtId="0" xfId="0"/>
    <xf applyAlignment="1" applyBorder="1" applyFill="1" applyFont="1" applyNumberFormat="1" applyProtection="1" borderId="24" fillId="0" fontId="24" numFmtId="0" xfId="0"/>
    <xf applyAlignment="1" applyBorder="1" applyFill="1" applyFont="1" applyNumberFormat="1" applyProtection="1" borderId="26" fillId="0" fontId="26" numFmtId="0" xfId="0"/>
    <xf applyAlignment="1" applyBorder="1" applyFill="1" applyFont="1" applyNumberFormat="1" applyProtection="1" borderId="25" fillId="0" fontId="25" numFmtId="0" xfId="0"/>
    <xf applyAlignment="1" applyBorder="1" applyFill="1" applyFont="1" applyNumberFormat="1" applyProtection="1" borderId="759" fillId="0" fontId="759" numFmtId="0" xfId="0"/>
    <xf applyAlignment="1" applyBorder="1" applyFill="1" applyFont="1" applyNumberFormat="1" applyProtection="1" borderId="760" fillId="0" fontId="760" numFmtId="0" xfId="0"/>
    <xf applyAlignment="1" applyBorder="1" applyFill="1" applyFont="1" applyNumberFormat="1" applyProtection="1" borderId="761" fillId="0" fontId="761" numFmtId="0" xfId="0"/>
    <xf applyAlignment="1" applyBorder="1" applyFill="1" applyFont="1" applyNumberFormat="1" applyProtection="1" borderId="762" fillId="0" fontId="762" numFmtId="0" xfId="0"/>
    <xf applyAlignment="1" applyBorder="1" applyFill="1" applyFont="1" applyNumberFormat="1" applyProtection="1" borderId="531" fillId="0" fontId="531" numFmtId="0" xfId="0"/>
    <xf applyAlignment="1" applyBorder="1" applyFill="1" applyFont="1" applyNumberFormat="1" applyProtection="1" borderId="1350" fillId="0" fontId="1350" numFmtId="0" xfId="0"/>
    <xf applyAlignment="1" applyBorder="1" applyFill="1" applyFont="1" applyNumberFormat="1" applyProtection="1" borderId="1352" fillId="0" fontId="1352" numFmtId="0" xfId="0"/>
    <xf applyAlignment="1" applyBorder="1" applyFill="1" applyFont="1" applyNumberFormat="1" applyProtection="1" borderId="1353" fillId="0" fontId="1353" numFmtId="0" xfId="0"/>
    <xf applyAlignment="1" applyBorder="1" applyFill="1" applyFont="1" applyNumberFormat="1" applyProtection="1" borderId="1354" fillId="0" fontId="1354" numFmtId="0" xfId="0"/>
    <xf applyAlignment="1" applyBorder="1" applyFill="1" applyFont="1" applyNumberFormat="1" applyProtection="1" borderId="1355" fillId="0" fontId="1355" numFmtId="0" xfId="0"/>
    <xf applyAlignment="1" applyBorder="1" applyFill="1" applyFont="1" applyNumberFormat="1" applyProtection="1" borderId="1357" fillId="0" fontId="1357" numFmtId="0" xfId="0"/>
    <xf applyAlignment="1" applyBorder="1" applyFill="1" applyFont="1" applyNumberFormat="1" applyProtection="1" borderId="1358" fillId="0" fontId="1358" numFmtId="0" xfId="0"/>
    <xf applyAlignment="1" applyBorder="1" applyFill="1" applyFont="1" applyNumberFormat="1" applyProtection="1" borderId="1359" fillId="0" fontId="1359" numFmtId="0" xfId="0"/>
    <xf applyAlignment="1" applyBorder="1" applyFill="1" applyFont="1" applyNumberFormat="1" applyProtection="1" borderId="1360" fillId="0" fontId="1360" numFmtId="0" xfId="0"/>
    <xf applyAlignment="1" applyBorder="1" applyFill="1" applyFont="1" applyNumberFormat="1" applyProtection="1" borderId="1374" fillId="0" fontId="1374" numFmtId="0" xfId="0"/>
    <xf applyAlignment="1" applyBorder="1" applyFill="1" applyFont="1" applyNumberFormat="1" applyProtection="1" borderId="27" fillId="0" fontId="27" numFmtId="0" xfId="0"/>
    <xf applyAlignment="1" applyBorder="1" applyFill="1" applyFont="1" applyNumberFormat="1" applyProtection="1" borderId="29" fillId="0" fontId="29" numFmtId="0" xfId="0"/>
    <xf applyAlignment="1" applyBorder="1" applyFill="1" applyFont="1" applyNumberFormat="1" applyProtection="1" borderId="28" fillId="0" fontId="28" numFmtId="0" xfId="0"/>
    <xf applyAlignment="1" applyBorder="1" applyFill="1" applyFont="1" applyNumberFormat="1" applyProtection="1" borderId="764" fillId="0" fontId="764" numFmtId="0" xfId="0"/>
    <xf applyAlignment="1" applyBorder="1" applyFill="1" applyFont="1" applyNumberFormat="1" applyProtection="1" borderId="765" fillId="0" fontId="765" numFmtId="0" xfId="0"/>
    <xf applyAlignment="1" applyBorder="1" applyFill="1" applyFont="1" applyNumberFormat="1" applyProtection="1" borderId="766" fillId="0" fontId="766" numFmtId="0" xfId="0"/>
    <xf applyAlignment="1" applyBorder="1" applyFill="1" applyFont="1" applyNumberFormat="1" applyProtection="1" borderId="767" fillId="0" fontId="767" numFmtId="0" xfId="0"/>
    <xf applyAlignment="1" applyBorder="1" applyFill="1" applyFont="1" applyNumberFormat="1" applyProtection="1" borderId="533" fillId="0" fontId="533" numFmtId="0" xfId="0"/>
    <xf applyAlignment="1" applyBorder="1" applyFill="1" applyFont="1" applyNumberFormat="1" applyProtection="1" borderId="1363" fillId="0" fontId="1363" numFmtId="0" xfId="0"/>
    <xf applyAlignment="1" applyBorder="1" applyFill="1" applyFont="1" applyNumberFormat="1" applyProtection="1" borderId="1365" fillId="0" fontId="1365" numFmtId="0" xfId="0"/>
    <xf applyAlignment="1" applyBorder="1" applyFill="1" applyFont="1" applyNumberFormat="1" applyProtection="1" borderId="1366" fillId="0" fontId="1366" numFmtId="0" xfId="0"/>
    <xf applyAlignment="1" applyBorder="1" applyFill="1" applyFont="1" applyNumberFormat="1" applyProtection="1" borderId="1367" fillId="0" fontId="1367" numFmtId="0" xfId="0"/>
    <xf applyAlignment="1" applyBorder="1" applyFill="1" applyFont="1" applyNumberFormat="1" applyProtection="1" borderId="1368" fillId="0" fontId="1368" numFmtId="0" xfId="0"/>
    <xf applyAlignment="1" applyBorder="1" applyFill="1" applyFont="1" applyNumberFormat="1" applyProtection="1" borderId="1370" fillId="0" fontId="1370" numFmtId="0" xfId="0"/>
    <xf applyAlignment="1" applyBorder="1" applyFill="1" applyFont="1" applyNumberFormat="1" applyProtection="1" borderId="1371" fillId="0" fontId="1371" numFmtId="0" xfId="0"/>
    <xf applyAlignment="1" applyBorder="1" applyFill="1" applyFont="1" applyNumberFormat="1" applyProtection="1" borderId="1372" fillId="0" fontId="1372" numFmtId="0" xfId="0"/>
    <xf applyAlignment="1" applyBorder="1" applyFill="1" applyFont="1" applyNumberFormat="1" applyProtection="1" borderId="1373" fillId="0" fontId="1373" numFmtId="0" xfId="0"/>
    <xf applyAlignment="1" applyBorder="1" applyFill="1" applyFont="1" applyNumberFormat="1" applyProtection="1" borderId="1387" fillId="0" fontId="1387" numFmtId="0" xfId="0"/>
    <xf applyAlignment="1" applyBorder="1" applyFill="1" applyFont="1" applyNumberFormat="1" applyProtection="1" borderId="30" fillId="0" fontId="30" numFmtId="0" xfId="0"/>
    <xf applyAlignment="1" applyBorder="1" applyFill="1" applyFont="1" applyNumberFormat="1" applyProtection="1" borderId="32" fillId="0" fontId="32" numFmtId="0" xfId="0"/>
    <xf applyAlignment="1" applyBorder="1" applyFill="1" applyFont="1" applyNumberFormat="1" applyProtection="1" borderId="31" fillId="0" fontId="31" numFmtId="0" xfId="0"/>
    <xf applyAlignment="1" applyBorder="1" applyFill="1" applyFont="1" applyNumberFormat="1" applyProtection="1" borderId="769" fillId="0" fontId="769" numFmtId="0" xfId="0"/>
    <xf applyAlignment="1" applyBorder="1" applyFill="1" applyFont="1" applyNumberFormat="1" applyProtection="1" borderId="770" fillId="0" fontId="770" numFmtId="0" xfId="0"/>
    <xf applyAlignment="1" applyBorder="1" applyFill="1" applyFont="1" applyNumberFormat="1" applyProtection="1" borderId="771" fillId="0" fontId="771" numFmtId="0" xfId="0"/>
    <xf applyAlignment="1" applyBorder="1" applyFill="1" applyFont="1" applyNumberFormat="1" applyProtection="1" borderId="772" fillId="0" fontId="772" numFmtId="0" xfId="0"/>
    <xf applyAlignment="1" applyBorder="1" applyFill="1" applyFont="1" applyNumberFormat="1" applyProtection="1" borderId="535" fillId="0" fontId="535" numFmtId="0" xfId="0"/>
    <xf applyAlignment="1" applyBorder="1" applyFill="1" applyFont="1" applyNumberFormat="1" applyProtection="1" borderId="1376" fillId="0" fontId="1376" numFmtId="0" xfId="0"/>
    <xf applyAlignment="1" applyBorder="1" applyFill="1" applyFont="1" applyNumberFormat="1" applyProtection="1" borderId="1378" fillId="0" fontId="1378" numFmtId="0" xfId="0"/>
    <xf applyAlignment="1" applyBorder="1" applyFill="1" applyFont="1" applyNumberFormat="1" applyProtection="1" borderId="1379" fillId="0" fontId="1379" numFmtId="0" xfId="0"/>
    <xf applyAlignment="1" applyBorder="1" applyFill="1" applyFont="1" applyNumberFormat="1" applyProtection="1" borderId="1380" fillId="0" fontId="1380" numFmtId="0" xfId="0"/>
    <xf applyAlignment="1" applyBorder="1" applyFill="1" applyFont="1" applyNumberFormat="1" applyProtection="1" borderId="1381" fillId="0" fontId="1381" numFmtId="0" xfId="0"/>
    <xf applyAlignment="1" applyBorder="1" applyFill="1" applyFont="1" applyNumberFormat="1" applyProtection="1" borderId="1383" fillId="0" fontId="1383" numFmtId="0" xfId="0"/>
    <xf applyAlignment="1" applyBorder="1" applyFill="1" applyFont="1" applyNumberFormat="1" applyProtection="1" borderId="1384" fillId="0" fontId="1384" numFmtId="0" xfId="0"/>
    <xf applyAlignment="1" applyBorder="1" applyFill="1" applyFont="1" applyNumberFormat="1" applyProtection="1" borderId="1385" fillId="0" fontId="1385" numFmtId="0" xfId="0"/>
    <xf applyAlignment="1" applyBorder="1" applyFill="1" applyFont="1" applyNumberFormat="1" applyProtection="1" borderId="1386" fillId="0" fontId="1386" numFmtId="0" xfId="0"/>
    <xf applyAlignment="1" applyBorder="1" applyFill="1" applyFont="1" applyNumberFormat="1" applyProtection="1" borderId="1400" fillId="0" fontId="1400" numFmtId="0" xfId="0"/>
    <xf applyAlignment="1" applyBorder="1" applyFill="1" applyFont="1" applyNumberFormat="1" applyProtection="1" borderId="33" fillId="0" fontId="33" numFmtId="0" xfId="0"/>
    <xf applyAlignment="1" applyBorder="1" applyFill="1" applyFont="1" applyNumberFormat="1" applyProtection="1" borderId="35" fillId="0" fontId="35" numFmtId="0" xfId="0"/>
    <xf applyAlignment="1" applyBorder="1" applyFill="1" applyFont="1" applyNumberFormat="1" applyProtection="1" borderId="34" fillId="0" fontId="34" numFmtId="0" xfId="0"/>
    <xf applyAlignment="1" applyBorder="1" applyFill="1" applyFont="1" applyNumberFormat="1" applyProtection="1" borderId="774" fillId="0" fontId="774" numFmtId="0" xfId="0"/>
    <xf applyAlignment="1" applyBorder="1" applyFill="1" applyFont="1" applyNumberFormat="1" applyProtection="1" borderId="775" fillId="0" fontId="775" numFmtId="0" xfId="0"/>
    <xf applyAlignment="1" applyBorder="1" applyFill="1" applyFont="1" applyNumberFormat="1" applyProtection="1" borderId="776" fillId="0" fontId="776" numFmtId="0" xfId="0"/>
    <xf applyAlignment="1" applyBorder="1" applyFill="1" applyFont="1" applyNumberFormat="1" applyProtection="1" borderId="777" fillId="0" fontId="777" numFmtId="0" xfId="0"/>
    <xf applyAlignment="1" applyBorder="1" applyFill="1" applyFont="1" applyNumberFormat="1" applyProtection="1" borderId="537" fillId="0" fontId="537" numFmtId="0" xfId="0"/>
    <xf applyAlignment="1" applyBorder="1" applyFill="1" applyFont="1" applyNumberFormat="1" applyProtection="1" borderId="1389" fillId="0" fontId="1389" numFmtId="0" xfId="0"/>
    <xf applyAlignment="1" applyBorder="1" applyFill="1" applyFont="1" applyNumberFormat="1" applyProtection="1" borderId="1391" fillId="0" fontId="1391" numFmtId="0" xfId="0"/>
    <xf applyAlignment="1" applyBorder="1" applyFill="1" applyFont="1" applyNumberFormat="1" applyProtection="1" borderId="1392" fillId="0" fontId="1392" numFmtId="0" xfId="0"/>
    <xf applyAlignment="1" applyBorder="1" applyFill="1" applyFont="1" applyNumberFormat="1" applyProtection="1" borderId="1393" fillId="0" fontId="1393" numFmtId="0" xfId="0"/>
    <xf applyAlignment="1" applyBorder="1" applyFill="1" applyFont="1" applyNumberFormat="1" applyProtection="1" borderId="1394" fillId="0" fontId="1394" numFmtId="0" xfId="0"/>
    <xf applyAlignment="1" applyBorder="1" applyFill="1" applyFont="1" applyNumberFormat="1" applyProtection="1" borderId="1396" fillId="0" fontId="1396" numFmtId="0" xfId="0"/>
    <xf applyAlignment="1" applyBorder="1" applyFill="1" applyFont="1" applyNumberFormat="1" applyProtection="1" borderId="1397" fillId="0" fontId="1397" numFmtId="0" xfId="0"/>
    <xf applyAlignment="1" applyBorder="1" applyFill="1" applyFont="1" applyNumberFormat="1" applyProtection="1" borderId="1398" fillId="0" fontId="1398" numFmtId="0" xfId="0"/>
    <xf applyAlignment="1" applyBorder="1" applyFill="1" applyFont="1" applyNumberFormat="1" applyProtection="1" borderId="1399" fillId="0" fontId="1399" numFmtId="0" xfId="0"/>
    <xf applyAlignment="1" applyBorder="1" applyFill="1" applyFont="1" applyNumberFormat="1" applyProtection="1" borderId="1413" fillId="0" fontId="1413" numFmtId="0" xfId="0"/>
    <xf applyAlignment="1" applyBorder="1" applyFill="1" applyFont="1" applyNumberFormat="1" applyProtection="1" borderId="36" fillId="0" fontId="36" numFmtId="0" xfId="0"/>
    <xf applyAlignment="1" applyBorder="1" applyFill="1" applyFont="1" applyNumberFormat="1" applyProtection="1" borderId="38" fillId="0" fontId="38" numFmtId="0" xfId="0"/>
    <xf applyAlignment="1" applyBorder="1" applyFill="1" applyFont="1" applyNumberFormat="1" applyProtection="1" borderId="37" fillId="0" fontId="37" numFmtId="0" xfId="0"/>
    <xf applyAlignment="1" applyBorder="1" applyFill="1" applyFont="1" applyNumberFormat="1" applyProtection="1" borderId="779" fillId="0" fontId="779" numFmtId="0" xfId="0"/>
    <xf applyAlignment="1" applyBorder="1" applyFill="1" applyFont="1" applyNumberFormat="1" applyProtection="1" borderId="780" fillId="0" fontId="780" numFmtId="0" xfId="0"/>
    <xf applyAlignment="1" applyBorder="1" applyFill="1" applyFont="1" applyNumberFormat="1" applyProtection="1" borderId="781" fillId="0" fontId="781" numFmtId="0" xfId="0"/>
    <xf applyAlignment="1" applyBorder="1" applyFill="1" applyFont="1" applyNumberFormat="1" applyProtection="1" borderId="782" fillId="0" fontId="782" numFmtId="0" xfId="0"/>
    <xf applyAlignment="1" applyBorder="1" applyFill="1" applyFont="1" applyNumberFormat="1" applyProtection="1" borderId="539" fillId="0" fontId="539" numFmtId="0" xfId="0"/>
    <xf applyAlignment="1" applyBorder="1" applyFill="1" applyFont="1" applyNumberFormat="1" applyProtection="1" borderId="1402" fillId="0" fontId="1402" numFmtId="0" xfId="0"/>
    <xf applyAlignment="1" applyBorder="1" applyFill="1" applyFont="1" applyNumberFormat="1" applyProtection="1" borderId="1404" fillId="0" fontId="1404" numFmtId="0" xfId="0"/>
    <xf applyAlignment="1" applyBorder="1" applyFill="1" applyFont="1" applyNumberFormat="1" applyProtection="1" borderId="1405" fillId="0" fontId="1405" numFmtId="0" xfId="0"/>
    <xf applyAlignment="1" applyBorder="1" applyFill="1" applyFont="1" applyNumberFormat="1" applyProtection="1" borderId="1406" fillId="0" fontId="1406" numFmtId="0" xfId="0"/>
    <xf applyAlignment="1" applyBorder="1" applyFill="1" applyFont="1" applyNumberFormat="1" applyProtection="1" borderId="1407" fillId="0" fontId="1407" numFmtId="0" xfId="0"/>
    <xf applyAlignment="1" applyBorder="1" applyFill="1" applyFont="1" applyNumberFormat="1" applyProtection="1" borderId="1409" fillId="0" fontId="1409" numFmtId="0" xfId="0"/>
    <xf applyAlignment="1" applyBorder="1" applyFill="1" applyFont="1" applyNumberFormat="1" applyProtection="1" borderId="1410" fillId="0" fontId="1410" numFmtId="0" xfId="0"/>
    <xf applyAlignment="1" applyBorder="1" applyFill="1" applyFont="1" applyNumberFormat="1" applyProtection="1" borderId="1411" fillId="0" fontId="1411" numFmtId="0" xfId="0"/>
    <xf applyAlignment="1" applyBorder="1" applyFill="1" applyFont="1" applyNumberFormat="1" applyProtection="1" borderId="1412" fillId="0" fontId="1412" numFmtId="0" xfId="0"/>
    <xf applyAlignment="1" applyBorder="1" applyFill="1" applyFont="1" applyNumberFormat="1" applyProtection="1" borderId="1426" fillId="0" fontId="1426" numFmtId="0" xfId="0"/>
    <xf applyAlignment="1" applyBorder="1" applyFill="1" applyFont="1" applyNumberFormat="1" applyProtection="1" borderId="39" fillId="0" fontId="39" numFmtId="0" xfId="0"/>
    <xf applyAlignment="1" applyBorder="1" applyFill="1" applyFont="1" applyNumberFormat="1" applyProtection="1" borderId="41" fillId="0" fontId="41" numFmtId="0" xfId="0"/>
    <xf applyAlignment="1" applyBorder="1" applyFill="1" applyFont="1" applyNumberFormat="1" applyProtection="1" borderId="40" fillId="0" fontId="40" numFmtId="0" xfId="0"/>
    <xf applyAlignment="1" applyBorder="1" applyFill="1" applyFont="1" applyNumberFormat="1" applyProtection="1" borderId="784" fillId="0" fontId="784" numFmtId="0" xfId="0"/>
    <xf applyAlignment="1" applyBorder="1" applyFill="1" applyFont="1" applyNumberFormat="1" applyProtection="1" borderId="785" fillId="0" fontId="785" numFmtId="0" xfId="0"/>
    <xf applyAlignment="1" applyBorder="1" applyFill="1" applyFont="1" applyNumberFormat="1" applyProtection="1" borderId="786" fillId="0" fontId="786" numFmtId="0" xfId="0"/>
    <xf applyAlignment="1" applyBorder="1" applyFill="1" applyFont="1" applyNumberFormat="1" applyProtection="1" borderId="787" fillId="0" fontId="787" numFmtId="0" xfId="0"/>
    <xf applyAlignment="1" applyBorder="1" applyFill="1" applyFont="1" applyNumberFormat="1" applyProtection="1" borderId="541" fillId="0" fontId="541" numFmtId="0" xfId="0"/>
    <xf applyAlignment="1" applyBorder="1" applyFill="1" applyFont="1" applyNumberFormat="1" applyProtection="1" borderId="1415" fillId="0" fontId="1415" numFmtId="0" xfId="0"/>
    <xf applyAlignment="1" applyBorder="1" applyFill="1" applyFont="1" applyNumberFormat="1" applyProtection="1" borderId="1417" fillId="0" fontId="1417" numFmtId="0" xfId="0"/>
    <xf applyAlignment="1" applyBorder="1" applyFill="1" applyFont="1" applyNumberFormat="1" applyProtection="1" borderId="1418" fillId="0" fontId="1418" numFmtId="0" xfId="0"/>
    <xf applyAlignment="1" applyBorder="1" applyFill="1" applyFont="1" applyNumberFormat="1" applyProtection="1" borderId="1419" fillId="0" fontId="1419" numFmtId="0" xfId="0"/>
    <xf applyAlignment="1" applyBorder="1" applyFill="1" applyFont="1" applyNumberFormat="1" applyProtection="1" borderId="1420" fillId="0" fontId="1420" numFmtId="0" xfId="0"/>
    <xf applyAlignment="1" applyBorder="1" applyFill="1" applyFont="1" applyNumberFormat="1" applyProtection="1" borderId="1422" fillId="0" fontId="1422" numFmtId="0" xfId="0"/>
    <xf applyAlignment="1" applyBorder="1" applyFill="1" applyFont="1" applyNumberFormat="1" applyProtection="1" borderId="1423" fillId="0" fontId="1423" numFmtId="0" xfId="0"/>
    <xf applyAlignment="1" applyBorder="1" applyFill="1" applyFont="1" applyNumberFormat="1" applyProtection="1" borderId="1424" fillId="0" fontId="1424" numFmtId="0" xfId="0"/>
    <xf applyAlignment="1" applyBorder="1" applyFill="1" applyFont="1" applyNumberFormat="1" applyProtection="1" borderId="1425" fillId="0" fontId="1425" numFmtId="0" xfId="0"/>
    <xf applyAlignment="1" applyBorder="1" applyFill="1" applyFont="1" applyNumberFormat="1" applyProtection="1" borderId="1439" fillId="0" fontId="1439" numFmtId="0" xfId="0"/>
    <xf applyAlignment="1" applyBorder="1" applyFill="1" applyFont="1" applyNumberFormat="1" applyProtection="1" borderId="42" fillId="0" fontId="42" numFmtId="0" xfId="0"/>
    <xf applyAlignment="1" applyBorder="1" applyFill="1" applyFont="1" applyNumberFormat="1" applyProtection="1" borderId="44" fillId="0" fontId="44" numFmtId="0" xfId="0"/>
    <xf applyAlignment="1" applyBorder="1" applyFill="1" applyFont="1" applyNumberFormat="1" applyProtection="1" borderId="43" fillId="0" fontId="43" numFmtId="0" xfId="0"/>
    <xf applyAlignment="1" applyBorder="1" applyFill="1" applyFont="1" applyNumberFormat="1" applyProtection="1" borderId="789" fillId="0" fontId="789" numFmtId="0" xfId="0"/>
    <xf applyAlignment="1" applyBorder="1" applyFill="1" applyFont="1" applyNumberFormat="1" applyProtection="1" borderId="790" fillId="0" fontId="790" numFmtId="0" xfId="0"/>
    <xf applyAlignment="1" applyBorder="1" applyFill="1" applyFont="1" applyNumberFormat="1" applyProtection="1" borderId="791" fillId="0" fontId="791" numFmtId="0" xfId="0"/>
    <xf applyAlignment="1" applyBorder="1" applyFill="1" applyFont="1" applyNumberFormat="1" applyProtection="1" borderId="792" fillId="0" fontId="792" numFmtId="0" xfId="0"/>
    <xf applyAlignment="1" applyBorder="1" applyFill="1" applyFont="1" applyNumberFormat="1" applyProtection="1" borderId="543" fillId="0" fontId="543" numFmtId="0" xfId="0"/>
    <xf applyAlignment="1" applyBorder="1" applyFill="1" applyFont="1" applyNumberFormat="1" applyProtection="1" borderId="1428" fillId="0" fontId="1428" numFmtId="0" xfId="0"/>
    <xf applyAlignment="1" applyBorder="1" applyFill="1" applyFont="1" applyNumberFormat="1" applyProtection="1" borderId="1430" fillId="0" fontId="1430" numFmtId="0" xfId="0"/>
    <xf applyAlignment="1" applyBorder="1" applyFill="1" applyFont="1" applyNumberFormat="1" applyProtection="1" borderId="1431" fillId="0" fontId="1431" numFmtId="0" xfId="0"/>
    <xf applyAlignment="1" applyBorder="1" applyFill="1" applyFont="1" applyNumberFormat="1" applyProtection="1" borderId="1432" fillId="0" fontId="1432" numFmtId="0" xfId="0"/>
    <xf applyAlignment="1" applyBorder="1" applyFill="1" applyFont="1" applyNumberFormat="1" applyProtection="1" borderId="1433" fillId="0" fontId="1433" numFmtId="0" xfId="0"/>
    <xf applyAlignment="1" applyBorder="1" applyFill="1" applyFont="1" applyNumberFormat="1" applyProtection="1" borderId="1435" fillId="0" fontId="1435" numFmtId="0" xfId="0"/>
    <xf applyAlignment="1" applyBorder="1" applyFill="1" applyFont="1" applyNumberFormat="1" applyProtection="1" borderId="1436" fillId="0" fontId="1436" numFmtId="0" xfId="0"/>
    <xf applyAlignment="1" applyBorder="1" applyFill="1" applyFont="1" applyNumberFormat="1" applyProtection="1" borderId="1437" fillId="0" fontId="1437" numFmtId="0" xfId="0"/>
    <xf applyAlignment="1" applyBorder="1" applyFill="1" applyFont="1" applyNumberFormat="1" applyProtection="1" borderId="1438" fillId="0" fontId="1438" numFmtId="0" xfId="0"/>
    <xf applyAlignment="1" applyBorder="1" applyFill="1" applyFont="1" applyNumberFormat="1" applyProtection="1" borderId="1452" fillId="0" fontId="1452" numFmtId="0" xfId="0"/>
    <xf applyAlignment="1" applyBorder="1" applyFill="1" applyFont="1" applyNumberFormat="1" applyProtection="1" borderId="45" fillId="0" fontId="45" numFmtId="0" xfId="0"/>
    <xf applyAlignment="1" applyBorder="1" applyFill="1" applyFont="1" applyNumberFormat="1" applyProtection="1" borderId="47" fillId="0" fontId="47" numFmtId="0" xfId="0"/>
    <xf applyAlignment="1" applyBorder="1" applyFill="1" applyFont="1" applyNumberFormat="1" applyProtection="1" borderId="46" fillId="0" fontId="46" numFmtId="0" xfId="0"/>
    <xf applyAlignment="1" applyBorder="1" applyFill="1" applyFont="1" applyNumberFormat="1" applyProtection="1" borderId="794" fillId="0" fontId="794" numFmtId="0" xfId="0"/>
    <xf applyAlignment="1" applyBorder="1" applyFill="1" applyFont="1" applyNumberFormat="1" applyProtection="1" borderId="795" fillId="0" fontId="795" numFmtId="0" xfId="0"/>
    <xf applyAlignment="1" applyBorder="1" applyFill="1" applyFont="1" applyNumberFormat="1" applyProtection="1" borderId="796" fillId="0" fontId="796" numFmtId="0" xfId="0"/>
    <xf applyAlignment="1" applyBorder="1" applyFill="1" applyFont="1" applyNumberFormat="1" applyProtection="1" borderId="797" fillId="0" fontId="797" numFmtId="0" xfId="0"/>
    <xf applyAlignment="1" applyBorder="1" applyFill="1" applyFont="1" applyNumberFormat="1" applyProtection="1" borderId="545" fillId="0" fontId="545" numFmtId="0" xfId="0"/>
    <xf applyAlignment="1" applyBorder="1" applyFill="1" applyFont="1" applyNumberFormat="1" applyProtection="1" borderId="1441" fillId="0" fontId="1441" numFmtId="0" xfId="0"/>
    <xf applyAlignment="1" applyBorder="1" applyFill="1" applyFont="1" applyNumberFormat="1" applyProtection="1" borderId="1443" fillId="0" fontId="1443" numFmtId="0" xfId="0"/>
    <xf applyAlignment="1" applyBorder="1" applyFill="1" applyFont="1" applyNumberFormat="1" applyProtection="1" borderId="1444" fillId="0" fontId="1444" numFmtId="0" xfId="0"/>
    <xf applyAlignment="1" applyBorder="1" applyFill="1" applyFont="1" applyNumberFormat="1" applyProtection="1" borderId="1445" fillId="0" fontId="1445" numFmtId="0" xfId="0"/>
    <xf applyAlignment="1" applyBorder="1" applyFill="1" applyFont="1" applyNumberFormat="1" applyProtection="1" borderId="1446" fillId="0" fontId="1446" numFmtId="0" xfId="0"/>
    <xf applyAlignment="1" applyBorder="1" applyFill="1" applyFont="1" applyNumberFormat="1" applyProtection="1" borderId="1448" fillId="0" fontId="1448" numFmtId="0" xfId="0"/>
    <xf applyAlignment="1" applyBorder="1" applyFill="1" applyFont="1" applyNumberFormat="1" applyProtection="1" borderId="1449" fillId="0" fontId="1449" numFmtId="0" xfId="0"/>
    <xf applyAlignment="1" applyBorder="1" applyFill="1" applyFont="1" applyNumberFormat="1" applyProtection="1" borderId="1450" fillId="0" fontId="1450" numFmtId="0" xfId="0"/>
    <xf applyAlignment="1" applyBorder="1" applyFill="1" applyFont="1" applyNumberFormat="1" applyProtection="1" borderId="1451" fillId="0" fontId="1451" numFmtId="0" xfId="0"/>
    <xf applyAlignment="1" applyBorder="1" applyFill="1" applyFont="1" applyNumberFormat="1" applyProtection="1" borderId="1465" fillId="0" fontId="1465" numFmtId="0" xfId="0"/>
    <xf applyAlignment="1" applyBorder="1" applyFill="1" applyFont="1" applyNumberFormat="1" applyProtection="1" borderId="48" fillId="0" fontId="48" numFmtId="0" xfId="0"/>
    <xf applyAlignment="1" applyBorder="1" applyFill="1" applyFont="1" applyNumberFormat="1" applyProtection="1" borderId="50" fillId="0" fontId="50" numFmtId="0" xfId="0"/>
    <xf applyAlignment="1" applyBorder="1" applyFill="1" applyFont="1" applyNumberFormat="1" applyProtection="1" borderId="49" fillId="0" fontId="49" numFmtId="0" xfId="0"/>
    <xf applyAlignment="1" applyBorder="1" applyFill="1" applyFont="1" applyNumberFormat="1" applyProtection="1" borderId="799" fillId="0" fontId="799" numFmtId="0" xfId="0"/>
    <xf applyAlignment="1" applyBorder="1" applyFill="1" applyFont="1" applyNumberFormat="1" applyProtection="1" borderId="800" fillId="0" fontId="800" numFmtId="0" xfId="0"/>
    <xf applyAlignment="1" applyBorder="1" applyFill="1" applyFont="1" applyNumberFormat="1" applyProtection="1" borderId="801" fillId="0" fontId="801" numFmtId="0" xfId="0"/>
    <xf applyAlignment="1" applyBorder="1" applyFill="1" applyFont="1" applyNumberFormat="1" applyProtection="1" borderId="802" fillId="0" fontId="802" numFmtId="0" xfId="0"/>
    <xf applyAlignment="1" applyBorder="1" applyFill="1" applyFont="1" applyNumberFormat="1" applyProtection="1" borderId="547" fillId="0" fontId="547" numFmtId="0" xfId="0"/>
    <xf applyAlignment="1" applyBorder="1" applyFill="1" applyFont="1" applyNumberFormat="1" applyProtection="1" borderId="1454" fillId="0" fontId="1454" numFmtId="0" xfId="0"/>
    <xf applyAlignment="1" applyBorder="1" applyFill="1" applyFont="1" applyNumberFormat="1" applyProtection="1" borderId="1456" fillId="0" fontId="1456" numFmtId="0" xfId="0"/>
    <xf applyAlignment="1" applyBorder="1" applyFill="1" applyFont="1" applyNumberFormat="1" applyProtection="1" borderId="1457" fillId="0" fontId="1457" numFmtId="0" xfId="0"/>
    <xf applyAlignment="1" applyBorder="1" applyFill="1" applyFont="1" applyNumberFormat="1" applyProtection="1" borderId="1458" fillId="0" fontId="1458" numFmtId="0" xfId="0"/>
    <xf applyAlignment="1" applyBorder="1" applyFill="1" applyFont="1" applyNumberFormat="1" applyProtection="1" borderId="1459" fillId="0" fontId="1459" numFmtId="0" xfId="0"/>
    <xf applyAlignment="1" applyBorder="1" applyFill="1" applyFont="1" applyNumberFormat="1" applyProtection="1" borderId="1461" fillId="0" fontId="1461" numFmtId="0" xfId="0"/>
    <xf applyAlignment="1" applyBorder="1" applyFill="1" applyFont="1" applyNumberFormat="1" applyProtection="1" borderId="1462" fillId="0" fontId="1462" numFmtId="0" xfId="0"/>
    <xf applyAlignment="1" applyBorder="1" applyFill="1" applyFont="1" applyNumberFormat="1" applyProtection="1" borderId="1463" fillId="0" fontId="1463" numFmtId="0" xfId="0"/>
    <xf applyAlignment="1" applyBorder="1" applyFill="1" applyFont="1" applyNumberFormat="1" applyProtection="1" borderId="1464" fillId="0" fontId="1464" numFmtId="0" xfId="0"/>
    <xf applyAlignment="1" applyBorder="1" applyFill="1" applyFont="1" applyNumberFormat="1" applyProtection="1" borderId="340" fillId="0" fontId="340" numFmtId="0" xfId="0"/>
    <xf applyAlignment="1" applyBorder="1" applyFill="1" applyFont="1" applyNumberFormat="1" applyProtection="1" borderId="341" fillId="0" fontId="341" numFmtId="0" xfId="0"/>
    <xf applyAlignment="1" applyBorder="1" applyFill="1" applyFont="1" applyNumberFormat="1" applyProtection="1" borderId="342" fillId="0" fontId="342" numFmtId="0" xfId="0"/>
    <xf applyAlignment="1" applyBorder="1" applyFill="1" applyFont="1" applyNumberFormat="1" applyProtection="1" borderId="343" fillId="0" fontId="343" numFmtId="0" xfId="0"/>
    <xf applyAlignment="1" applyBorder="1" applyFill="1" applyFont="1" applyNumberFormat="1" applyProtection="1" borderId="293" fillId="0" fontId="293" numFmtId="0" xfId="0"/>
    <xf applyAlignment="1" applyBorder="1" applyFill="1" applyFont="1" applyNumberFormat="1" applyProtection="1" borderId="294" fillId="0" fontId="294" numFmtId="0" xfId="0"/>
    <xf applyAlignment="1" applyBorder="1" applyFill="1" applyFont="1" applyNumberFormat="1" applyProtection="1" borderId="295" fillId="0" fontId="295" numFmtId="0" xfId="0"/>
    <xf applyAlignment="1" applyBorder="1" applyFill="1" applyFont="1" applyNumberFormat="1" applyProtection="1" borderId="296" fillId="0" fontId="296" numFmtId="0" xfId="0"/>
    <xf applyAlignment="1" applyBorder="1" applyFill="1" applyFont="1" applyNumberFormat="1" applyProtection="1" borderId="297" fillId="0" fontId="297" numFmtId="0" xfId="0"/>
    <xf applyAlignment="1" applyBorder="1" applyFill="1" applyFont="1" applyNumberFormat="1" applyProtection="1" borderId="298" fillId="0" fontId="298" numFmtId="0" xfId="0"/>
    <xf applyAlignment="1" applyBorder="1" applyFill="1" applyFont="1" applyNumberFormat="1" applyProtection="1" borderId="299" fillId="0" fontId="299" numFmtId="0" xfId="0"/>
    <xf applyAlignment="1" applyBorder="1" applyFill="1" applyFont="1" applyNumberFormat="1" applyProtection="1" borderId="300" fillId="0" fontId="300" numFmtId="0" xfId="0"/>
    <xf applyAlignment="1" applyBorder="1" applyFill="1" applyFont="1" applyNumberFormat="1" applyProtection="1" borderId="301" fillId="0" fontId="301" numFmtId="0" xfId="0"/>
    <xf applyAlignment="1" applyBorder="1" applyFill="1" applyFont="1" applyNumberFormat="1" applyProtection="1" borderId="302" fillId="0" fontId="302" numFmtId="0" xfId="0"/>
    <xf applyAlignment="1" applyBorder="1" applyFill="1" applyFont="1" applyNumberFormat="1" applyProtection="1" borderId="303" fillId="0" fontId="303" numFmtId="0" xfId="0"/>
    <xf applyAlignment="1" applyBorder="1" applyFill="1" applyFont="1" applyNumberFormat="1" applyProtection="1" borderId="304" fillId="0" fontId="304" numFmtId="0" xfId="0"/>
    <xf applyAlignment="1" applyBorder="1" applyFill="1" applyFont="1" applyNumberFormat="1" applyProtection="1" borderId="305" fillId="0" fontId="305" numFmtId="0" xfId="0"/>
    <xf applyAlignment="1" applyBorder="1" applyFill="1" applyFont="1" applyNumberFormat="1" applyProtection="1" borderId="306" fillId="0" fontId="306" numFmtId="0" xfId="0"/>
    <xf applyAlignment="1" applyBorder="1" applyFill="1" applyFont="1" applyNumberFormat="1" applyProtection="1" borderId="307" fillId="0" fontId="307" numFmtId="0" xfId="0"/>
    <xf applyAlignment="1" applyBorder="1" applyFill="1" applyFont="1" applyNumberFormat="1" applyProtection="1" borderId="308" fillId="0" fontId="308" numFmtId="0" xfId="0"/>
    <xf applyAlignment="1" applyBorder="1" applyFill="1" applyFont="1" applyNumberFormat="1" applyProtection="1" borderId="309" fillId="0" fontId="309" numFmtId="0" xfId="0"/>
    <xf applyAlignment="1" applyBorder="1" applyFill="1" applyFont="1" applyNumberFormat="1" applyProtection="1" borderId="310" fillId="0" fontId="310" numFmtId="0" xfId="0"/>
    <xf applyAlignment="1" applyBorder="1" applyFill="1" applyFont="1" applyNumberFormat="1" applyProtection="1" borderId="311" fillId="0" fontId="311" numFmtId="0" xfId="0"/>
    <xf applyAlignment="1" applyBorder="1" applyFill="1" applyFont="1" applyNumberFormat="1" applyProtection="1" borderId="312" fillId="0" fontId="312" numFmtId="0" xfId="0"/>
    <xf applyAlignment="1" applyBorder="1" applyFill="1" applyFont="1" applyNumberFormat="1" applyProtection="1" borderId="313" fillId="0" fontId="313" numFmtId="0" xfId="0"/>
    <xf applyAlignment="1" applyBorder="1" applyFill="1" applyFont="1" applyNumberFormat="1" applyProtection="1" borderId="314" fillId="0" fontId="314" numFmtId="0" xfId="0"/>
    <xf applyAlignment="1" applyBorder="1" applyFill="1" applyFont="1" applyNumberFormat="1" applyProtection="1" borderId="315" fillId="0" fontId="315" numFmtId="0" xfId="0"/>
    <xf applyAlignment="1" applyBorder="1" applyFill="1" applyFont="1" applyNumberFormat="1" applyProtection="1" borderId="316" fillId="0" fontId="316" numFmtId="0" xfId="0"/>
    <xf applyAlignment="1" applyBorder="1" applyFill="1" applyFont="1" applyNumberFormat="1" applyProtection="1" borderId="317" fillId="0" fontId="317" numFmtId="0" xfId="0"/>
    <xf applyAlignment="1" applyBorder="1" applyFill="1" applyFont="1" applyNumberFormat="1" applyProtection="1" borderId="318" fillId="0" fontId="318" numFmtId="0" xfId="0"/>
    <xf applyAlignment="1" applyBorder="1" applyFill="1" applyFont="1" applyNumberFormat="1" applyProtection="1" borderId="319" fillId="0" fontId="319" numFmtId="0" xfId="0"/>
    <xf applyAlignment="1" applyBorder="1" applyFill="1" applyFont="1" applyNumberFormat="1" applyProtection="1" borderId="320" fillId="0" fontId="320" numFmtId="0" xfId="0"/>
    <xf applyAlignment="1" applyBorder="1" applyFill="1" applyFont="1" applyNumberFormat="1" applyProtection="1" borderId="321" fillId="0" fontId="321" numFmtId="0" xfId="0"/>
    <xf applyAlignment="1" applyBorder="1" applyFill="1" applyFont="1" applyNumberFormat="1" applyProtection="1" borderId="322" fillId="0" fontId="322" numFmtId="0" xfId="0"/>
    <xf applyAlignment="1" applyBorder="1" applyFill="1" applyFont="1" applyNumberFormat="1" applyProtection="1" borderId="323" fillId="0" fontId="323" numFmtId="0" xfId="0"/>
    <xf applyAlignment="1" applyBorder="1" applyFill="1" applyFont="1" applyNumberFormat="1" applyProtection="1" borderId="324" fillId="0" fontId="324" numFmtId="0" xfId="0"/>
    <xf applyAlignment="1" applyBorder="1" applyFill="1" applyFont="1" applyNumberFormat="1" applyProtection="1" borderId="325" fillId="0" fontId="325" numFmtId="0" xfId="0"/>
    <xf applyAlignment="1" applyBorder="1" applyFill="1" applyFont="1" applyNumberFormat="1" applyProtection="1" borderId="326" fillId="0" fontId="326" numFmtId="0" xfId="0"/>
    <xf applyAlignment="1" applyBorder="1" applyFill="1" applyFont="1" applyNumberFormat="1" applyProtection="1" borderId="327" fillId="0" fontId="327" numFmtId="0" xfId="0"/>
    <xf applyAlignment="1" applyBorder="1" applyFill="1" applyFont="1" applyNumberFormat="1" applyProtection="1" borderId="328" fillId="0" fontId="328" numFmtId="0" xfId="0"/>
    <xf applyAlignment="1" applyBorder="1" applyFill="1" applyFont="1" applyNumberFormat="1" applyProtection="1" borderId="329" fillId="0" fontId="329" numFmtId="0" xfId="0"/>
    <xf applyAlignment="1" applyBorder="1" applyFill="1" applyFont="1" applyNumberFormat="1" applyProtection="1" borderId="330" fillId="0" fontId="330" numFmtId="0" xfId="0"/>
    <xf applyAlignment="1" applyBorder="1" applyFill="1" applyFont="1" applyNumberFormat="1" applyProtection="1" borderId="331" fillId="0" fontId="331" numFmtId="0" xfId="0"/>
    <xf applyAlignment="1" applyBorder="1" applyFill="1" applyFont="1" applyNumberFormat="1" applyProtection="1" borderId="332" fillId="0" fontId="332" numFmtId="0" xfId="0"/>
    <xf applyAlignment="1" applyBorder="1" applyFill="1" applyFont="1" applyNumberFormat="1" applyProtection="1" borderId="333" fillId="0" fontId="333" numFmtId="0" xfId="0"/>
    <xf applyAlignment="1" applyBorder="1" applyFill="1" applyFont="1" applyNumberFormat="1" applyProtection="1" borderId="334" fillId="0" fontId="334" numFmtId="0" xfId="0"/>
    <xf applyAlignment="1" applyBorder="1" applyFill="1" applyFont="1" applyNumberFormat="1" applyProtection="1" borderId="335" fillId="0" fontId="335" numFmtId="0" xfId="0"/>
    <xf applyAlignment="1" applyBorder="1" applyFill="1" applyFont="1" applyNumberFormat="1" applyProtection="1" borderId="336" fillId="0" fontId="336" numFmtId="0" xfId="0"/>
    <xf applyAlignment="1" applyBorder="1" applyFill="1" applyFont="1" applyNumberFormat="1" applyProtection="1" borderId="337" fillId="0" fontId="337" numFmtId="0" xfId="0"/>
    <xf applyAlignment="1" applyBorder="1" applyFill="1" applyFont="1" applyNumberFormat="1" applyProtection="1" borderId="338" fillId="0" fontId="338" numFmtId="0" xfId="0"/>
    <xf applyAlignment="1" applyBorder="1" applyFill="1" applyFont="1" applyNumberFormat="1" applyProtection="1" borderId="339" fillId="0" fontId="339" numFmtId="0" xfId="0"/>
    <xf applyAlignment="1" applyBorder="1" applyFill="1" applyFont="1" applyNumberFormat="1" applyProtection="1" borderId="445" fillId="0" fontId="445" numFmtId="0" xfId="0"/>
    <xf applyAlignment="1" applyBorder="1" applyFill="1" applyFont="1" applyNumberFormat="1" applyProtection="1" borderId="344" fillId="0" fontId="344" numFmtId="0" xfId="0"/>
    <xf applyAlignment="1" applyBorder="1" applyFill="1" applyFont="1" applyNumberFormat="1" applyProtection="1" borderId="345" fillId="0" fontId="345" numFmtId="0" xfId="0"/>
    <xf applyAlignment="1" applyBorder="1" applyFill="1" applyFont="1" applyNumberFormat="1" applyProtection="1" borderId="346" fillId="0" fontId="346" numFmtId="0" xfId="0"/>
    <xf applyAlignment="1" applyBorder="1" applyFill="1" applyFont="1" applyNumberFormat="1" applyProtection="1" borderId="347" fillId="0" fontId="347" numFmtId="0" xfId="0"/>
    <xf applyAlignment="1" applyBorder="1" applyFill="1" applyFont="1" applyNumberFormat="1" applyProtection="1" borderId="348" fillId="0" fontId="348" numFmtId="0" xfId="0"/>
    <xf applyAlignment="1" applyBorder="1" applyFill="1" applyFont="1" applyNumberFormat="1" applyProtection="1" borderId="349" fillId="0" fontId="349" numFmtId="0" xfId="0"/>
    <xf applyAlignment="1" applyBorder="1" applyFill="1" applyFont="1" applyNumberFormat="1" applyProtection="1" borderId="350" fillId="0" fontId="350" numFmtId="0" xfId="0"/>
    <xf applyAlignment="1" applyBorder="1" applyFill="1" applyFont="1" applyNumberFormat="1" applyProtection="1" borderId="351" fillId="0" fontId="351" numFmtId="0" xfId="0"/>
    <xf applyAlignment="1" applyBorder="1" applyFill="1" applyFont="1" applyNumberFormat="1" applyProtection="1" borderId="352" fillId="0" fontId="352" numFmtId="0" xfId="0"/>
    <xf applyAlignment="1" applyBorder="1" applyFill="1" applyFont="1" applyNumberFormat="1" applyProtection="1" borderId="353" fillId="0" fontId="353" numFmtId="0" xfId="0"/>
    <xf applyAlignment="1" applyBorder="1" applyFill="1" applyFont="1" applyNumberFormat="1" applyProtection="1" borderId="354" fillId="0" fontId="354" numFmtId="0" xfId="0"/>
    <xf applyAlignment="1" applyBorder="1" applyFill="1" applyFont="1" applyNumberFormat="1" applyProtection="1" borderId="355" fillId="0" fontId="355" numFmtId="0" xfId="0"/>
    <xf applyAlignment="1" applyBorder="1" applyFill="1" applyFont="1" applyNumberFormat="1" applyProtection="1" borderId="548" fillId="0" fontId="548" numFmtId="0" xfId="0"/>
    <xf applyAlignment="1" applyBorder="1" applyFill="1" applyFont="1" applyNumberFormat="1" applyProtection="1" borderId="356" fillId="0" fontId="356" numFmtId="0" xfId="0"/>
    <xf applyAlignment="1" applyBorder="1" applyFill="1" applyFont="1" applyNumberFormat="1" applyProtection="1" borderId="1466" fillId="0" fontId="1466" numFmtId="0" xfId="0"/>
    <xf applyAlignment="1" applyBorder="1" applyFill="1" applyFont="1" applyNumberFormat="1" applyProtection="1" borderId="1467" fillId="0" fontId="1467" numFmtId="0" xfId="0"/>
    <xf applyAlignment="1" applyBorder="1" applyFill="1" applyFont="1" applyNumberFormat="1" applyProtection="1" borderId="803" fillId="0" fontId="803" numFmtId="0" xfId="0"/>
    <xf applyAlignment="1" applyBorder="1" applyFill="1" applyFont="1" applyNumberFormat="1" applyProtection="1" borderId="805" fillId="0" fontId="805" numFmtId="0" xfId="0"/>
    <xf applyAlignment="1" applyBorder="1" applyFill="1" applyFont="1" applyNumberFormat="1" applyProtection="1" borderId="810" fillId="0" fontId="810" numFmtId="0" xfId="0"/>
    <xf applyAlignment="1" applyBorder="1" applyFill="1" applyFont="1" applyNumberFormat="1" applyProtection="1" borderId="553" fillId="0" fontId="553" numFmtId="0" xfId="0"/>
    <xf applyAlignment="1" applyBorder="1" applyFill="1" applyFont="1" applyNumberFormat="1" applyProtection="1" borderId="446" fillId="0" fontId="446" numFmtId="0" xfId="0"/>
    <xf applyAlignment="1" applyBorder="1" applyFill="1" applyFont="1" applyNumberFormat="1" applyProtection="1" borderId="357" fillId="0" fontId="357" numFmtId="0" xfId="0"/>
    <xf applyAlignment="1" applyBorder="1" applyFill="1" applyFont="1" applyNumberFormat="1" applyProtection="1" borderId="1468" fillId="0" fontId="1468" numFmtId="0" xfId="0"/>
    <xf applyAlignment="1" applyBorder="1" applyFill="1" applyFont="1" applyNumberFormat="1" applyProtection="1" borderId="1469" fillId="0" fontId="1469" numFmtId="0" xfId="0"/>
    <xf applyAlignment="1" applyBorder="1" applyFill="1" applyFont="1" applyNumberFormat="1" applyProtection="1" borderId="816" fillId="0" fontId="816" numFmtId="0" xfId="0"/>
    <xf applyAlignment="1" applyBorder="1" applyFill="1" applyFont="1" applyNumberFormat="1" applyProtection="1" borderId="818" fillId="0" fontId="818" numFmtId="0" xfId="0"/>
    <xf applyAlignment="1" applyBorder="1" applyFill="1" applyFont="1" applyNumberFormat="1" applyProtection="1" borderId="823" fillId="0" fontId="823" numFmtId="0" xfId="0"/>
    <xf applyAlignment="1" applyBorder="1" applyFill="1" applyFont="1" applyNumberFormat="1" applyProtection="1" borderId="558" fillId="0" fontId="558" numFmtId="0" xfId="0"/>
    <xf applyAlignment="1" applyBorder="1" applyFill="1" applyFont="1" applyNumberFormat="1" applyProtection="1" borderId="448" fillId="0" fontId="448" numFmtId="0" xfId="0"/>
    <xf applyAlignment="1" applyBorder="1" applyFill="1" applyFont="1" applyNumberFormat="1" applyProtection="1" borderId="358" fillId="0" fontId="358" numFmtId="0" xfId="0"/>
    <xf applyAlignment="1" applyBorder="1" applyFill="1" applyFont="1" applyNumberFormat="1" applyProtection="1" borderId="1470" fillId="0" fontId="1470" numFmtId="0" xfId="0"/>
    <xf applyAlignment="1" applyBorder="1" applyFill="1" applyFont="1" applyNumberFormat="1" applyProtection="1" borderId="1471" fillId="0" fontId="1471" numFmtId="0" xfId="0"/>
    <xf applyAlignment="1" applyBorder="1" applyFill="1" applyFont="1" applyNumberFormat="1" applyProtection="1" borderId="829" fillId="0" fontId="829" numFmtId="0" xfId="0"/>
    <xf applyAlignment="1" applyBorder="1" applyFill="1" applyFont="1" applyNumberFormat="1" applyProtection="1" borderId="831" fillId="0" fontId="831" numFmtId="0" xfId="0"/>
    <xf applyAlignment="1" applyBorder="1" applyFill="1" applyFont="1" applyNumberFormat="1" applyProtection="1" borderId="836" fillId="0" fontId="836" numFmtId="0" xfId="0"/>
    <xf applyAlignment="1" applyBorder="1" applyFill="1" applyFont="1" applyNumberFormat="1" applyProtection="1" borderId="563" fillId="0" fontId="563" numFmtId="0" xfId="0"/>
    <xf applyAlignment="1" applyBorder="1" applyFill="1" applyFont="1" applyNumberFormat="1" applyProtection="1" borderId="450" fillId="0" fontId="450" numFmtId="0" xfId="0"/>
    <xf applyAlignment="1" applyBorder="1" applyFill="1" applyFont="1" applyNumberFormat="1" applyProtection="1" borderId="359" fillId="0" fontId="359" numFmtId="0" xfId="0"/>
    <xf applyAlignment="1" applyBorder="1" applyFill="1" applyFont="1" applyNumberFormat="1" applyProtection="1" borderId="1472" fillId="0" fontId="1472" numFmtId="0" xfId="0"/>
    <xf applyAlignment="1" applyBorder="1" applyFill="1" applyFont="1" applyNumberFormat="1" applyProtection="1" borderId="1473" fillId="0" fontId="1473" numFmtId="0" xfId="0"/>
    <xf applyAlignment="1" applyBorder="1" applyFill="1" applyFont="1" applyNumberFormat="1" applyProtection="1" borderId="842" fillId="0" fontId="842" numFmtId="0" xfId="0"/>
    <xf applyAlignment="1" applyBorder="1" applyFill="1" applyFont="1" applyNumberFormat="1" applyProtection="1" borderId="844" fillId="0" fontId="844" numFmtId="0" xfId="0"/>
    <xf applyAlignment="1" applyBorder="1" applyFill="1" applyFont="1" applyNumberFormat="1" applyProtection="1" borderId="849" fillId="0" fontId="849" numFmtId="0" xfId="0"/>
    <xf applyAlignment="1" applyBorder="1" applyFill="1" applyFont="1" applyNumberFormat="1" applyProtection="1" borderId="568" fillId="0" fontId="568" numFmtId="0" xfId="0"/>
    <xf applyAlignment="1" applyBorder="1" applyFill="1" applyFont="1" applyNumberFormat="1" applyProtection="1" borderId="452" fillId="0" fontId="452" numFmtId="0" xfId="0"/>
    <xf applyAlignment="1" applyBorder="1" applyFill="1" applyFont="1" applyNumberFormat="1" applyProtection="1" borderId="360" fillId="0" fontId="360" numFmtId="0" xfId="0"/>
    <xf applyAlignment="1" applyBorder="1" applyFill="1" applyFont="1" applyNumberFormat="1" applyProtection="1" borderId="1474" fillId="0" fontId="1474" numFmtId="0" xfId="0"/>
    <xf applyAlignment="1" applyBorder="1" applyFill="1" applyFont="1" applyNumberFormat="1" applyProtection="1" borderId="1475" fillId="0" fontId="1475" numFmtId="0" xfId="0"/>
    <xf applyAlignment="1" applyBorder="1" applyFill="1" applyFont="1" applyNumberFormat="1" applyProtection="1" borderId="855" fillId="0" fontId="855" numFmtId="0" xfId="0"/>
    <xf applyAlignment="1" applyBorder="1" applyFill="1" applyFont="1" applyNumberFormat="1" applyProtection="1" borderId="857" fillId="0" fontId="857" numFmtId="0" xfId="0"/>
    <xf applyAlignment="1" applyBorder="1" applyFill="1" applyFont="1" applyNumberFormat="1" applyProtection="1" borderId="862" fillId="0" fontId="862" numFmtId="0" xfId="0"/>
    <xf applyAlignment="1" applyBorder="1" applyFill="1" applyFont="1" applyNumberFormat="1" applyProtection="1" borderId="573" fillId="0" fontId="573" numFmtId="0" xfId="0"/>
    <xf applyAlignment="1" applyBorder="1" applyFill="1" applyFont="1" applyNumberFormat="1" applyProtection="1" borderId="454" fillId="0" fontId="454" numFmtId="0" xfId="0"/>
    <xf applyAlignment="1" applyBorder="1" applyFill="1" applyFont="1" applyNumberFormat="1" applyProtection="1" borderId="361" fillId="0" fontId="361" numFmtId="0" xfId="0"/>
    <xf applyAlignment="1" applyBorder="1" applyFill="1" applyFont="1" applyNumberFormat="1" applyProtection="1" borderId="1476" fillId="0" fontId="1476" numFmtId="0" xfId="0"/>
    <xf applyAlignment="1" applyBorder="1" applyFill="1" applyFont="1" applyNumberFormat="1" applyProtection="1" borderId="1477" fillId="0" fontId="1477" numFmtId="0" xfId="0"/>
    <xf applyAlignment="1" applyBorder="1" applyFill="1" applyFont="1" applyNumberFormat="1" applyProtection="1" borderId="868" fillId="0" fontId="868" numFmtId="0" xfId="0"/>
    <xf applyAlignment="1" applyBorder="1" applyFill="1" applyFont="1" applyNumberFormat="1" applyProtection="1" borderId="870" fillId="0" fontId="870" numFmtId="0" xfId="0"/>
    <xf applyAlignment="1" applyBorder="1" applyFill="1" applyFont="1" applyNumberFormat="1" applyProtection="1" borderId="875" fillId="0" fontId="875" numFmtId="0" xfId="0"/>
    <xf applyAlignment="1" applyBorder="1" applyFill="1" applyFont="1" applyNumberFormat="1" applyProtection="1" borderId="578" fillId="0" fontId="578" numFmtId="0" xfId="0"/>
    <xf applyAlignment="1" applyBorder="1" applyFill="1" applyFont="1" applyNumberFormat="1" applyProtection="1" borderId="456" fillId="0" fontId="456" numFmtId="0" xfId="0"/>
    <xf applyAlignment="1" applyBorder="1" applyFill="1" applyFont="1" applyNumberFormat="1" applyProtection="1" borderId="362" fillId="0" fontId="362" numFmtId="0" xfId="0"/>
    <xf applyAlignment="1" applyBorder="1" applyFill="1" applyFont="1" applyNumberFormat="1" applyProtection="1" borderId="1478" fillId="0" fontId="1478" numFmtId="0" xfId="0"/>
    <xf applyAlignment="1" applyBorder="1" applyFill="1" applyFont="1" applyNumberFormat="1" applyProtection="1" borderId="1479" fillId="0" fontId="1479" numFmtId="0" xfId="0"/>
    <xf applyAlignment="1" applyBorder="1" applyFill="1" applyFont="1" applyNumberFormat="1" applyProtection="1" borderId="881" fillId="0" fontId="881" numFmtId="0" xfId="0"/>
    <xf applyAlignment="1" applyBorder="1" applyFill="1" applyFont="1" applyNumberFormat="1" applyProtection="1" borderId="883" fillId="0" fontId="883" numFmtId="0" xfId="0"/>
    <xf applyAlignment="1" applyBorder="1" applyFill="1" applyFont="1" applyNumberFormat="1" applyProtection="1" borderId="888" fillId="0" fontId="888" numFmtId="0" xfId="0"/>
    <xf applyAlignment="1" applyBorder="1" applyFill="1" applyFont="1" applyNumberFormat="1" applyProtection="1" borderId="583" fillId="0" fontId="583" numFmtId="0" xfId="0"/>
    <xf applyAlignment="1" applyBorder="1" applyFill="1" applyFont="1" applyNumberFormat="1" applyProtection="1" borderId="458" fillId="0" fontId="458" numFmtId="0" xfId="0"/>
    <xf applyAlignment="1" applyBorder="1" applyFill="1" applyFont="1" applyNumberFormat="1" applyProtection="1" borderId="363" fillId="0" fontId="363" numFmtId="0" xfId="0"/>
    <xf applyAlignment="1" applyBorder="1" applyFill="1" applyFont="1" applyNumberFormat="1" applyProtection="1" borderId="1480" fillId="0" fontId="1480" numFmtId="0" xfId="0"/>
    <xf applyAlignment="1" applyBorder="1" applyFill="1" applyFont="1" applyNumberFormat="1" applyProtection="1" borderId="1481" fillId="0" fontId="1481" numFmtId="0" xfId="0"/>
    <xf applyAlignment="1" applyBorder="1" applyFill="1" applyFont="1" applyNumberFormat="1" applyProtection="1" borderId="894" fillId="0" fontId="894" numFmtId="0" xfId="0"/>
    <xf applyAlignment="1" applyBorder="1" applyFill="1" applyFont="1" applyNumberFormat="1" applyProtection="1" borderId="896" fillId="0" fontId="896" numFmtId="0" xfId="0"/>
    <xf applyAlignment="1" applyBorder="1" applyFill="1" applyFont="1" applyNumberFormat="1" applyProtection="1" borderId="901" fillId="0" fontId="901" numFmtId="0" xfId="0"/>
    <xf applyAlignment="1" applyBorder="1" applyFill="1" applyFont="1" applyNumberFormat="1" applyProtection="1" borderId="588" fillId="0" fontId="588" numFmtId="0" xfId="0"/>
    <xf applyAlignment="1" applyBorder="1" applyFill="1" applyFont="1" applyNumberFormat="1" applyProtection="1" borderId="460" fillId="0" fontId="460" numFmtId="0" xfId="0"/>
    <xf applyAlignment="1" applyBorder="1" applyFill="1" applyFont="1" applyNumberFormat="1" applyProtection="1" borderId="364" fillId="0" fontId="364" numFmtId="0" xfId="0"/>
    <xf applyAlignment="1" applyBorder="1" applyFill="1" applyFont="1" applyNumberFormat="1" applyProtection="1" borderId="1482" fillId="0" fontId="1482" numFmtId="0" xfId="0"/>
    <xf applyAlignment="1" applyBorder="1" applyFill="1" applyFont="1" applyNumberFormat="1" applyProtection="1" borderId="1483" fillId="0" fontId="1483" numFmtId="0" xfId="0"/>
    <xf applyAlignment="1" applyBorder="1" applyFill="1" applyFont="1" applyNumberFormat="1" applyProtection="1" borderId="907" fillId="0" fontId="907" numFmtId="0" xfId="0"/>
    <xf applyAlignment="1" applyBorder="1" applyFill="1" applyFont="1" applyNumberFormat="1" applyProtection="1" borderId="909" fillId="0" fontId="909" numFmtId="0" xfId="0"/>
    <xf applyAlignment="1" applyBorder="1" applyFill="1" applyFont="1" applyNumberFormat="1" applyProtection="1" borderId="914" fillId="0" fontId="914" numFmtId="0" xfId="0"/>
    <xf applyAlignment="1" applyBorder="1" applyFill="1" applyFont="1" applyNumberFormat="1" applyProtection="1" borderId="593" fillId="0" fontId="593" numFmtId="0" xfId="0"/>
    <xf applyAlignment="1" applyBorder="1" applyFill="1" applyFont="1" applyNumberFormat="1" applyProtection="1" borderId="462" fillId="0" fontId="462" numFmtId="0" xfId="0"/>
    <xf applyAlignment="1" applyBorder="1" applyFill="1" applyFont="1" applyNumberFormat="1" applyProtection="1" borderId="365" fillId="0" fontId="365" numFmtId="0" xfId="0"/>
    <xf applyAlignment="1" applyBorder="1" applyFill="1" applyFont="1" applyNumberFormat="1" applyProtection="1" borderId="1484" fillId="0" fontId="1484" numFmtId="0" xfId="0"/>
    <xf applyAlignment="1" applyBorder="1" applyFill="1" applyFont="1" applyNumberFormat="1" applyProtection="1" borderId="1485" fillId="0" fontId="1485" numFmtId="0" xfId="0"/>
    <xf applyAlignment="1" applyBorder="1" applyFill="1" applyFont="1" applyNumberFormat="1" applyProtection="1" borderId="920" fillId="0" fontId="920" numFmtId="0" xfId="0"/>
    <xf applyAlignment="1" applyBorder="1" applyFill="1" applyFont="1" applyNumberFormat="1" applyProtection="1" borderId="922" fillId="0" fontId="922" numFmtId="0" xfId="0"/>
    <xf applyAlignment="1" applyBorder="1" applyFill="1" applyFont="1" applyNumberFormat="1" applyProtection="1" borderId="927" fillId="0" fontId="927" numFmtId="0" xfId="0"/>
    <xf applyAlignment="1" applyBorder="1" applyFill="1" applyFont="1" applyNumberFormat="1" applyProtection="1" borderId="598" fillId="0" fontId="598" numFmtId="0" xfId="0"/>
    <xf applyAlignment="1" applyBorder="1" applyFill="1" applyFont="1" applyNumberFormat="1" applyProtection="1" borderId="464" fillId="0" fontId="464" numFmtId="0" xfId="0"/>
    <xf applyAlignment="1" applyBorder="1" applyFill="1" applyFont="1" applyNumberFormat="1" applyProtection="1" borderId="366" fillId="0" fontId="366" numFmtId="0" xfId="0"/>
    <xf applyAlignment="1" applyBorder="1" applyFill="1" applyFont="1" applyNumberFormat="1" applyProtection="1" borderId="1486" fillId="0" fontId="1486" numFmtId="0" xfId="0"/>
    <xf applyAlignment="1" applyBorder="1" applyFill="1" applyFont="1" applyNumberFormat="1" applyProtection="1" borderId="1487" fillId="0" fontId="1487" numFmtId="0" xfId="0"/>
    <xf applyAlignment="1" applyBorder="1" applyFill="1" applyFont="1" applyNumberFormat="1" applyProtection="1" borderId="933" fillId="0" fontId="933" numFmtId="0" xfId="0"/>
    <xf applyAlignment="1" applyBorder="1" applyFill="1" applyFont="1" applyNumberFormat="1" applyProtection="1" borderId="935" fillId="0" fontId="935" numFmtId="0" xfId="0"/>
    <xf applyAlignment="1" applyBorder="1" applyFill="1" applyFont="1" applyNumberFormat="1" applyProtection="1" borderId="940" fillId="0" fontId="940" numFmtId="0" xfId="0"/>
    <xf applyAlignment="1" applyBorder="1" applyFill="1" applyFont="1" applyNumberFormat="1" applyProtection="1" borderId="603" fillId="0" fontId="603" numFmtId="0" xfId="0"/>
    <xf applyAlignment="1" applyBorder="1" applyFill="1" applyFont="1" applyNumberFormat="1" applyProtection="1" borderId="466" fillId="0" fontId="466" numFmtId="0" xfId="0"/>
    <xf applyAlignment="1" applyBorder="1" applyFill="1" applyFont="1" applyNumberFormat="1" applyProtection="1" borderId="367" fillId="0" fontId="367" numFmtId="0" xfId="0"/>
    <xf applyAlignment="1" applyBorder="1" applyFill="1" applyFont="1" applyNumberFormat="1" applyProtection="1" borderId="1488" fillId="0" fontId="1488" numFmtId="0" xfId="0"/>
    <xf applyAlignment="1" applyBorder="1" applyFill="1" applyFont="1" applyNumberFormat="1" applyProtection="1" borderId="1489" fillId="0" fontId="1489" numFmtId="0" xfId="0"/>
    <xf applyAlignment="1" applyBorder="1" applyFill="1" applyFont="1" applyNumberFormat="1" applyProtection="1" borderId="946" fillId="0" fontId="946" numFmtId="0" xfId="0"/>
    <xf applyAlignment="1" applyBorder="1" applyFill="1" applyFont="1" applyNumberFormat="1" applyProtection="1" borderId="948" fillId="0" fontId="948" numFmtId="0" xfId="0"/>
    <xf applyAlignment="1" applyBorder="1" applyFill="1" applyFont="1" applyNumberFormat="1" applyProtection="1" borderId="953" fillId="0" fontId="953" numFmtId="0" xfId="0"/>
    <xf applyAlignment="1" applyBorder="1" applyFill="1" applyFont="1" applyNumberFormat="1" applyProtection="1" borderId="608" fillId="0" fontId="608" numFmtId="0" xfId="0"/>
    <xf applyAlignment="1" applyBorder="1" applyFill="1" applyFont="1" applyNumberFormat="1" applyProtection="1" borderId="468" fillId="0" fontId="468" numFmtId="0" xfId="0"/>
    <xf applyAlignment="1" applyBorder="1" applyFill="1" applyFont="1" applyNumberFormat="1" applyProtection="1" borderId="368" fillId="0" fontId="368" numFmtId="0" xfId="0"/>
    <xf applyAlignment="1" applyBorder="1" applyFill="1" applyFont="1" applyNumberFormat="1" applyProtection="1" borderId="1490" fillId="0" fontId="1490" numFmtId="0" xfId="0"/>
    <xf applyAlignment="1" applyBorder="1" applyFill="1" applyFont="1" applyNumberFormat="1" applyProtection="1" borderId="1491" fillId="0" fontId="1491" numFmtId="0" xfId="0"/>
    <xf applyAlignment="1" applyBorder="1" applyFill="1" applyFont="1" applyNumberFormat="1" applyProtection="1" borderId="959" fillId="0" fontId="959" numFmtId="0" xfId="0"/>
    <xf applyAlignment="1" applyBorder="1" applyFill="1" applyFont="1" applyNumberFormat="1" applyProtection="1" borderId="961" fillId="0" fontId="961" numFmtId="0" xfId="0"/>
    <xf applyAlignment="1" applyBorder="1" applyFill="1" applyFont="1" applyNumberFormat="1" applyProtection="1" borderId="966" fillId="0" fontId="966" numFmtId="0" xfId="0"/>
    <xf applyAlignment="1" applyBorder="1" applyFill="1" applyFont="1" applyNumberFormat="1" applyProtection="1" borderId="613" fillId="0" fontId="613" numFmtId="0" xfId="0"/>
    <xf applyAlignment="1" applyBorder="1" applyFill="1" applyFont="1" applyNumberFormat="1" applyProtection="1" borderId="470" fillId="0" fontId="470" numFmtId="0" xfId="0"/>
    <xf applyAlignment="1" applyBorder="1" applyFill="1" applyFont="1" applyNumberFormat="1" applyProtection="1" borderId="369" fillId="0" fontId="369" numFmtId="0" xfId="0"/>
    <xf applyAlignment="1" applyBorder="1" applyFill="1" applyFont="1" applyNumberFormat="1" applyProtection="1" borderId="1492" fillId="0" fontId="1492" numFmtId="0" xfId="0"/>
    <xf applyAlignment="1" applyBorder="1" applyFill="1" applyFont="1" applyNumberFormat="1" applyProtection="1" borderId="1493" fillId="0" fontId="1493" numFmtId="0" xfId="0"/>
    <xf applyAlignment="1" applyBorder="1" applyFill="1" applyFont="1" applyNumberFormat="1" applyProtection="1" borderId="972" fillId="0" fontId="972" numFmtId="0" xfId="0"/>
    <xf applyAlignment="1" applyBorder="1" applyFill="1" applyFont="1" applyNumberFormat="1" applyProtection="1" borderId="974" fillId="0" fontId="974" numFmtId="0" xfId="0"/>
    <xf applyAlignment="1" applyBorder="1" applyFill="1" applyFont="1" applyNumberFormat="1" applyProtection="1" borderId="979" fillId="0" fontId="979" numFmtId="0" xfId="0"/>
    <xf applyAlignment="1" applyBorder="1" applyFill="1" applyFont="1" applyNumberFormat="1" applyProtection="1" borderId="618" fillId="0" fontId="618" numFmtId="0" xfId="0"/>
    <xf applyAlignment="1" applyBorder="1" applyFill="1" applyFont="1" applyNumberFormat="1" applyProtection="1" borderId="472" fillId="0" fontId="472" numFmtId="0" xfId="0"/>
    <xf applyAlignment="1" applyBorder="1" applyFill="1" applyFont="1" applyNumberFormat="1" applyProtection="1" borderId="370" fillId="0" fontId="370" numFmtId="0" xfId="0"/>
    <xf applyAlignment="1" applyBorder="1" applyFill="1" applyFont="1" applyNumberFormat="1" applyProtection="1" borderId="1494" fillId="0" fontId="1494" numFmtId="0" xfId="0"/>
    <xf applyAlignment="1" applyBorder="1" applyFill="1" applyFont="1" applyNumberFormat="1" applyProtection="1" borderId="1495" fillId="0" fontId="1495" numFmtId="0" xfId="0"/>
    <xf applyAlignment="1" applyBorder="1" applyFill="1" applyFont="1" applyNumberFormat="1" applyProtection="1" borderId="985" fillId="0" fontId="985" numFmtId="0" xfId="0"/>
    <xf applyAlignment="1" applyBorder="1" applyFill="1" applyFont="1" applyNumberFormat="1" applyProtection="1" borderId="987" fillId="0" fontId="987" numFmtId="0" xfId="0"/>
    <xf applyAlignment="1" applyBorder="1" applyFill="1" applyFont="1" applyNumberFormat="1" applyProtection="1" borderId="992" fillId="0" fontId="992" numFmtId="0" xfId="0"/>
    <xf applyAlignment="1" applyBorder="1" applyFill="1" applyFont="1" applyNumberFormat="1" applyProtection="1" borderId="623" fillId="0" fontId="623" numFmtId="0" xfId="0"/>
    <xf applyAlignment="1" applyBorder="1" applyFill="1" applyFont="1" applyNumberFormat="1" applyProtection="1" borderId="474" fillId="0" fontId="474" numFmtId="0" xfId="0"/>
    <xf applyAlignment="1" applyBorder="1" applyFill="1" applyFont="1" applyNumberFormat="1" applyProtection="1" borderId="371" fillId="0" fontId="371" numFmtId="0" xfId="0"/>
    <xf applyAlignment="1" applyBorder="1" applyFill="1" applyFont="1" applyNumberFormat="1" applyProtection="1" borderId="1496" fillId="0" fontId="1496" numFmtId="0" xfId="0"/>
    <xf applyAlignment="1" applyBorder="1" applyFill="1" applyFont="1" applyNumberFormat="1" applyProtection="1" borderId="1497" fillId="0" fontId="1497" numFmtId="0" xfId="0"/>
    <xf applyAlignment="1" applyBorder="1" applyFill="1" applyFont="1" applyNumberFormat="1" applyProtection="1" borderId="998" fillId="0" fontId="998" numFmtId="0" xfId="0"/>
    <xf applyAlignment="1" applyBorder="1" applyFill="1" applyFont="1" applyNumberFormat="1" applyProtection="1" borderId="1000" fillId="0" fontId="1000" numFmtId="0" xfId="0"/>
    <xf applyAlignment="1" applyBorder="1" applyFill="1" applyFont="1" applyNumberFormat="1" applyProtection="1" borderId="1005" fillId="0" fontId="1005" numFmtId="0" xfId="0"/>
    <xf applyAlignment="1" applyBorder="1" applyFill="1" applyFont="1" applyNumberFormat="1" applyProtection="1" borderId="628" fillId="0" fontId="628" numFmtId="0" xfId="0"/>
    <xf applyAlignment="1" applyBorder="1" applyFill="1" applyFont="1" applyNumberFormat="1" applyProtection="1" borderId="476" fillId="0" fontId="476" numFmtId="0" xfId="0"/>
    <xf applyAlignment="1" applyBorder="1" applyFill="1" applyFont="1" applyNumberFormat="1" applyProtection="1" borderId="372" fillId="0" fontId="372" numFmtId="0" xfId="0"/>
    <xf applyAlignment="1" applyBorder="1" applyFill="1" applyFont="1" applyNumberFormat="1" applyProtection="1" borderId="1498" fillId="0" fontId="1498" numFmtId="0" xfId="0"/>
    <xf applyAlignment="1" applyBorder="1" applyFill="1" applyFont="1" applyNumberFormat="1" applyProtection="1" borderId="1499" fillId="0" fontId="1499" numFmtId="0" xfId="0"/>
    <xf applyAlignment="1" applyBorder="1" applyFill="1" applyFont="1" applyNumberFormat="1" applyProtection="1" borderId="1011" fillId="0" fontId="1011" numFmtId="0" xfId="0"/>
    <xf applyAlignment="1" applyBorder="1" applyFill="1" applyFont="1" applyNumberFormat="1" applyProtection="1" borderId="1013" fillId="0" fontId="1013" numFmtId="0" xfId="0"/>
    <xf applyAlignment="1" applyBorder="1" applyFill="1" applyFont="1" applyNumberFormat="1" applyProtection="1" borderId="1018" fillId="0" fontId="1018" numFmtId="0" xfId="0"/>
    <xf applyAlignment="1" applyBorder="1" applyFill="1" applyFont="1" applyNumberFormat="1" applyProtection="1" borderId="633" fillId="0" fontId="633" numFmtId="0" xfId="0"/>
    <xf applyAlignment="1" applyBorder="1" applyFill="1" applyFont="1" applyNumberFormat="1" applyProtection="1" borderId="478" fillId="0" fontId="478" numFmtId="0" xfId="0"/>
    <xf applyAlignment="1" applyBorder="1" applyFill="1" applyFont="1" applyNumberFormat="1" applyProtection="1" borderId="373" fillId="0" fontId="373" numFmtId="0" xfId="0"/>
    <xf applyAlignment="1" applyBorder="1" applyFill="1" applyFont="1" applyNumberFormat="1" applyProtection="1" borderId="1500" fillId="0" fontId="1500" numFmtId="0" xfId="0"/>
    <xf applyAlignment="1" applyBorder="1" applyFill="1" applyFont="1" applyNumberFormat="1" applyProtection="1" borderId="1501" fillId="0" fontId="1501" numFmtId="0" xfId="0"/>
    <xf applyAlignment="1" applyBorder="1" applyFill="1" applyFont="1" applyNumberFormat="1" applyProtection="1" borderId="1024" fillId="0" fontId="1024" numFmtId="0" xfId="0"/>
    <xf applyAlignment="1" applyBorder="1" applyFill="1" applyFont="1" applyNumberFormat="1" applyProtection="1" borderId="1026" fillId="0" fontId="1026" numFmtId="0" xfId="0"/>
    <xf applyAlignment="1" applyBorder="1" applyFill="1" applyFont="1" applyNumberFormat="1" applyProtection="1" borderId="1031" fillId="0" fontId="1031" numFmtId="0" xfId="0"/>
    <xf applyAlignment="1" applyBorder="1" applyFill="1" applyFont="1" applyNumberFormat="1" applyProtection="1" borderId="638" fillId="0" fontId="638" numFmtId="0" xfId="0"/>
    <xf applyAlignment="1" applyBorder="1" applyFill="1" applyFont="1" applyNumberFormat="1" applyProtection="1" borderId="480" fillId="0" fontId="480" numFmtId="0" xfId="0"/>
    <xf applyAlignment="1" applyBorder="1" applyFill="1" applyFont="1" applyNumberFormat="1" applyProtection="1" borderId="374" fillId="0" fontId="374" numFmtId="0" xfId="0"/>
    <xf applyAlignment="1" applyBorder="1" applyFill="1" applyFont="1" applyNumberFormat="1" applyProtection="1" borderId="1502" fillId="0" fontId="1502" numFmtId="0" xfId="0"/>
    <xf applyAlignment="1" applyBorder="1" applyFill="1" applyFont="1" applyNumberFormat="1" applyProtection="1" borderId="1503" fillId="0" fontId="1503" numFmtId="0" xfId="0"/>
    <xf applyAlignment="1" applyBorder="1" applyFill="1" applyFont="1" applyNumberFormat="1" applyProtection="1" borderId="1037" fillId="0" fontId="1037" numFmtId="0" xfId="0"/>
    <xf applyAlignment="1" applyBorder="1" applyFill="1" applyFont="1" applyNumberFormat="1" applyProtection="1" borderId="1039" fillId="0" fontId="1039" numFmtId="0" xfId="0"/>
    <xf applyAlignment="1" applyBorder="1" applyFill="1" applyFont="1" applyNumberFormat="1" applyProtection="1" borderId="1044" fillId="0" fontId="1044" numFmtId="0" xfId="0"/>
    <xf applyAlignment="1" applyBorder="1" applyFill="1" applyFont="1" applyNumberFormat="1" applyProtection="1" borderId="643" fillId="0" fontId="643" numFmtId="0" xfId="0"/>
    <xf applyAlignment="1" applyBorder="1" applyFill="1" applyFont="1" applyNumberFormat="1" applyProtection="1" borderId="482" fillId="0" fontId="482" numFmtId="0" xfId="0"/>
    <xf applyAlignment="1" applyBorder="1" applyFill="1" applyFont="1" applyNumberFormat="1" applyProtection="1" borderId="375" fillId="0" fontId="375" numFmtId="0" xfId="0"/>
    <xf applyAlignment="1" applyBorder="1" applyFill="1" applyFont="1" applyNumberFormat="1" applyProtection="1" borderId="1504" fillId="0" fontId="1504" numFmtId="0" xfId="0"/>
    <xf applyAlignment="1" applyBorder="1" applyFill="1" applyFont="1" applyNumberFormat="1" applyProtection="1" borderId="1505" fillId="0" fontId="1505" numFmtId="0" xfId="0"/>
    <xf applyAlignment="1" applyBorder="1" applyFill="1" applyFont="1" applyNumberFormat="1" applyProtection="1" borderId="1050" fillId="0" fontId="1050" numFmtId="0" xfId="0"/>
    <xf applyAlignment="1" applyBorder="1" applyFill="1" applyFont="1" applyNumberFormat="1" applyProtection="1" borderId="1052" fillId="0" fontId="1052" numFmtId="0" xfId="0"/>
    <xf applyAlignment="1" applyBorder="1" applyFill="1" applyFont="1" applyNumberFormat="1" applyProtection="1" borderId="1057" fillId="0" fontId="1057" numFmtId="0" xfId="0"/>
    <xf applyAlignment="1" applyBorder="1" applyFill="1" applyFont="1" applyNumberFormat="1" applyProtection="1" borderId="648" fillId="0" fontId="648" numFmtId="0" xfId="0"/>
    <xf applyAlignment="1" applyBorder="1" applyFill="1" applyFont="1" applyNumberFormat="1" applyProtection="1" borderId="484" fillId="0" fontId="484" numFmtId="0" xfId="0"/>
    <xf applyAlignment="1" applyBorder="1" applyFill="1" applyFont="1" applyNumberFormat="1" applyProtection="1" borderId="376" fillId="0" fontId="376" numFmtId="0" xfId="0"/>
    <xf applyAlignment="1" applyBorder="1" applyFill="1" applyFont="1" applyNumberFormat="1" applyProtection="1" borderId="1506" fillId="0" fontId="1506" numFmtId="0" xfId="0"/>
    <xf applyAlignment="1" applyBorder="1" applyFill="1" applyFont="1" applyNumberFormat="1" applyProtection="1" borderId="1507" fillId="0" fontId="1507" numFmtId="0" xfId="0"/>
    <xf applyAlignment="1" applyBorder="1" applyFill="1" applyFont="1" applyNumberFormat="1" applyProtection="1" borderId="1063" fillId="0" fontId="1063" numFmtId="0" xfId="0"/>
    <xf applyAlignment="1" applyBorder="1" applyFill="1" applyFont="1" applyNumberFormat="1" applyProtection="1" borderId="1065" fillId="0" fontId="1065" numFmtId="0" xfId="0"/>
    <xf applyAlignment="1" applyBorder="1" applyFill="1" applyFont="1" applyNumberFormat="1" applyProtection="1" borderId="1070" fillId="0" fontId="1070" numFmtId="0" xfId="0"/>
    <xf applyAlignment="1" applyBorder="1" applyFill="1" applyFont="1" applyNumberFormat="1" applyProtection="1" borderId="653" fillId="0" fontId="653" numFmtId="0" xfId="0"/>
    <xf applyAlignment="1" applyBorder="1" applyFill="1" applyFont="1" applyNumberFormat="1" applyProtection="1" borderId="486" fillId="0" fontId="486" numFmtId="0" xfId="0"/>
    <xf applyAlignment="1" applyBorder="1" applyFill="1" applyFont="1" applyNumberFormat="1" applyProtection="1" borderId="377" fillId="0" fontId="377" numFmtId="0" xfId="0"/>
    <xf applyAlignment="1" applyBorder="1" applyFill="1" applyFont="1" applyNumberFormat="1" applyProtection="1" borderId="1508" fillId="0" fontId="1508" numFmtId="0" xfId="0"/>
    <xf applyAlignment="1" applyBorder="1" applyFill="1" applyFont="1" applyNumberFormat="1" applyProtection="1" borderId="1509" fillId="0" fontId="1509" numFmtId="0" xfId="0"/>
    <xf applyAlignment="1" applyBorder="1" applyFill="1" applyFont="1" applyNumberFormat="1" applyProtection="1" borderId="1076" fillId="0" fontId="1076" numFmtId="0" xfId="0"/>
    <xf applyAlignment="1" applyBorder="1" applyFill="1" applyFont="1" applyNumberFormat="1" applyProtection="1" borderId="1078" fillId="0" fontId="1078" numFmtId="0" xfId="0"/>
    <xf applyAlignment="1" applyBorder="1" applyFill="1" applyFont="1" applyNumberFormat="1" applyProtection="1" borderId="1083" fillId="0" fontId="1083" numFmtId="0" xfId="0"/>
    <xf applyAlignment="1" applyBorder="1" applyFill="1" applyFont="1" applyNumberFormat="1" applyProtection="1" borderId="658" fillId="0" fontId="658" numFmtId="0" xfId="0"/>
    <xf applyAlignment="1" applyBorder="1" applyFill="1" applyFont="1" applyNumberFormat="1" applyProtection="1" borderId="488" fillId="0" fontId="488" numFmtId="0" xfId="0"/>
    <xf applyAlignment="1" applyBorder="1" applyFill="1" applyFont="1" applyNumberFormat="1" applyProtection="1" borderId="378" fillId="0" fontId="378" numFmtId="0" xfId="0"/>
    <xf applyAlignment="1" applyBorder="1" applyFill="1" applyFont="1" applyNumberFormat="1" applyProtection="1" borderId="1510" fillId="0" fontId="1510" numFmtId="0" xfId="0"/>
    <xf applyAlignment="1" applyBorder="1" applyFill="1" applyFont="1" applyNumberFormat="1" applyProtection="1" borderId="1511" fillId="0" fontId="1511" numFmtId="0" xfId="0"/>
    <xf applyAlignment="1" applyBorder="1" applyFill="1" applyFont="1" applyNumberFormat="1" applyProtection="1" borderId="1089" fillId="0" fontId="1089" numFmtId="0" xfId="0"/>
    <xf applyAlignment="1" applyBorder="1" applyFill="1" applyFont="1" applyNumberFormat="1" applyProtection="1" borderId="1091" fillId="0" fontId="1091" numFmtId="0" xfId="0"/>
    <xf applyAlignment="1" applyBorder="1" applyFill="1" applyFont="1" applyNumberFormat="1" applyProtection="1" borderId="1096" fillId="0" fontId="1096" numFmtId="0" xfId="0"/>
    <xf applyAlignment="1" applyBorder="1" applyFill="1" applyFont="1" applyNumberFormat="1" applyProtection="1" borderId="663" fillId="0" fontId="663" numFmtId="0" xfId="0"/>
    <xf applyAlignment="1" applyBorder="1" applyFill="1" applyFont="1" applyNumberFormat="1" applyProtection="1" borderId="490" fillId="0" fontId="490" numFmtId="0" xfId="0"/>
    <xf applyAlignment="1" applyBorder="1" applyFill="1" applyFont="1" applyNumberFormat="1" applyProtection="1" borderId="379" fillId="0" fontId="379" numFmtId="0" xfId="0"/>
    <xf applyAlignment="1" applyBorder="1" applyFill="1" applyFont="1" applyNumberFormat="1" applyProtection="1" borderId="1512" fillId="0" fontId="1512" numFmtId="0" xfId="0"/>
    <xf applyAlignment="1" applyBorder="1" applyFill="1" applyFont="1" applyNumberFormat="1" applyProtection="1" borderId="1513" fillId="0" fontId="1513" numFmtId="0" xfId="0"/>
    <xf applyAlignment="1" applyBorder="1" applyFill="1" applyFont="1" applyNumberFormat="1" applyProtection="1" borderId="1102" fillId="0" fontId="1102" numFmtId="0" xfId="0"/>
    <xf applyAlignment="1" applyBorder="1" applyFill="1" applyFont="1" applyNumberFormat="1" applyProtection="1" borderId="1104" fillId="0" fontId="1104" numFmtId="0" xfId="0"/>
    <xf applyAlignment="1" applyBorder="1" applyFill="1" applyFont="1" applyNumberFormat="1" applyProtection="1" borderId="1109" fillId="0" fontId="1109" numFmtId="0" xfId="0"/>
    <xf applyAlignment="1" applyBorder="1" applyFill="1" applyFont="1" applyNumberFormat="1" applyProtection="1" borderId="668" fillId="0" fontId="668" numFmtId="0" xfId="0"/>
    <xf applyAlignment="1" applyBorder="1" applyFill="1" applyFont="1" applyNumberFormat="1" applyProtection="1" borderId="492" fillId="0" fontId="492" numFmtId="0" xfId="0"/>
    <xf applyAlignment="1" applyBorder="1" applyFill="1" applyFont="1" applyNumberFormat="1" applyProtection="1" borderId="380" fillId="0" fontId="380" numFmtId="0" xfId="0"/>
    <xf applyAlignment="1" applyBorder="1" applyFill="1" applyFont="1" applyNumberFormat="1" applyProtection="1" borderId="1514" fillId="0" fontId="1514" numFmtId="0" xfId="0"/>
    <xf applyAlignment="1" applyBorder="1" applyFill="1" applyFont="1" applyNumberFormat="1" applyProtection="1" borderId="1515" fillId="0" fontId="1515" numFmtId="0" xfId="0"/>
    <xf applyAlignment="1" applyBorder="1" applyFill="1" applyFont="1" applyNumberFormat="1" applyProtection="1" borderId="1115" fillId="0" fontId="1115" numFmtId="0" xfId="0"/>
    <xf applyAlignment="1" applyBorder="1" applyFill="1" applyFont="1" applyNumberFormat="1" applyProtection="1" borderId="1117" fillId="0" fontId="1117" numFmtId="0" xfId="0"/>
    <xf applyAlignment="1" applyBorder="1" applyFill="1" applyFont="1" applyNumberFormat="1" applyProtection="1" borderId="1122" fillId="0" fontId="1122" numFmtId="0" xfId="0"/>
    <xf applyAlignment="1" applyBorder="1" applyFill="1" applyFont="1" applyNumberFormat="1" applyProtection="1" borderId="673" fillId="0" fontId="673" numFmtId="0" xfId="0"/>
    <xf applyAlignment="1" applyBorder="1" applyFill="1" applyFont="1" applyNumberFormat="1" applyProtection="1" borderId="494" fillId="0" fontId="494" numFmtId="0" xfId="0"/>
    <xf applyAlignment="1" applyBorder="1" applyFill="1" applyFont="1" applyNumberFormat="1" applyProtection="1" borderId="381" fillId="0" fontId="381" numFmtId="0" xfId="0"/>
    <xf applyAlignment="1" applyBorder="1" applyFill="1" applyFont="1" applyNumberFormat="1" applyProtection="1" borderId="1516" fillId="0" fontId="1516" numFmtId="0" xfId="0"/>
    <xf applyAlignment="1" applyBorder="1" applyFill="1" applyFont="1" applyNumberFormat="1" applyProtection="1" borderId="1517" fillId="0" fontId="1517" numFmtId="0" xfId="0"/>
    <xf applyAlignment="1" applyBorder="1" applyFill="1" applyFont="1" applyNumberFormat="1" applyProtection="1" borderId="1128" fillId="0" fontId="1128" numFmtId="0" xfId="0"/>
    <xf applyAlignment="1" applyBorder="1" applyFill="1" applyFont="1" applyNumberFormat="1" applyProtection="1" borderId="1130" fillId="0" fontId="1130" numFmtId="0" xfId="0"/>
    <xf applyAlignment="1" applyBorder="1" applyFill="1" applyFont="1" applyNumberFormat="1" applyProtection="1" borderId="1135" fillId="0" fontId="1135" numFmtId="0" xfId="0"/>
    <xf applyAlignment="1" applyBorder="1" applyFill="1" applyFont="1" applyNumberFormat="1" applyProtection="1" borderId="678" fillId="0" fontId="678" numFmtId="0" xfId="0"/>
    <xf applyAlignment="1" applyBorder="1" applyFill="1" applyFont="1" applyNumberFormat="1" applyProtection="1" borderId="496" fillId="0" fontId="496" numFmtId="0" xfId="0"/>
    <xf applyAlignment="1" applyBorder="1" applyFill="1" applyFont="1" applyNumberFormat="1" applyProtection="1" borderId="382" fillId="0" fontId="382" numFmtId="0" xfId="0"/>
    <xf applyAlignment="1" applyBorder="1" applyFill="1" applyFont="1" applyNumberFormat="1" applyProtection="1" borderId="1518" fillId="0" fontId="1518" numFmtId="0" xfId="0"/>
    <xf applyAlignment="1" applyBorder="1" applyFill="1" applyFont="1" applyNumberFormat="1" applyProtection="1" borderId="1519" fillId="0" fontId="1519" numFmtId="0" xfId="0"/>
    <xf applyAlignment="1" applyBorder="1" applyFill="1" applyFont="1" applyNumberFormat="1" applyProtection="1" borderId="1141" fillId="0" fontId="1141" numFmtId="0" xfId="0"/>
    <xf applyAlignment="1" applyBorder="1" applyFill="1" applyFont="1" applyNumberFormat="1" applyProtection="1" borderId="1143" fillId="0" fontId="1143" numFmtId="0" xfId="0"/>
    <xf applyAlignment="1" applyBorder="1" applyFill="1" applyFont="1" applyNumberFormat="1" applyProtection="1" borderId="1148" fillId="0" fontId="1148" numFmtId="0" xfId="0"/>
    <xf applyAlignment="1" applyBorder="1" applyFill="1" applyFont="1" applyNumberFormat="1" applyProtection="1" borderId="683" fillId="0" fontId="683" numFmtId="0" xfId="0"/>
    <xf applyAlignment="1" applyBorder="1" applyFill="1" applyFont="1" applyNumberFormat="1" applyProtection="1" borderId="498" fillId="0" fontId="498" numFmtId="0" xfId="0"/>
    <xf applyAlignment="1" applyBorder="1" applyFill="1" applyFont="1" applyNumberFormat="1" applyProtection="1" borderId="383" fillId="0" fontId="383" numFmtId="0" xfId="0"/>
    <xf applyAlignment="1" applyBorder="1" applyFill="1" applyFont="1" applyNumberFormat="1" applyProtection="1" borderId="1520" fillId="0" fontId="1520" numFmtId="0" xfId="0"/>
    <xf applyAlignment="1" applyBorder="1" applyFill="1" applyFont="1" applyNumberFormat="1" applyProtection="1" borderId="1521" fillId="0" fontId="1521" numFmtId="0" xfId="0"/>
    <xf applyAlignment="1" applyBorder="1" applyFill="1" applyFont="1" applyNumberFormat="1" applyProtection="1" borderId="1154" fillId="0" fontId="1154" numFmtId="0" xfId="0"/>
    <xf applyAlignment="1" applyBorder="1" applyFill="1" applyFont="1" applyNumberFormat="1" applyProtection="1" borderId="1156" fillId="0" fontId="1156" numFmtId="0" xfId="0"/>
    <xf applyAlignment="1" applyBorder="1" applyFill="1" applyFont="1" applyNumberFormat="1" applyProtection="1" borderId="1161" fillId="0" fontId="1161" numFmtId="0" xfId="0"/>
    <xf applyAlignment="1" applyBorder="1" applyFill="1" applyFont="1" applyNumberFormat="1" applyProtection="1" borderId="688" fillId="0" fontId="688" numFmtId="0" xfId="0"/>
    <xf applyAlignment="1" applyBorder="1" applyFill="1" applyFont="1" applyNumberFormat="1" applyProtection="1" borderId="500" fillId="0" fontId="500" numFmtId="0" xfId="0"/>
    <xf applyAlignment="1" applyBorder="1" applyFill="1" applyFont="1" applyNumberFormat="1" applyProtection="1" borderId="384" fillId="0" fontId="384" numFmtId="0" xfId="0"/>
    <xf applyAlignment="1" applyBorder="1" applyFill="1" applyFont="1" applyNumberFormat="1" applyProtection="1" borderId="1522" fillId="0" fontId="1522" numFmtId="0" xfId="0"/>
    <xf applyAlignment="1" applyBorder="1" applyFill="1" applyFont="1" applyNumberFormat="1" applyProtection="1" borderId="1523" fillId="0" fontId="1523" numFmtId="0" xfId="0"/>
    <xf applyAlignment="1" applyBorder="1" applyFill="1" applyFont="1" applyNumberFormat="1" applyProtection="1" borderId="1167" fillId="0" fontId="1167" numFmtId="0" xfId="0"/>
    <xf applyAlignment="1" applyBorder="1" applyFill="1" applyFont="1" applyNumberFormat="1" applyProtection="1" borderId="1169" fillId="0" fontId="1169" numFmtId="0" xfId="0"/>
    <xf applyAlignment="1" applyBorder="1" applyFill="1" applyFont="1" applyNumberFormat="1" applyProtection="1" borderId="1174" fillId="0" fontId="1174" numFmtId="0" xfId="0"/>
    <xf applyAlignment="1" applyBorder="1" applyFill="1" applyFont="1" applyNumberFormat="1" applyProtection="1" borderId="693" fillId="0" fontId="693" numFmtId="0" xfId="0"/>
    <xf applyAlignment="1" applyBorder="1" applyFill="1" applyFont="1" applyNumberFormat="1" applyProtection="1" borderId="502" fillId="0" fontId="502" numFmtId="0" xfId="0"/>
    <xf applyAlignment="1" applyBorder="1" applyFill="1" applyFont="1" applyNumberFormat="1" applyProtection="1" borderId="385" fillId="0" fontId="385" numFmtId="0" xfId="0"/>
    <xf applyAlignment="1" applyBorder="1" applyFill="1" applyFont="1" applyNumberFormat="1" applyProtection="1" borderId="1524" fillId="0" fontId="1524" numFmtId="0" xfId="0"/>
    <xf applyAlignment="1" applyBorder="1" applyFill="1" applyFont="1" applyNumberFormat="1" applyProtection="1" borderId="1525" fillId="0" fontId="1525" numFmtId="0" xfId="0"/>
    <xf applyAlignment="1" applyBorder="1" applyFill="1" applyFont="1" applyNumberFormat="1" applyProtection="1" borderId="1180" fillId="0" fontId="1180" numFmtId="0" xfId="0"/>
    <xf applyAlignment="1" applyBorder="1" applyFill="1" applyFont="1" applyNumberFormat="1" applyProtection="1" borderId="1182" fillId="0" fontId="1182" numFmtId="0" xfId="0"/>
    <xf applyAlignment="1" applyBorder="1" applyFill="1" applyFont="1" applyNumberFormat="1" applyProtection="1" borderId="1187" fillId="0" fontId="1187" numFmtId="0" xfId="0"/>
    <xf applyAlignment="1" applyBorder="1" applyFill="1" applyFont="1" applyNumberFormat="1" applyProtection="1" borderId="698" fillId="0" fontId="698" numFmtId="0" xfId="0"/>
    <xf applyAlignment="1" applyBorder="1" applyFill="1" applyFont="1" applyNumberFormat="1" applyProtection="1" borderId="504" fillId="0" fontId="504" numFmtId="0" xfId="0"/>
    <xf applyAlignment="1" applyBorder="1" applyFill="1" applyFont="1" applyNumberFormat="1" applyProtection="1" borderId="386" fillId="0" fontId="386" numFmtId="0" xfId="0"/>
    <xf applyAlignment="1" applyBorder="1" applyFill="1" applyFont="1" applyNumberFormat="1" applyProtection="1" borderId="1526" fillId="0" fontId="1526" numFmtId="0" xfId="0"/>
    <xf applyAlignment="1" applyBorder="1" applyFill="1" applyFont="1" applyNumberFormat="1" applyProtection="1" borderId="1527" fillId="0" fontId="1527" numFmtId="0" xfId="0"/>
    <xf applyAlignment="1" applyBorder="1" applyFill="1" applyFont="1" applyNumberFormat="1" applyProtection="1" borderId="1193" fillId="0" fontId="1193" numFmtId="0" xfId="0"/>
    <xf applyAlignment="1" applyBorder="1" applyFill="1" applyFont="1" applyNumberFormat="1" applyProtection="1" borderId="1195" fillId="0" fontId="1195" numFmtId="0" xfId="0"/>
    <xf applyAlignment="1" applyBorder="1" applyFill="1" applyFont="1" applyNumberFormat="1" applyProtection="1" borderId="1200" fillId="0" fontId="1200" numFmtId="0" xfId="0"/>
    <xf applyAlignment="1" applyBorder="1" applyFill="1" applyFont="1" applyNumberFormat="1" applyProtection="1" borderId="703" fillId="0" fontId="703" numFmtId="0" xfId="0"/>
    <xf applyAlignment="1" applyBorder="1" applyFill="1" applyFont="1" applyNumberFormat="1" applyProtection="1" borderId="506" fillId="0" fontId="506" numFmtId="0" xfId="0"/>
    <xf applyAlignment="1" applyBorder="1" applyFill="1" applyFont="1" applyNumberFormat="1" applyProtection="1" borderId="387" fillId="0" fontId="387" numFmtId="0" xfId="0"/>
    <xf applyAlignment="1" applyBorder="1" applyFill="1" applyFont="1" applyNumberFormat="1" applyProtection="1" borderId="1528" fillId="0" fontId="1528" numFmtId="0" xfId="0"/>
    <xf applyAlignment="1" applyBorder="1" applyFill="1" applyFont="1" applyNumberFormat="1" applyProtection="1" borderId="1529" fillId="0" fontId="1529" numFmtId="0" xfId="0"/>
    <xf applyAlignment="1" applyBorder="1" applyFill="1" applyFont="1" applyNumberFormat="1" applyProtection="1" borderId="1206" fillId="0" fontId="1206" numFmtId="0" xfId="0"/>
    <xf applyAlignment="1" applyBorder="1" applyFill="1" applyFont="1" applyNumberFormat="1" applyProtection="1" borderId="1208" fillId="0" fontId="1208" numFmtId="0" xfId="0"/>
    <xf applyAlignment="1" applyBorder="1" applyFill="1" applyFont="1" applyNumberFormat="1" applyProtection="1" borderId="1213" fillId="0" fontId="1213" numFmtId="0" xfId="0"/>
    <xf applyAlignment="1" applyBorder="1" applyFill="1" applyFont="1" applyNumberFormat="1" applyProtection="1" borderId="708" fillId="0" fontId="708" numFmtId="0" xfId="0"/>
    <xf applyAlignment="1" applyBorder="1" applyFill="1" applyFont="1" applyNumberFormat="1" applyProtection="1" borderId="508" fillId="0" fontId="508" numFmtId="0" xfId="0"/>
    <xf applyAlignment="1" applyBorder="1" applyFill="1" applyFont="1" applyNumberFormat="1" applyProtection="1" borderId="388" fillId="0" fontId="388" numFmtId="0" xfId="0"/>
    <xf applyAlignment="1" applyBorder="1" applyFill="1" applyFont="1" applyNumberFormat="1" applyProtection="1" borderId="1530" fillId="0" fontId="1530" numFmtId="0" xfId="0"/>
    <xf applyAlignment="1" applyBorder="1" applyFill="1" applyFont="1" applyNumberFormat="1" applyProtection="1" borderId="1531" fillId="0" fontId="1531" numFmtId="0" xfId="0"/>
    <xf applyAlignment="1" applyBorder="1" applyFill="1" applyFont="1" applyNumberFormat="1" applyProtection="1" borderId="1219" fillId="0" fontId="1219" numFmtId="0" xfId="0"/>
    <xf applyAlignment="1" applyBorder="1" applyFill="1" applyFont="1" applyNumberFormat="1" applyProtection="1" borderId="1221" fillId="0" fontId="1221" numFmtId="0" xfId="0"/>
    <xf applyAlignment="1" applyBorder="1" applyFill="1" applyFont="1" applyNumberFormat="1" applyProtection="1" borderId="1226" fillId="0" fontId="1226" numFmtId="0" xfId="0"/>
    <xf applyAlignment="1" applyBorder="1" applyFill="1" applyFont="1" applyNumberFormat="1" applyProtection="1" borderId="713" fillId="0" fontId="713" numFmtId="0" xfId="0"/>
    <xf applyAlignment="1" applyBorder="1" applyFill="1" applyFont="1" applyNumberFormat="1" applyProtection="1" borderId="510" fillId="0" fontId="510" numFmtId="0" xfId="0"/>
    <xf applyAlignment="1" applyBorder="1" applyFill="1" applyFont="1" applyNumberFormat="1" applyProtection="1" borderId="389" fillId="0" fontId="389" numFmtId="0" xfId="0"/>
    <xf applyAlignment="1" applyBorder="1" applyFill="1" applyFont="1" applyNumberFormat="1" applyProtection="1" borderId="1532" fillId="0" fontId="1532" numFmtId="0" xfId="0"/>
    <xf applyAlignment="1" applyBorder="1" applyFill="1" applyFont="1" applyNumberFormat="1" applyProtection="1" borderId="1533" fillId="0" fontId="1533" numFmtId="0" xfId="0"/>
    <xf applyAlignment="1" applyBorder="1" applyFill="1" applyFont="1" applyNumberFormat="1" applyProtection="1" borderId="1232" fillId="0" fontId="1232" numFmtId="0" xfId="0"/>
    <xf applyAlignment="1" applyBorder="1" applyFill="1" applyFont="1" applyNumberFormat="1" applyProtection="1" borderId="1234" fillId="0" fontId="1234" numFmtId="0" xfId="0"/>
    <xf applyAlignment="1" applyBorder="1" applyFill="1" applyFont="1" applyNumberFormat="1" applyProtection="1" borderId="1239" fillId="0" fontId="1239" numFmtId="0" xfId="0"/>
    <xf applyAlignment="1" applyBorder="1" applyFill="1" applyFont="1" applyNumberFormat="1" applyProtection="1" borderId="718" fillId="0" fontId="718" numFmtId="0" xfId="0"/>
    <xf applyAlignment="1" applyBorder="1" applyFill="1" applyFont="1" applyNumberFormat="1" applyProtection="1" borderId="512" fillId="0" fontId="512" numFmtId="0" xfId="0"/>
    <xf applyAlignment="1" applyBorder="1" applyFill="1" applyFont="1" applyNumberFormat="1" applyProtection="1" borderId="390" fillId="0" fontId="390" numFmtId="0" xfId="0"/>
    <xf applyAlignment="1" applyBorder="1" applyFill="1" applyFont="1" applyNumberFormat="1" applyProtection="1" borderId="1534" fillId="0" fontId="1534" numFmtId="0" xfId="0"/>
    <xf applyAlignment="1" applyBorder="1" applyFill="1" applyFont="1" applyNumberFormat="1" applyProtection="1" borderId="1535" fillId="0" fontId="1535" numFmtId="0" xfId="0"/>
    <xf applyAlignment="1" applyBorder="1" applyFill="1" applyFont="1" applyNumberFormat="1" applyProtection="1" borderId="1245" fillId="0" fontId="1245" numFmtId="0" xfId="0"/>
    <xf applyAlignment="1" applyBorder="1" applyFill="1" applyFont="1" applyNumberFormat="1" applyProtection="1" borderId="1247" fillId="0" fontId="1247" numFmtId="0" xfId="0"/>
    <xf applyAlignment="1" applyBorder="1" applyFill="1" applyFont="1" applyNumberFormat="1" applyProtection="1" borderId="1252" fillId="0" fontId="1252" numFmtId="0" xfId="0"/>
    <xf applyAlignment="1" applyBorder="1" applyFill="1" applyFont="1" applyNumberFormat="1" applyProtection="1" borderId="723" fillId="0" fontId="723" numFmtId="0" xfId="0"/>
    <xf applyAlignment="1" applyBorder="1" applyFill="1" applyFont="1" applyNumberFormat="1" applyProtection="1" borderId="514" fillId="0" fontId="514" numFmtId="0" xfId="0"/>
    <xf applyAlignment="1" applyBorder="1" applyFill="1" applyFont="1" applyNumberFormat="1" applyProtection="1" borderId="391" fillId="0" fontId="391" numFmtId="0" xfId="0"/>
    <xf applyAlignment="1" applyBorder="1" applyFill="1" applyFont="1" applyNumberFormat="1" applyProtection="1" borderId="1536" fillId="0" fontId="1536" numFmtId="0" xfId="0"/>
    <xf applyAlignment="1" applyBorder="1" applyFill="1" applyFont="1" applyNumberFormat="1" applyProtection="1" borderId="1537" fillId="0" fontId="1537" numFmtId="0" xfId="0"/>
    <xf applyAlignment="1" applyBorder="1" applyFill="1" applyFont="1" applyNumberFormat="1" applyProtection="1" borderId="1258" fillId="0" fontId="1258" numFmtId="0" xfId="0"/>
    <xf applyAlignment="1" applyBorder="1" applyFill="1" applyFont="1" applyNumberFormat="1" applyProtection="1" borderId="1260" fillId="0" fontId="1260" numFmtId="0" xfId="0"/>
    <xf applyAlignment="1" applyBorder="1" applyFill="1" applyFont="1" applyNumberFormat="1" applyProtection="1" borderId="1265" fillId="0" fontId="1265" numFmtId="0" xfId="0"/>
    <xf applyAlignment="1" applyBorder="1" applyFill="1" applyFont="1" applyNumberFormat="1" applyProtection="1" borderId="728" fillId="0" fontId="728" numFmtId="0" xfId="0"/>
    <xf applyAlignment="1" applyBorder="1" applyFill="1" applyFont="1" applyNumberFormat="1" applyProtection="1" borderId="516" fillId="0" fontId="516" numFmtId="0" xfId="0"/>
    <xf applyAlignment="1" applyBorder="1" applyFill="1" applyFont="1" applyNumberFormat="1" applyProtection="1" borderId="392" fillId="0" fontId="392" numFmtId="0" xfId="0"/>
    <xf applyAlignment="1" applyBorder="1" applyFill="1" applyFont="1" applyNumberFormat="1" applyProtection="1" borderId="1538" fillId="0" fontId="1538" numFmtId="0" xfId="0"/>
    <xf applyAlignment="1" applyBorder="1" applyFill="1" applyFont="1" applyNumberFormat="1" applyProtection="1" borderId="1539" fillId="0" fontId="1539" numFmtId="0" xfId="0"/>
    <xf applyAlignment="1" applyBorder="1" applyFill="1" applyFont="1" applyNumberFormat="1" applyProtection="1" borderId="1271" fillId="0" fontId="1271" numFmtId="0" xfId="0"/>
    <xf applyAlignment="1" applyBorder="1" applyFill="1" applyFont="1" applyNumberFormat="1" applyProtection="1" borderId="1273" fillId="0" fontId="1273" numFmtId="0" xfId="0"/>
    <xf applyAlignment="1" applyBorder="1" applyFill="1" applyFont="1" applyNumberFormat="1" applyProtection="1" borderId="1278" fillId="0" fontId="1278" numFmtId="0" xfId="0"/>
    <xf applyAlignment="1" applyBorder="1" applyFill="1" applyFont="1" applyNumberFormat="1" applyProtection="1" borderId="733" fillId="0" fontId="733" numFmtId="0" xfId="0"/>
    <xf applyAlignment="1" applyBorder="1" applyFill="1" applyFont="1" applyNumberFormat="1" applyProtection="1" borderId="518" fillId="0" fontId="518" numFmtId="0" xfId="0"/>
    <xf applyAlignment="1" applyBorder="1" applyFill="1" applyFont="1" applyNumberFormat="1" applyProtection="1" borderId="393" fillId="0" fontId="393" numFmtId="0" xfId="0"/>
    <xf applyAlignment="1" applyBorder="1" applyFill="1" applyFont="1" applyNumberFormat="1" applyProtection="1" borderId="1540" fillId="0" fontId="1540" numFmtId="0" xfId="0"/>
    <xf applyAlignment="1" applyBorder="1" applyFill="1" applyFont="1" applyNumberFormat="1" applyProtection="1" borderId="1541" fillId="0" fontId="1541" numFmtId="0" xfId="0"/>
    <xf applyAlignment="1" applyBorder="1" applyFill="1" applyFont="1" applyNumberFormat="1" applyProtection="1" borderId="1284" fillId="0" fontId="1284" numFmtId="0" xfId="0"/>
    <xf applyAlignment="1" applyBorder="1" applyFill="1" applyFont="1" applyNumberFormat="1" applyProtection="1" borderId="1286" fillId="0" fontId="1286" numFmtId="0" xfId="0"/>
    <xf applyAlignment="1" applyBorder="1" applyFill="1" applyFont="1" applyNumberFormat="1" applyProtection="1" borderId="1291" fillId="0" fontId="1291" numFmtId="0" xfId="0"/>
    <xf applyAlignment="1" applyBorder="1" applyFill="1" applyFont="1" applyNumberFormat="1" applyProtection="1" borderId="738" fillId="0" fontId="738" numFmtId="0" xfId="0"/>
    <xf applyAlignment="1" applyBorder="1" applyFill="1" applyFont="1" applyNumberFormat="1" applyProtection="1" borderId="520" fillId="0" fontId="520" numFmtId="0" xfId="0"/>
    <xf applyAlignment="1" applyBorder="1" applyFill="1" applyFont="1" applyNumberFormat="1" applyProtection="1" borderId="394" fillId="0" fontId="394" numFmtId="0" xfId="0"/>
    <xf applyAlignment="1" applyBorder="1" applyFill="1" applyFont="1" applyNumberFormat="1" applyProtection="1" borderId="1542" fillId="0" fontId="1542" numFmtId="0" xfId="0"/>
    <xf applyAlignment="1" applyBorder="1" applyFill="1" applyFont="1" applyNumberFormat="1" applyProtection="1" borderId="1543" fillId="0" fontId="1543" numFmtId="0" xfId="0"/>
    <xf applyAlignment="1" applyBorder="1" applyFill="1" applyFont="1" applyNumberFormat="1" applyProtection="1" borderId="1297" fillId="0" fontId="1297" numFmtId="0" xfId="0"/>
    <xf applyAlignment="1" applyBorder="1" applyFill="1" applyFont="1" applyNumberFormat="1" applyProtection="1" borderId="1299" fillId="0" fontId="1299" numFmtId="0" xfId="0"/>
    <xf applyAlignment="1" applyBorder="1" applyFill="1" applyFont="1" applyNumberFormat="1" applyProtection="1" borderId="1304" fillId="0" fontId="1304" numFmtId="0" xfId="0"/>
    <xf applyAlignment="1" applyBorder="1" applyFill="1" applyFont="1" applyNumberFormat="1" applyProtection="1" borderId="743" fillId="0" fontId="743" numFmtId="0" xfId="0"/>
    <xf applyAlignment="1" applyBorder="1" applyFill="1" applyFont="1" applyNumberFormat="1" applyProtection="1" borderId="522" fillId="0" fontId="522" numFmtId="0" xfId="0"/>
    <xf applyAlignment="1" applyBorder="1" applyFill="1" applyFont="1" applyNumberFormat="1" applyProtection="1" borderId="1544" fillId="0" fontId="1544" numFmtId="0" xfId="0"/>
    <xf applyAlignment="1" applyBorder="1" applyFill="1" applyFont="1" applyNumberFormat="1" applyProtection="1" borderId="1545" fillId="0" fontId="1545" numFmtId="0" xfId="0"/>
    <xf applyAlignment="1" applyBorder="1" applyFill="1" applyFont="1" applyNumberFormat="1" applyProtection="1" borderId="1310" fillId="0" fontId="1310" numFmtId="0" xfId="0"/>
    <xf applyAlignment="1" applyBorder="1" applyFill="1" applyFont="1" applyNumberFormat="1" applyProtection="1" borderId="1312" fillId="0" fontId="1312" numFmtId="0" xfId="0"/>
    <xf applyAlignment="1" applyBorder="1" applyFill="1" applyFont="1" applyNumberFormat="1" applyProtection="1" borderId="1317" fillId="0" fontId="1317" numFmtId="0" xfId="0"/>
    <xf applyAlignment="1" applyBorder="1" applyFill="1" applyFont="1" applyNumberFormat="1" applyProtection="1" borderId="748" fillId="0" fontId="748" numFmtId="0" xfId="0"/>
    <xf applyAlignment="1" applyBorder="1" applyFill="1" applyFont="1" applyNumberFormat="1" applyProtection="1" borderId="524" fillId="0" fontId="524" numFmtId="0" xfId="0"/>
    <xf applyAlignment="1" applyBorder="1" applyFill="1" applyFont="1" applyNumberFormat="1" applyProtection="1" borderId="1546" fillId="0" fontId="1546" numFmtId="0" xfId="0"/>
    <xf applyAlignment="1" applyBorder="1" applyFill="1" applyFont="1" applyNumberFormat="1" applyProtection="1" borderId="1547" fillId="0" fontId="1547" numFmtId="0" xfId="0"/>
    <xf applyAlignment="1" applyBorder="1" applyFill="1" applyFont="1" applyNumberFormat="1" applyProtection="1" borderId="1323" fillId="0" fontId="1323" numFmtId="0" xfId="0"/>
    <xf applyAlignment="1" applyBorder="1" applyFill="1" applyFont="1" applyNumberFormat="1" applyProtection="1" borderId="1325" fillId="0" fontId="1325" numFmtId="0" xfId="0"/>
    <xf applyAlignment="1" applyBorder="1" applyFill="1" applyFont="1" applyNumberFormat="1" applyProtection="1" borderId="1330" fillId="0" fontId="1330" numFmtId="0" xfId="0"/>
    <xf applyAlignment="1" applyBorder="1" applyFill="1" applyFont="1" applyNumberFormat="1" applyProtection="1" borderId="753" fillId="0" fontId="753" numFmtId="0" xfId="0"/>
    <xf applyAlignment="1" applyBorder="1" applyFill="1" applyFont="1" applyNumberFormat="1" applyProtection="1" borderId="526" fillId="0" fontId="526" numFmtId="0" xfId="0"/>
    <xf applyAlignment="1" applyBorder="1" applyFill="1" applyFont="1" applyNumberFormat="1" applyProtection="1" borderId="1548" fillId="0" fontId="1548" numFmtId="0" xfId="0"/>
    <xf applyAlignment="1" applyBorder="1" applyFill="1" applyFont="1" applyNumberFormat="1" applyProtection="1" borderId="1549" fillId="0" fontId="1549" numFmtId="0" xfId="0"/>
    <xf applyAlignment="1" applyBorder="1" applyFill="1" applyFont="1" applyNumberFormat="1" applyProtection="1" borderId="1336" fillId="0" fontId="1336" numFmtId="0" xfId="0"/>
    <xf applyAlignment="1" applyBorder="1" applyFill="1" applyFont="1" applyNumberFormat="1" applyProtection="1" borderId="1338" fillId="0" fontId="1338" numFmtId="0" xfId="0"/>
    <xf applyAlignment="1" applyBorder="1" applyFill="1" applyFont="1" applyNumberFormat="1" applyProtection="1" borderId="1343" fillId="0" fontId="1343" numFmtId="0" xfId="0"/>
    <xf applyAlignment="1" applyBorder="1" applyFill="1" applyFont="1" applyNumberFormat="1" applyProtection="1" borderId="758" fillId="0" fontId="758" numFmtId="0" xfId="0"/>
    <xf applyAlignment="1" applyBorder="1" applyFill="1" applyFont="1" applyNumberFormat="1" applyProtection="1" borderId="528" fillId="0" fontId="528" numFmtId="0" xfId="0"/>
    <xf applyAlignment="1" applyBorder="1" applyFill="1" applyFont="1" applyNumberFormat="1" applyProtection="1" borderId="1550" fillId="0" fontId="1550" numFmtId="0" xfId="0"/>
    <xf applyAlignment="1" applyBorder="1" applyFill="1" applyFont="1" applyNumberFormat="1" applyProtection="1" borderId="1551" fillId="0" fontId="1551" numFmtId="0" xfId="0"/>
    <xf applyAlignment="1" applyBorder="1" applyFill="1" applyFont="1" applyNumberFormat="1" applyProtection="1" borderId="1349" fillId="0" fontId="1349" numFmtId="0" xfId="0"/>
    <xf applyAlignment="1" applyBorder="1" applyFill="1" applyFont="1" applyNumberFormat="1" applyProtection="1" borderId="1351" fillId="0" fontId="1351" numFmtId="0" xfId="0"/>
    <xf applyAlignment="1" applyBorder="1" applyFill="1" applyFont="1" applyNumberFormat="1" applyProtection="1" borderId="1356" fillId="0" fontId="1356" numFmtId="0" xfId="0"/>
    <xf applyAlignment="1" applyBorder="1" applyFill="1" applyFont="1" applyNumberFormat="1" applyProtection="1" borderId="763" fillId="0" fontId="763" numFmtId="0" xfId="0"/>
    <xf applyAlignment="1" applyBorder="1" applyFill="1" applyFont="1" applyNumberFormat="1" applyProtection="1" borderId="530" fillId="0" fontId="530" numFmtId="0" xfId="0"/>
    <xf applyAlignment="1" applyBorder="1" applyFill="1" applyFont="1" applyNumberFormat="1" applyProtection="1" borderId="1552" fillId="0" fontId="1552" numFmtId="0" xfId="0"/>
    <xf applyAlignment="1" applyBorder="1" applyFill="1" applyFont="1" applyNumberFormat="1" applyProtection="1" borderId="1553" fillId="0" fontId="1553" numFmtId="0" xfId="0"/>
    <xf applyAlignment="1" applyBorder="1" applyFill="1" applyFont="1" applyNumberFormat="1" applyProtection="1" borderId="1362" fillId="0" fontId="1362" numFmtId="0" xfId="0"/>
    <xf applyAlignment="1" applyBorder="1" applyFill="1" applyFont="1" applyNumberFormat="1" applyProtection="1" borderId="1364" fillId="0" fontId="1364" numFmtId="0" xfId="0"/>
    <xf applyAlignment="1" applyBorder="1" applyFill="1" applyFont="1" applyNumberFormat="1" applyProtection="1" borderId="1369" fillId="0" fontId="1369" numFmtId="0" xfId="0"/>
    <xf applyAlignment="1" applyBorder="1" applyFill="1" applyFont="1" applyNumberFormat="1" applyProtection="1" borderId="768" fillId="0" fontId="768" numFmtId="0" xfId="0"/>
    <xf applyAlignment="1" applyBorder="1" applyFill="1" applyFont="1" applyNumberFormat="1" applyProtection="1" borderId="532" fillId="0" fontId="532" numFmtId="0" xfId="0"/>
    <xf applyAlignment="1" applyBorder="1" applyFill="1" applyFont="1" applyNumberFormat="1" applyProtection="1" borderId="1554" fillId="0" fontId="1554" numFmtId="0" xfId="0"/>
    <xf applyAlignment="1" applyBorder="1" applyFill="1" applyFont="1" applyNumberFormat="1" applyProtection="1" borderId="1555" fillId="0" fontId="1555" numFmtId="0" xfId="0"/>
    <xf applyAlignment="1" applyBorder="1" applyFill="1" applyFont="1" applyNumberFormat="1" applyProtection="1" borderId="1375" fillId="0" fontId="1375" numFmtId="0" xfId="0"/>
    <xf applyAlignment="1" applyBorder="1" applyFill="1" applyFont="1" applyNumberFormat="1" applyProtection="1" borderId="1377" fillId="0" fontId="1377" numFmtId="0" xfId="0"/>
    <xf applyAlignment="1" applyBorder="1" applyFill="1" applyFont="1" applyNumberFormat="1" applyProtection="1" borderId="1382" fillId="0" fontId="1382" numFmtId="0" xfId="0"/>
    <xf applyAlignment="1" applyBorder="1" applyFill="1" applyFont="1" applyNumberFormat="1" applyProtection="1" borderId="773" fillId="0" fontId="773" numFmtId="0" xfId="0"/>
    <xf applyAlignment="1" applyBorder="1" applyFill="1" applyFont="1" applyNumberFormat="1" applyProtection="1" borderId="534" fillId="0" fontId="534" numFmtId="0" xfId="0"/>
    <xf applyAlignment="1" applyBorder="1" applyFill="1" applyFont="1" applyNumberFormat="1" applyProtection="1" borderId="1556" fillId="0" fontId="1556" numFmtId="0" xfId="0"/>
    <xf applyAlignment="1" applyBorder="1" applyFill="1" applyFont="1" applyNumberFormat="1" applyProtection="1" borderId="1557" fillId="0" fontId="1557" numFmtId="0" xfId="0"/>
    <xf applyAlignment="1" applyBorder="1" applyFill="1" applyFont="1" applyNumberFormat="1" applyProtection="1" borderId="1388" fillId="0" fontId="1388" numFmtId="0" xfId="0"/>
    <xf applyAlignment="1" applyBorder="1" applyFill="1" applyFont="1" applyNumberFormat="1" applyProtection="1" borderId="1390" fillId="0" fontId="1390" numFmtId="0" xfId="0"/>
    <xf applyAlignment="1" applyBorder="1" applyFill="1" applyFont="1" applyNumberFormat="1" applyProtection="1" borderId="1395" fillId="0" fontId="1395" numFmtId="0" xfId="0"/>
    <xf applyAlignment="1" applyBorder="1" applyFill="1" applyFont="1" applyNumberFormat="1" applyProtection="1" borderId="778" fillId="0" fontId="778" numFmtId="0" xfId="0"/>
    <xf applyAlignment="1" applyBorder="1" applyFill="1" applyFont="1" applyNumberFormat="1" applyProtection="1" borderId="536" fillId="0" fontId="536" numFmtId="0" xfId="0"/>
    <xf applyAlignment="1" applyBorder="1" applyFill="1" applyFont="1" applyNumberFormat="1" applyProtection="1" borderId="1558" fillId="0" fontId="1558" numFmtId="0" xfId="0"/>
    <xf applyAlignment="1" applyBorder="1" applyFill="1" applyFont="1" applyNumberFormat="1" applyProtection="1" borderId="1559" fillId="0" fontId="1559" numFmtId="0" xfId="0"/>
    <xf applyAlignment="1" applyBorder="1" applyFill="1" applyFont="1" applyNumberFormat="1" applyProtection="1" borderId="1401" fillId="0" fontId="1401" numFmtId="0" xfId="0"/>
    <xf applyAlignment="1" applyBorder="1" applyFill="1" applyFont="1" applyNumberFormat="1" applyProtection="1" borderId="1403" fillId="0" fontId="1403" numFmtId="0" xfId="0"/>
    <xf applyAlignment="1" applyBorder="1" applyFill="1" applyFont="1" applyNumberFormat="1" applyProtection="1" borderId="1408" fillId="0" fontId="1408" numFmtId="0" xfId="0"/>
    <xf applyAlignment="1" applyBorder="1" applyFill="1" applyFont="1" applyNumberFormat="1" applyProtection="1" borderId="783" fillId="0" fontId="783" numFmtId="0" xfId="0"/>
    <xf applyAlignment="1" applyBorder="1" applyFill="1" applyFont="1" applyNumberFormat="1" applyProtection="1" borderId="538" fillId="0" fontId="538" numFmtId="0" xfId="0"/>
    <xf applyAlignment="1" applyBorder="1" applyFill="1" applyFont="1" applyNumberFormat="1" applyProtection="1" borderId="1560" fillId="0" fontId="1560" numFmtId="0" xfId="0"/>
    <xf applyAlignment="1" applyBorder="1" applyFill="1" applyFont="1" applyNumberFormat="1" applyProtection="1" borderId="1561" fillId="0" fontId="1561" numFmtId="0" xfId="0"/>
    <xf applyAlignment="1" applyBorder="1" applyFill="1" applyFont="1" applyNumberFormat="1" applyProtection="1" borderId="1414" fillId="0" fontId="1414" numFmtId="0" xfId="0"/>
    <xf applyAlignment="1" applyBorder="1" applyFill="1" applyFont="1" applyNumberFormat="1" applyProtection="1" borderId="1416" fillId="0" fontId="1416" numFmtId="0" xfId="0"/>
    <xf applyAlignment="1" applyBorder="1" applyFill="1" applyFont="1" applyNumberFormat="1" applyProtection="1" borderId="1421" fillId="0" fontId="1421" numFmtId="0" xfId="0"/>
    <xf applyAlignment="1" applyBorder="1" applyFill="1" applyFont="1" applyNumberFormat="1" applyProtection="1" borderId="788" fillId="0" fontId="788" numFmtId="0" xfId="0"/>
    <xf applyAlignment="1" applyBorder="1" applyFill="1" applyFont="1" applyNumberFormat="1" applyProtection="1" borderId="540" fillId="0" fontId="540" numFmtId="0" xfId="0"/>
    <xf applyAlignment="1" applyBorder="1" applyFill="1" applyFont="1" applyNumberFormat="1" applyProtection="1" borderId="1562" fillId="0" fontId="1562" numFmtId="0" xfId="0"/>
    <xf applyAlignment="1" applyBorder="1" applyFill="1" applyFont="1" applyNumberFormat="1" applyProtection="1" borderId="1563" fillId="0" fontId="1563" numFmtId="0" xfId="0"/>
    <xf applyAlignment="1" applyBorder="1" applyFill="1" applyFont="1" applyNumberFormat="1" applyProtection="1" borderId="1427" fillId="0" fontId="1427" numFmtId="0" xfId="0"/>
    <xf applyAlignment="1" applyBorder="1" applyFill="1" applyFont="1" applyNumberFormat="1" applyProtection="1" borderId="1429" fillId="0" fontId="1429" numFmtId="0" xfId="0"/>
    <xf applyAlignment="1" applyBorder="1" applyFill="1" applyFont="1" applyNumberFormat="1" applyProtection="1" borderId="1434" fillId="0" fontId="1434" numFmtId="0" xfId="0"/>
    <xf applyAlignment="1" applyBorder="1" applyFill="1" applyFont="1" applyNumberFormat="1" applyProtection="1" borderId="793" fillId="0" fontId="793" numFmtId="0" xfId="0"/>
    <xf applyAlignment="1" applyBorder="1" applyFill="1" applyFont="1" applyNumberFormat="1" applyProtection="1" borderId="542" fillId="0" fontId="542" numFmtId="0" xfId="0"/>
    <xf applyAlignment="1" applyBorder="1" applyFill="1" applyFont="1" applyNumberFormat="1" applyProtection="1" borderId="1564" fillId="0" fontId="1564" numFmtId="0" xfId="0"/>
    <xf applyAlignment="1" applyBorder="1" applyFill="1" applyFont="1" applyNumberFormat="1" applyProtection="1" borderId="1565" fillId="0" fontId="1565" numFmtId="0" xfId="0"/>
    <xf applyAlignment="1" applyBorder="1" applyFill="1" applyFont="1" applyNumberFormat="1" applyProtection="1" borderId="1440" fillId="0" fontId="1440" numFmtId="0" xfId="0"/>
    <xf applyAlignment="1" applyBorder="1" applyFill="1" applyFont="1" applyNumberFormat="1" applyProtection="1" borderId="1442" fillId="0" fontId="1442" numFmtId="0" xfId="0"/>
    <xf applyAlignment="1" applyBorder="1" applyFill="1" applyFont="1" applyNumberFormat="1" applyProtection="1" borderId="1447" fillId="0" fontId="1447" numFmtId="0" xfId="0"/>
    <xf applyAlignment="1" applyBorder="1" applyFill="1" applyFont="1" applyNumberFormat="1" applyProtection="1" borderId="798" fillId="0" fontId="798" numFmtId="0" xfId="0"/>
    <xf applyAlignment="1" applyBorder="1" applyFill="1" applyFont="1" applyNumberFormat="1" applyProtection="1" borderId="544" fillId="0" fontId="544" numFmtId="0" xfId="0"/>
    <xf applyAlignment="1" applyBorder="1" applyFill="1" applyFont="1" applyNumberFormat="1" applyProtection="1" borderId="1566" fillId="0" fontId="1566" numFmtId="0" xfId="0"/>
    <xf applyAlignment="1" applyBorder="1" applyFill="1" applyFont="1" applyNumberFormat="1" applyProtection="1" borderId="1567" fillId="0" fontId="1567" numFmtId="0" xfId="0"/>
    <xf applyAlignment="1" applyBorder="1" applyFill="1" applyFont="1" applyNumberFormat="1" applyProtection="1" borderId="1453" fillId="0" fontId="1453" numFmtId="0" xfId="0"/>
    <xf applyAlignment="1" applyBorder="1" applyFill="1" applyFont="1" applyNumberFormat="1" applyProtection="1" borderId="1455" fillId="0" fontId="1455" numFmtId="0" xfId="0"/>
    <xf applyAlignment="1" applyBorder="1" applyFill="1" applyFont="1" applyNumberFormat="1" applyProtection="1" borderId="1460" fillId="0" fontId="1460" numFmtId="0" xfId="0"/>
    <xf applyAlignment="1" applyBorder="1" applyFill="1" applyFont="1" applyNumberFormat="1" applyProtection="1" borderId="546" fillId="0" fontId="546" numFmtId="0" xfId="0"/>
    <xf applyAlignment="1" applyBorder="1" applyFill="1" applyFont="1" applyNumberFormat="1" applyProtection="1" borderId="395" fillId="0" fontId="395" numFmtId="0" xfId="0"/>
    <xf applyAlignment="1" applyBorder="1" applyFill="1" applyFont="1" applyNumberFormat="1" applyProtection="1" borderId="396" fillId="0" fontId="396" numFmtId="0" xfId="0"/>
    <xf applyAlignment="1" applyBorder="1" applyFill="1" applyFont="1" applyNumberFormat="1" applyProtection="1" borderId="397" fillId="0" fontId="397" numFmtId="0" xfId="0"/>
    <xf applyAlignment="1" applyBorder="1" applyFill="1" applyFont="1" applyNumberFormat="1" applyProtection="1" borderId="398" fillId="0" fontId="398" numFmtId="0" xfId="0"/>
    <xf applyAlignment="1" applyBorder="1" applyFill="1" applyFont="1" applyNumberFormat="1" applyProtection="1" borderId="399" fillId="0" fontId="399" numFmtId="0" xfId="0"/>
    <xf applyAlignment="1" applyBorder="1" applyFill="1" applyFont="1" applyNumberFormat="1" applyProtection="1" borderId="400" fillId="0" fontId="400" numFmtId="0" xfId="0"/>
    <xf applyAlignment="1" applyBorder="1" applyFill="1" applyFont="1" applyNumberFormat="1" applyProtection="1" borderId="401" fillId="0" fontId="401" numFmtId="0" xfId="0"/>
    <xf applyAlignment="1" applyBorder="1" applyFill="1" applyFont="1" applyNumberFormat="1" applyProtection="1" borderId="402" fillId="0" fontId="402" numFmtId="0" xfId="0"/>
    <xf applyAlignment="1" applyBorder="1" applyFill="1" applyFont="1" applyNumberFormat="1" applyProtection="1" borderId="403" fillId="0" fontId="403" numFmtId="0" xfId="0"/>
    <xf applyAlignment="1" applyBorder="1" applyFill="1" applyFont="1" applyNumberFormat="1" applyProtection="1" borderId="404" fillId="0" fontId="404" numFmtId="0" xfId="0"/>
    <xf applyAlignment="1" applyBorder="1" applyFill="1" applyFont="1" applyNumberFormat="1" applyProtection="1" borderId="405" fillId="0" fontId="405" numFmtId="0" xfId="0"/>
    <xf applyAlignment="1" applyBorder="1" applyFill="1" applyFont="1" applyNumberFormat="1" applyProtection="1" borderId="406" fillId="0" fontId="406" numFmtId="0" xfId="0"/>
    <xf applyAlignment="1" applyBorder="1" applyFill="1" applyFont="1" applyNumberFormat="1" applyProtection="1" borderId="407" fillId="0" fontId="407" numFmtId="0" xfId="0"/>
    <xf applyAlignment="1" applyBorder="1" applyFill="1" applyFont="1" applyNumberFormat="1" applyProtection="1" borderId="408" fillId="0" fontId="408" numFmtId="0" xfId="0"/>
    <xf applyAlignment="1" applyBorder="1" applyFill="1" applyFont="1" applyNumberFormat="1" applyProtection="1" borderId="409" fillId="0" fontId="409" numFmtId="0" xfId="0"/>
    <xf applyAlignment="1" applyBorder="1" applyFill="1" applyFont="1" applyNumberFormat="1" applyProtection="1" borderId="410" fillId="0" fontId="410" numFmtId="0" xfId="0"/>
    <xf applyAlignment="1" applyBorder="1" applyFill="1" applyFont="1" applyNumberFormat="1" applyProtection="1" borderId="411" fillId="0" fontId="411" numFmtId="0" xfId="0"/>
    <xf applyAlignment="1" applyBorder="1" applyFill="1" applyFont="1" applyNumberFormat="1" applyProtection="1" borderId="412" fillId="0" fontId="412" numFmtId="0" xfId="0"/>
    <xf applyAlignment="1" applyBorder="1" applyFill="1" applyFont="1" applyNumberFormat="1" applyProtection="1" borderId="413" fillId="0" fontId="413" numFmtId="0" xfId="0"/>
    <xf applyAlignment="1" applyBorder="1" applyFill="1" applyFont="1" applyNumberFormat="1" applyProtection="1" borderId="414" fillId="0" fontId="414" numFmtId="0" xfId="0"/>
    <xf applyAlignment="1" applyBorder="1" applyFill="1" applyFont="1" applyNumberFormat="1" applyProtection="1" borderId="415" fillId="0" fontId="415" numFmtId="0" xfId="0"/>
    <xf applyAlignment="1" applyBorder="1" applyFill="1" applyFont="1" applyNumberFormat="1" applyProtection="1" borderId="416" fillId="0" fontId="416" numFmtId="0" xfId="0"/>
    <xf applyAlignment="1" applyBorder="1" applyFill="1" applyFont="1" applyNumberFormat="1" applyProtection="1" borderId="417" fillId="0" fontId="417" numFmtId="0" xfId="0"/>
    <xf applyAlignment="1" applyBorder="1" applyFill="1" applyFont="1" applyNumberFormat="1" applyProtection="1" borderId="418" fillId="0" fontId="418" numFmtId="0" xfId="0"/>
    <xf applyAlignment="1" applyBorder="1" applyFill="1" applyFont="1" applyNumberFormat="1" applyProtection="1" borderId="419" fillId="0" fontId="419" numFmtId="0" xfId="0"/>
    <xf applyAlignment="1" applyBorder="1" applyFill="1" applyFont="1" applyNumberFormat="1" applyProtection="1" borderId="420" fillId="0" fontId="420" numFmtId="0" xfId="0"/>
    <xf applyAlignment="1" applyBorder="1" applyFill="1" applyFont="1" applyNumberFormat="1" applyProtection="1" borderId="421" fillId="0" fontId="421" numFmtId="0" xfId="0"/>
    <xf applyAlignment="1" applyBorder="1" applyFill="1" applyFont="1" applyNumberFormat="1" applyProtection="1" borderId="422" fillId="0" fontId="422" numFmtId="0" xfId="0"/>
    <xf applyAlignment="1" applyBorder="1" applyFill="1" applyFont="1" applyNumberFormat="1" applyProtection="1" borderId="423" fillId="0" fontId="423" numFmtId="0" xfId="0"/>
    <xf applyAlignment="1" applyBorder="1" applyFill="1" applyFont="1" applyNumberFormat="1" applyProtection="1" borderId="424" fillId="0" fontId="424" numFmtId="0" xfId="0"/>
    <xf applyAlignment="1" applyBorder="1" applyFill="1" applyFont="1" applyNumberFormat="1" applyProtection="1" borderId="425" fillId="0" fontId="425" numFmtId="0" xfId="0"/>
    <xf applyAlignment="1" applyBorder="1" applyFill="1" applyFont="1" applyNumberFormat="1" applyProtection="1" borderId="426" fillId="0" fontId="426" numFmtId="0" xfId="0"/>
    <xf applyAlignment="1" applyBorder="1" applyFill="1" applyFont="1" applyNumberFormat="1" applyProtection="1" borderId="427" fillId="0" fontId="427" numFmtId="0" xfId="0"/>
    <xf applyAlignment="1" applyBorder="1" applyFill="1" applyFont="1" applyNumberFormat="1" applyProtection="1" borderId="428" fillId="0" fontId="428" numFmtId="0" xfId="0"/>
    <xf applyAlignment="1" applyBorder="1" applyFill="1" applyFont="1" applyNumberFormat="1" applyProtection="1" borderId="429" fillId="0" fontId="429" numFmtId="0" xfId="0"/>
    <xf applyAlignment="1" applyBorder="1" applyFill="1" applyFont="1" applyNumberFormat="1" applyProtection="1" borderId="430" fillId="0" fontId="430" numFmtId="0" xfId="0"/>
    <xf applyAlignment="1" applyBorder="1" applyFill="1" applyFont="1" applyNumberFormat="1" applyProtection="1" borderId="431" fillId="0" fontId="431" numFmtId="0" xfId="0"/>
    <xf applyAlignment="1" applyBorder="1" applyFill="1" applyFont="1" applyNumberFormat="1" applyProtection="1" borderId="432" fillId="0" fontId="432" numFmtId="0" xfId="0"/>
    <xf applyAlignment="1" applyBorder="1" applyFill="1" applyFont="1" applyNumberFormat="1" applyProtection="1" borderId="433" fillId="0" fontId="433" numFmtId="0" xfId="0"/>
    <xf applyAlignment="1" applyBorder="1" applyFill="1" applyFont="1" applyNumberFormat="1" applyProtection="1" borderId="434" fillId="0" fontId="434" numFmtId="0" xfId="0"/>
    <xf applyAlignment="1" applyBorder="1" applyFill="1" applyFont="1" applyNumberFormat="1" applyProtection="1" borderId="435" fillId="0" fontId="435" numFmtId="0" xfId="0"/>
    <xf applyAlignment="1" applyBorder="1" applyFill="1" applyFont="1" applyNumberFormat="1" applyProtection="1" borderId="436" fillId="0" fontId="436" numFmtId="0" xfId="0"/>
    <xf applyAlignment="1" applyBorder="1" applyFill="1" applyFont="1" applyNumberFormat="1" applyProtection="1" borderId="437" fillId="0" fontId="437" numFmtId="0" xfId="0"/>
    <xf applyAlignment="1" applyBorder="1" applyFill="1" applyFont="1" applyNumberFormat="1" applyProtection="1" borderId="438" fillId="0" fontId="438" numFmtId="0" xfId="0"/>
    <xf applyAlignment="1" applyBorder="1" applyFill="1" applyFont="1" applyNumberFormat="1" applyProtection="1" borderId="439" fillId="0" fontId="439" numFmtId="0" xfId="0"/>
    <xf applyAlignment="1" applyBorder="1" applyFill="1" applyFont="1" applyNumberFormat="1" applyProtection="1" borderId="440" fillId="0" fontId="440" numFmtId="0" xfId="0"/>
    <xf applyAlignment="1" applyBorder="1" applyFill="1" applyFont="1" applyNumberFormat="1" applyProtection="1" borderId="441" fillId="0" fontId="441" numFmtId="0" xfId="0"/>
    <xf applyAlignment="1" applyBorder="1" applyFill="1" applyFont="1" applyNumberFormat="1" applyProtection="1" borderId="442" fillId="0" fontId="442" numFmtId="0" xfId="0"/>
    <xf applyAlignment="1" applyBorder="1" applyFill="1" applyFont="1" applyNumberFormat="1" applyProtection="1" borderId="443" fillId="0" fontId="443" numFmtId="0" xfId="0"/>
    <xf applyAlignment="1" applyBorder="1" applyFill="1" applyFont="1" applyNumberFormat="1" applyProtection="1" borderId="444" fillId="0" fontId="444" numFmtId="0" xfId="0"/>
    <xf applyAlignment="1" applyBorder="1" applyFill="1" applyFont="1" applyNumberFormat="1" applyProtection="1" borderId="1568" fillId="0" fontId="1568" numFmtId="0" xfId="0"/>
    <xf applyAlignment="1" applyBorder="1" applyFill="1" applyFont="1" applyNumberFormat="1" applyProtection="1" borderId="1569" fillId="0" fontId="1569" numFmtId="0" xfId="0"/>
    <xf applyAlignment="1" applyBorder="1" applyFill="1" applyFont="1" applyNumberFormat="1" applyProtection="1" borderId="1570" fillId="0" fontId="1570" numFmtId="0" xfId="0"/>
    <xf applyAlignment="1" applyBorder="1" applyFill="1" applyFont="1" applyNumberFormat="1" applyProtection="1" borderId="1571" fillId="0" fontId="1571" numFmtId="0" xfId="0"/>
    <xf applyAlignment="1" applyBorder="1" applyFill="1" applyFont="1" applyNumberFormat="1" applyProtection="1" borderId="1572" fillId="0" fontId="1572" numFmtId="0" xfId="0"/>
    <xf applyAlignment="1" applyBorder="1" applyFill="1" applyFont="1" applyNumberFormat="1" applyProtection="1" borderId="1573" fillId="0" fontId="1573" numFmtId="0" xfId="0"/>
    <xf applyAlignment="1" applyBorder="1" applyFill="1" applyFont="1" applyNumberFormat="1" applyProtection="1" borderId="1574" fillId="0" fontId="1574" numFmtId="0" xfId="0"/>
    <xf applyAlignment="1" applyBorder="1" applyFill="1" applyFont="1" applyNumberFormat="1" applyProtection="1" borderId="1575" fillId="0" fontId="1575" numFmtId="0" xfId="0"/>
    <xf applyAlignment="1" applyBorder="1" applyFill="1" applyFont="1" applyNumberFormat="1" applyProtection="1" borderId="1576" fillId="0" fontId="1576" numFmtId="0" xfId="0"/>
    <xf applyAlignment="1" applyBorder="1" applyFill="1" applyFont="1" applyNumberFormat="1" applyProtection="1" borderId="1577" fillId="0" fontId="1577" numFmtId="0" xfId="0"/>
    <xf applyAlignment="1" applyBorder="1" applyFill="1" applyFont="1" applyNumberFormat="1" applyProtection="1" borderId="1578" fillId="0" fontId="1578" numFmtId="0" xfId="0"/>
    <xf applyAlignment="1" applyBorder="1" applyFill="1" applyFont="1" applyNumberFormat="1" applyProtection="1" borderId="1579" fillId="0" fontId="1579" numFmtId="0" xfId="0"/>
    <xf applyAlignment="1" applyBorder="1" applyFill="1" applyFont="1" applyNumberFormat="1" applyProtection="1" borderId="1580" fillId="0" fontId="1580" numFmtId="0" xfId="0"/>
    <xf applyAlignment="1" applyBorder="1" applyFill="1" applyFont="1" applyNumberFormat="1" applyProtection="1" borderId="1581" fillId="0" fontId="1581" numFmtId="0" xfId="0"/>
    <xf applyAlignment="1" applyBorder="1" applyFill="1" applyFont="1" applyNumberFormat="1" applyProtection="1" borderId="1582" fillId="0" fontId="1582" numFmtId="0" xfId="0"/>
    <xf applyAlignment="1" applyBorder="1" applyFill="1" applyFont="1" applyNumberFormat="1" applyProtection="1" borderId="1583" fillId="0" fontId="1583" numFmtId="0" xfId="0"/>
    <xf applyAlignment="1" applyBorder="1" applyFill="1" applyFont="1" applyNumberFormat="1" applyProtection="1" borderId="1584" fillId="0" fontId="1584" numFmtId="0" xfId="0"/>
    <xf applyAlignment="1" applyBorder="1" applyFill="1" applyFont="1" applyNumberFormat="1" applyProtection="1" borderId="1585" fillId="0" fontId="1585" numFmtId="0" xfId="0"/>
    <xf applyAlignment="1" applyBorder="1" applyFill="1" applyFont="1" applyNumberFormat="1" applyProtection="1" borderId="1586" fillId="0" fontId="1586" numFmtId="0" xfId="0"/>
    <xf applyAlignment="1" applyBorder="1" applyFill="1" applyFont="1" applyNumberFormat="1" applyProtection="1" borderId="1587" fillId="0" fontId="1587" numFmtId="0" xfId="0"/>
    <xf applyAlignment="1" applyBorder="1" applyFill="1" applyFont="1" applyNumberFormat="1" applyProtection="1" borderId="1588" fillId="0" fontId="1588" numFmtId="0" xfId="0"/>
    <xf applyAlignment="1" applyBorder="1" applyFill="1" applyFont="1" applyNumberFormat="1" applyProtection="1" borderId="1589" fillId="0" fontId="1589" numFmtId="0" xfId="0"/>
    <xf applyAlignment="1" applyBorder="1" applyFill="1" applyFont="1" applyNumberFormat="1" applyProtection="1" borderId="1590" fillId="0" fontId="1590" numFmtId="0" xfId="0"/>
    <xf applyAlignment="1" applyBorder="1" applyFill="1" applyFont="1" applyNumberFormat="1" applyProtection="1" borderId="1591" fillId="0" fontId="1591" numFmtId="0" xfId="0"/>
    <xf applyAlignment="1" applyBorder="1" applyFill="1" applyFont="1" applyNumberFormat="1" applyProtection="1" borderId="1592" fillId="0" fontId="1592" numFmtId="0" xfId="0"/>
    <xf applyAlignment="1" applyBorder="1" applyFill="1" applyFont="1" applyNumberFormat="1" applyProtection="1" borderId="1593" fillId="0" fontId="1593" numFmtId="0" xfId="0"/>
    <xf applyAlignment="1" applyBorder="1" applyFill="1" applyFont="1" applyNumberFormat="1" applyProtection="1" borderId="1594" fillId="0" fontId="1594" numFmtId="0" xfId="0"/>
    <xf applyAlignment="1" applyBorder="1" applyFill="1" applyFont="1" applyNumberFormat="1" applyProtection="1" borderId="1595" fillId="0" fontId="1595" numFmtId="0" xfId="0"/>
    <xf applyAlignment="1" applyBorder="1" applyFill="1" applyFont="1" applyNumberFormat="1" applyProtection="1" borderId="1596" fillId="0" fontId="1596" numFmtId="0" xfId="0"/>
    <xf applyAlignment="1" applyBorder="1" applyFill="1" applyFont="1" applyNumberFormat="1" applyProtection="1" borderId="1597" fillId="0" fontId="1597" numFmtId="0" xfId="0"/>
    <xf applyAlignment="1" applyBorder="1" applyFill="1" applyFont="1" applyNumberFormat="1" applyProtection="1" borderId="1598" fillId="0" fontId="1598" numFmtId="0" xfId="0"/>
    <xf applyAlignment="1" applyBorder="1" applyFill="1" applyFont="1" applyNumberFormat="1" applyProtection="1" borderId="1599" fillId="0" fontId="1599" numFmtId="0" xfId="0"/>
    <xf applyAlignment="1" applyBorder="1" applyFill="1" applyFont="1" applyNumberFormat="1" applyProtection="1" borderId="1600" fillId="0" fontId="1600" numFmtId="0" xfId="0"/>
    <xf applyAlignment="1" applyBorder="1" applyFill="1" applyFont="1" applyNumberFormat="1" applyProtection="1" borderId="1601" fillId="0" fontId="1601" numFmtId="0" xfId="0"/>
    <xf applyAlignment="1" applyBorder="1" applyFill="1" applyFont="1" applyNumberFormat="1" applyProtection="1" borderId="1602" fillId="0" fontId="1602" numFmtId="0" xfId="0"/>
    <xf applyAlignment="1" applyBorder="1" applyFill="1" applyFont="1" applyNumberFormat="1" applyProtection="1" borderId="1603" fillId="0" fontId="1603" numFmtId="0" xfId="0"/>
    <xf applyAlignment="1" applyBorder="1" applyFill="1" applyFont="1" applyNumberFormat="1" applyProtection="1" borderId="1604" fillId="0" fontId="1604" numFmtId="0" xfId="0"/>
    <xf applyAlignment="1" applyBorder="1" applyFill="1" applyFont="1" applyNumberFormat="1" applyProtection="1" borderId="1605" fillId="0" fontId="1605" numFmtId="0" xfId="0"/>
    <xf applyAlignment="1" applyBorder="1" applyFill="1" applyFont="1" applyNumberFormat="1" applyProtection="1" borderId="1606" fillId="0" fontId="1606" numFmtId="0" xfId="0"/>
    <xf applyAlignment="1" applyBorder="1" applyFill="1" applyFont="1" applyNumberFormat="1" applyProtection="1" borderId="1607" fillId="0" fontId="1607" numFmtId="0" xfId="0"/>
    <xf applyAlignment="1" applyBorder="1" applyFill="1" applyFont="1" applyNumberFormat="1" applyProtection="1" borderId="1608" fillId="0" fontId="1608" numFmtId="0" xfId="0"/>
    <xf applyAlignment="1" applyBorder="1" applyFill="1" applyFont="1" applyNumberFormat="1" applyProtection="1" borderId="1609" fillId="0" fontId="1609" numFmtId="0" xfId="0"/>
    <xf applyAlignment="1" applyBorder="1" applyFill="1" applyFont="1" applyNumberFormat="1" applyProtection="1" borderId="1610" fillId="0" fontId="1610" numFmtId="0" xfId="0"/>
    <xf applyAlignment="1" applyBorder="1" applyFill="1" applyFont="1" applyNumberFormat="1" applyProtection="1" borderId="1611" fillId="0" fontId="1611" numFmtId="0" xfId="0"/>
    <xf applyAlignment="1" applyBorder="1" applyFill="1" applyFont="1" applyNumberFormat="1" applyProtection="1" borderId="1612" fillId="0" fontId="1612" numFmtId="0" xfId="0"/>
    <xf applyAlignment="1" applyBorder="1" applyFill="1" applyFont="1" applyNumberFormat="1" applyProtection="1" borderId="1613" fillId="0" fontId="1613" numFmtId="0" xfId="0"/>
    <xf applyAlignment="1" applyBorder="1" applyFill="1" applyFont="1" applyNumberFormat="1" applyProtection="1" borderId="1614" fillId="0" fontId="1614" numFmtId="0" xfId="0"/>
    <xf applyAlignment="1" applyBorder="1" applyFill="1" applyFont="1" applyNumberFormat="1" applyProtection="1" borderId="1615" fillId="0" fontId="1615" numFmtId="0" xfId="0"/>
    <xf applyAlignment="1" applyBorder="1" applyFill="1" applyFont="1" applyNumberFormat="1" applyProtection="1" borderId="1616" fillId="0" fontId="1616" numFmtId="0" xfId="0"/>
    <xf applyAlignment="1" applyBorder="1" applyFill="1" applyFont="1" applyNumberFormat="1" applyProtection="1" borderId="1617" fillId="0" fontId="1617" numFmtId="0" xfId="0"/>
    <xf applyAlignment="1" applyBorder="1" applyFill="1" applyFont="1" applyNumberFormat="1" applyProtection="1" borderId="1618" fillId="0" fontId="1618" numFmtId="0" xfId="0"/>
    <xf applyAlignment="1" applyBorder="1" applyFill="1" applyFont="1" applyNumberFormat="1" applyProtection="1" borderId="1619" fillId="0" fontId="1619" numFmtId="0" xfId="0"/>
    <xf applyAlignment="1" applyBorder="1" applyFill="1" applyFont="1" applyNumberFormat="1" applyProtection="1" borderId="1620" fillId="0" fontId="1620" numFmtId="0" xfId="0"/>
    <xf applyAlignment="1" applyBorder="1" applyFill="1" applyFont="1" applyNumberFormat="1" applyProtection="1" borderId="1621" fillId="0" fontId="1621" numFmtId="0" xfId="0"/>
    <xf applyAlignment="1" applyBorder="1" applyFill="1" applyFont="1" applyNumberFormat="1" applyProtection="1" borderId="1622" fillId="0" fontId="1622" numFmtId="0" xfId="0"/>
    <xf applyAlignment="1" applyBorder="1" applyFill="1" applyFont="1" applyNumberFormat="1" applyProtection="1" borderId="1623" fillId="0" fontId="1623" numFmtId="0" xfId="0"/>
    <xf applyAlignment="1" applyBorder="1" applyFill="1" applyFont="1" applyNumberFormat="1" applyProtection="1" borderId="1624" fillId="0" fontId="1624" numFmtId="0" xfId="0"/>
    <xf applyAlignment="1" applyBorder="1" applyFill="1" applyFont="1" applyNumberFormat="1" applyProtection="1" borderId="1625" fillId="0" fontId="1625" numFmtId="0" xfId="0"/>
    <xf applyAlignment="1" applyBorder="1" applyFill="1" applyFont="1" applyNumberFormat="1" applyProtection="1" borderId="1626" fillId="0" fontId="1626" numFmtId="0" xfId="0"/>
    <xf applyAlignment="1" applyBorder="1" applyFill="1" applyFont="1" applyNumberFormat="1" applyProtection="1" borderId="1627" fillId="0" fontId="1627" numFmtId="0" xfId="0"/>
    <xf applyAlignment="1" applyBorder="1" applyFill="1" applyFont="1" applyNumberFormat="1" applyProtection="1" borderId="1628" fillId="0" fontId="1628" numFmtId="0" xfId="0"/>
    <xf applyAlignment="1" applyBorder="1" applyFill="1" applyFont="1" applyNumberFormat="1" applyProtection="1" borderId="1629" fillId="0" fontId="1629" numFmtId="0" xfId="0"/>
    <xf applyAlignment="1" applyBorder="1" applyFill="1" applyFont="1" applyNumberFormat="1" applyProtection="1" borderId="1630" fillId="0" fontId="1630" numFmtId="0" xfId="0"/>
    <xf applyAlignment="1" applyBorder="1" applyFill="1" applyFont="1" applyNumberFormat="1" applyProtection="1" borderId="1631" fillId="0" fontId="1631" numFmtId="0" xfId="0"/>
    <xf applyAlignment="1" applyBorder="1" applyFill="1" applyFont="1" applyNumberFormat="1" applyProtection="1" borderId="1632" fillId="0" fontId="1632" numFmtId="0" xfId="0"/>
    <xf applyAlignment="1" applyBorder="1" applyFill="1" applyFont="1" applyNumberFormat="1" applyProtection="1" borderId="1633" fillId="0" fontId="1633" numFmtId="0" xfId="0"/>
    <xf applyAlignment="1" applyBorder="1" applyFill="1" applyFont="1" applyNumberFormat="1" applyProtection="1" borderId="1634" fillId="0" fontId="1634" numFmtId="0" xfId="0"/>
    <xf applyAlignment="1" applyBorder="1" applyFill="1" applyFont="1" applyNumberFormat="1" applyProtection="1" borderId="1635" fillId="0" fontId="1635" numFmtId="0" xfId="0"/>
    <xf applyAlignment="1" applyBorder="1" applyFill="1" applyFont="1" applyNumberFormat="1" applyProtection="1" borderId="1636" fillId="0" fontId="1636" numFmtId="0" xfId="0"/>
    <xf applyAlignment="1" applyBorder="1" applyFill="1" applyFont="1" applyNumberFormat="1" applyProtection="1" borderId="1637" fillId="0" fontId="1637" numFmtId="0" xfId="0"/>
    <xf applyAlignment="1" applyBorder="1" applyFill="1" applyFont="1" applyNumberFormat="1" applyProtection="1" borderId="1638" fillId="0" fontId="1638" numFmtId="0" xfId="0"/>
    <xf applyAlignment="1" applyBorder="1" applyFill="1" applyFont="1" applyNumberFormat="1" applyProtection="1" borderId="1639" fillId="0" fontId="1639" numFmtId="0" xfId="0"/>
    <xf applyAlignment="1" applyBorder="1" applyFill="1" applyFont="1" applyNumberFormat="1" applyProtection="1" borderId="1640" fillId="0" fontId="1640" numFmtId="0" xfId="0"/>
    <xf applyAlignment="1" applyBorder="1" applyFill="1" applyFont="1" applyNumberFormat="1" applyProtection="1" borderId="1641" fillId="0" fontId="1641" numFmtId="0" xfId="0"/>
    <xf applyAlignment="1" applyBorder="1" applyFill="1" applyFont="1" applyNumberFormat="1" applyProtection="1" borderId="1642" fillId="0" fontId="1642" numFmtId="0" xfId="0"/>
    <xf applyAlignment="1" applyBorder="1" applyFill="1" applyFont="1" applyNumberFormat="1" applyProtection="1" borderId="1643" fillId="0" fontId="1643" numFmtId="0" xfId="0"/>
    <xf applyAlignment="1" applyBorder="1" applyFill="1" applyFont="1" applyNumberFormat="1" applyProtection="1" borderId="1644" fillId="0" fontId="1644" numFmtId="0" xfId="0"/>
    <xf applyAlignment="1" applyBorder="1" applyFill="1" applyFont="1" applyNumberFormat="1" applyProtection="1" borderId="1645" fillId="0" fontId="1645" numFmtId="0" xfId="0"/>
    <xf applyAlignment="1" applyBorder="1" applyFill="1" applyFont="1" applyNumberFormat="1" applyProtection="1" borderId="1646" fillId="0" fontId="1646" numFmtId="0" xfId="0"/>
    <xf applyAlignment="1" applyBorder="1" applyFill="1" applyFont="1" applyNumberFormat="1" applyProtection="1" borderId="1647" fillId="0" fontId="1647" numFmtId="0" xfId="0"/>
    <xf applyAlignment="1" applyBorder="1" applyFill="1" applyFont="1" applyNumberFormat="1" applyProtection="1" borderId="1648" fillId="0" fontId="1648" numFmtId="0" xfId="0"/>
    <xf applyAlignment="1" applyBorder="1" applyFill="1" applyFont="1" applyNumberFormat="1" applyProtection="1" borderId="1649" fillId="0" fontId="1649" numFmtId="0" xfId="0"/>
    <xf applyAlignment="1" applyBorder="1" applyFill="1" applyFont="1" applyNumberFormat="1" applyProtection="1" borderId="1650" fillId="0" fontId="1650" numFmtId="0" xfId="0"/>
    <xf applyAlignment="1" applyBorder="1" applyFill="1" applyFont="1" applyNumberFormat="1" applyProtection="1" borderId="1651" fillId="0" fontId="1651" numFmtId="0" xfId="0"/>
    <xf applyAlignment="1" applyBorder="1" applyFill="1" applyFont="1" applyNumberFormat="1" applyProtection="1" borderId="1652" fillId="0" fontId="1652" numFmtId="0" xfId="0"/>
    <xf applyAlignment="1" applyBorder="1" applyFill="1" applyFont="1" applyNumberFormat="1" applyProtection="1" borderId="1653" fillId="0" fontId="1653" numFmtId="0" xfId="0"/>
    <xf applyAlignment="1" applyBorder="1" applyFill="1" applyFont="1" applyNumberFormat="1" applyProtection="1" borderId="1654" fillId="0" fontId="1654" numFmtId="0" xfId="0"/>
    <xf applyAlignment="1" applyBorder="1" applyFill="1" applyFont="1" applyNumberFormat="1" applyProtection="1" borderId="1655" fillId="0" fontId="1655" numFmtId="0" xfId="0"/>
    <xf applyAlignment="1" applyBorder="1" applyFill="1" applyFont="1" applyNumberFormat="1" applyProtection="1" borderId="1656" fillId="0" fontId="1656" numFmtId="0" xfId="0"/>
    <xf applyAlignment="1" applyBorder="1" applyFill="1" applyFont="1" applyNumberFormat="1" applyProtection="1" borderId="1657" fillId="0" fontId="1657" numFmtId="0" xfId="0"/>
    <xf applyAlignment="1" applyBorder="1" applyFill="1" applyFont="1" applyNumberFormat="1" applyProtection="1" borderId="1658" fillId="0" fontId="1658" numFmtId="0" xfId="0"/>
    <xf applyAlignment="1" applyBorder="1" applyFill="1" applyFont="1" applyNumberFormat="1" applyProtection="1" borderId="1659" fillId="0" fontId="1659" numFmtId="0" xfId="0"/>
    <xf applyAlignment="1" applyBorder="1" applyFill="1" applyFont="1" applyNumberFormat="1" applyProtection="1" borderId="1660" fillId="0" fontId="1660" numFmtId="0" xfId="0"/>
    <xf applyAlignment="1" applyBorder="1" applyFill="1" applyFont="1" applyNumberFormat="1" applyProtection="1" borderId="1661" fillId="0" fontId="1661" numFmtId="0" xfId="0"/>
    <xf applyAlignment="1" applyBorder="1" applyFill="1" applyFont="1" applyNumberFormat="1" applyProtection="1" borderId="1662" fillId="0" fontId="1662" numFmtId="0" xfId="0"/>
    <xf applyAlignment="1" applyBorder="1" applyFill="1" applyFont="1" applyNumberFormat="1" applyProtection="1" borderId="1663" fillId="0" fontId="1663" numFmtId="0" xfId="0"/>
    <xf applyAlignment="1" applyBorder="1" applyFill="1" applyFont="1" applyNumberFormat="1" applyProtection="1" borderId="1664" fillId="0" fontId="1664" numFmtId="0" xfId="0"/>
    <xf applyAlignment="1" applyBorder="1" applyFill="1" applyFont="1" applyNumberFormat="1" applyProtection="1" borderId="1665" fillId="0" fontId="1665" numFmtId="0" xfId="0"/>
    <xf applyAlignment="1" applyBorder="1" applyFill="1" applyFont="1" applyNumberFormat="1" applyProtection="1" borderId="1666" fillId="0" fontId="1666" numFmtId="0" xfId="0"/>
    <xf applyAlignment="1" applyBorder="1" applyFill="1" applyFont="1" applyNumberFormat="1" applyProtection="1" borderId="1667" fillId="0" fontId="1667" numFmtId="0" xfId="0"/>
    <xf applyAlignment="1" applyBorder="1" applyFill="1" applyFont="1" applyNumberFormat="1" applyProtection="1" borderId="1668" fillId="0" fontId="1668" numFmtId="0" xfId="0"/>
    <xf applyAlignment="1" applyBorder="1" applyFill="1" applyFont="1" applyNumberFormat="1" applyProtection="1" borderId="1669" fillId="0" fontId="1669" numFmtId="0" xfId="0"/>
    <xf applyAlignment="1" applyBorder="1" applyFill="1" applyFont="1" applyNumberFormat="1" applyProtection="1" borderId="1670" fillId="0" fontId="1670" numFmtId="0" xfId="0"/>
    <xf applyAlignment="1" applyBorder="1" applyFill="1" applyFont="1" applyNumberFormat="1" applyProtection="1" borderId="1671" fillId="0" fontId="1671" numFmtId="0" xfId="0"/>
    <xf applyAlignment="1" applyBorder="1" applyFill="1" applyFont="1" applyNumberFormat="1" applyProtection="1" borderId="1672" fillId="0" fontId="1672" numFmtId="0" xfId="0"/>
    <xf applyAlignment="1" applyBorder="1" applyFill="1" applyFont="1" applyNumberFormat="1" applyProtection="1" borderId="1673" fillId="0" fontId="1673" numFmtId="0" xfId="0"/>
    <xf applyAlignment="1" applyBorder="1" applyFill="1" applyFont="1" applyNumberFormat="1" applyProtection="1" borderId="1674" fillId="0" fontId="1674" numFmtId="0" xfId="0"/>
    <xf applyAlignment="1" applyBorder="1" applyFill="1" applyFont="1" applyNumberFormat="1" applyProtection="1" borderId="1675" fillId="0" fontId="1675" numFmtId="0" xfId="0"/>
    <xf applyAlignment="1" applyBorder="1" applyFill="1" applyFont="1" applyNumberFormat="1" applyProtection="1" borderId="1676" fillId="0" fontId="1676" numFmtId="0" xfId="0"/>
    <xf applyAlignment="1" applyBorder="1" applyFill="1" applyFont="1" applyNumberFormat="1" applyProtection="1" borderId="1677" fillId="0" fontId="1677" numFmtId="0" xfId="0"/>
    <xf applyAlignment="1" applyBorder="1" applyFill="1" applyFont="1" applyNumberFormat="1" applyProtection="1" borderId="1678" fillId="0" fontId="1678" numFmtId="0" xfId="0"/>
    <xf applyAlignment="1" applyBorder="1" applyFill="1" applyFont="1" applyNumberFormat="1" applyProtection="1" borderId="1679" fillId="0" fontId="1679" numFmtId="0" xfId="0"/>
    <xf applyAlignment="1" applyBorder="1" applyFill="1" applyFont="1" applyNumberFormat="1" applyProtection="1" borderId="1680" fillId="0" fontId="1680" numFmtId="0" xfId="0"/>
    <xf applyAlignment="1" applyBorder="1" applyFill="1" applyFont="1" applyNumberFormat="1" applyProtection="1" borderId="1681" fillId="0" fontId="1681" numFmtId="0" xfId="0"/>
    <xf applyAlignment="1" applyBorder="1" applyFill="1" applyFont="1" applyNumberFormat="1" applyProtection="1" borderId="1682" fillId="0" fontId="1682" numFmtId="0" xfId="0"/>
    <xf applyAlignment="1" applyBorder="1" applyFill="1" applyFont="1" applyNumberFormat="1" applyProtection="1" borderId="1683" fillId="0" fontId="1683" numFmtId="0" xfId="0"/>
    <xf applyAlignment="1" applyBorder="1" applyFill="1" applyFont="1" applyNumberFormat="1" applyProtection="1" borderId="1684" fillId="0" fontId="1684" numFmtId="0" xfId="0"/>
    <xf applyAlignment="1" applyBorder="1" applyFill="1" applyFont="1" applyNumberFormat="1" applyProtection="1" borderId="1685" fillId="0" fontId="1685" numFmtId="0" xfId="0"/>
    <xf applyAlignment="1" applyBorder="1" applyFill="1" applyFont="1" applyNumberFormat="1" applyProtection="1" borderId="1686" fillId="0" fontId="1686" numFmtId="0" xfId="0"/>
    <xf applyAlignment="1" applyBorder="1" applyFill="1" applyFont="1" applyNumberFormat="1" applyProtection="1" borderId="1687" fillId="0" fontId="1687" numFmtId="0" xfId="0"/>
    <xf applyAlignment="1" applyBorder="1" applyFill="1" applyFont="1" applyNumberFormat="1" applyProtection="1" borderId="1688" fillId="0" fontId="1688" numFmtId="0" xfId="0"/>
    <xf applyAlignment="1" applyBorder="1" applyFill="1" applyFont="1" applyNumberFormat="1" applyProtection="1" borderId="1689" fillId="0" fontId="1689" numFmtId="0" xfId="0"/>
    <xf applyAlignment="1" applyBorder="1" applyFill="1" applyFont="1" applyNumberFormat="1" applyProtection="1" borderId="1690" fillId="0" fontId="1690" numFmtId="0" xfId="0"/>
    <xf applyAlignment="1" applyBorder="1" applyFill="1" applyFont="1" applyNumberFormat="1" applyProtection="1" borderId="1691" fillId="0" fontId="1691" numFmtId="0" xfId="0"/>
    <xf applyAlignment="1" applyBorder="1" applyFill="1" applyFont="1" applyNumberFormat="1" applyProtection="1" borderId="1692" fillId="0" fontId="1692" numFmtId="0" xfId="0"/>
    <xf applyAlignment="1" applyBorder="1" applyFill="1" applyFont="1" applyNumberFormat="1" applyProtection="1" borderId="1693" fillId="0" fontId="1693" numFmtId="0" xfId="0"/>
    <xf applyAlignment="1" applyBorder="1" applyFill="1" applyFont="1" applyNumberFormat="1" applyProtection="1" borderId="1694" fillId="0" fontId="1694" numFmtId="0" xfId="0"/>
    <xf applyAlignment="1" applyBorder="1" applyFill="1" applyFont="1" applyNumberFormat="1" applyProtection="1" borderId="1695" fillId="0" fontId="1695" numFmtId="0" xfId="0"/>
    <xf applyAlignment="1" applyBorder="1" applyFill="1" applyFont="1" applyNumberFormat="1" applyProtection="1" borderId="1696" fillId="0" fontId="1696" numFmtId="0" xfId="0"/>
    <xf applyAlignment="1" applyBorder="1" applyFill="1" applyFont="1" applyNumberFormat="1" applyProtection="1" borderId="1697" fillId="0" fontId="1697" numFmtId="0" xfId="0"/>
    <xf applyAlignment="1" applyBorder="1" applyFill="1" applyFont="1" applyNumberFormat="1" applyProtection="1" borderId="1698" fillId="0" fontId="1698" numFmtId="0" xfId="0"/>
    <xf applyAlignment="1" applyBorder="1" applyFill="1" applyFont="1" applyNumberFormat="1" applyProtection="1" borderId="1699" fillId="0" fontId="1699" numFmtId="0" xfId="0"/>
    <xf applyAlignment="1" applyBorder="1" applyFill="1" applyFont="1" applyNumberFormat="1" applyProtection="1" borderId="1700" fillId="0" fontId="1700" numFmtId="0" xfId="0"/>
    <xf applyAlignment="1" applyBorder="1" applyFill="1" applyFont="1" applyNumberFormat="1" applyProtection="1" borderId="1701" fillId="0" fontId="1701" numFmtId="0" xfId="0"/>
    <xf applyAlignment="1" applyBorder="1" applyFill="1" applyFont="1" applyNumberFormat="1" applyProtection="1" borderId="1702" fillId="0" fontId="1702" numFmtId="0" xfId="0"/>
    <xf applyAlignment="1" applyBorder="1" applyFill="1" applyFont="1" applyNumberFormat="1" applyProtection="1" borderId="1703" fillId="0" fontId="1703" numFmtId="0" xfId="0"/>
    <xf applyAlignment="1" applyBorder="1" applyFill="1" applyFont="1" applyNumberFormat="1" applyProtection="1" borderId="1704" fillId="0" fontId="1704" numFmtId="0" xfId="0"/>
    <xf applyAlignment="1" applyBorder="1" applyFill="1" applyFont="1" applyNumberFormat="1" applyProtection="1" borderId="1705" fillId="0" fontId="1705" numFmtId="0" xfId="0"/>
    <xf applyAlignment="1" applyBorder="1" applyFill="1" applyFont="1" applyNumberFormat="1" applyProtection="1" borderId="1706" fillId="0" fontId="1706" numFmtId="0" xfId="0"/>
    <xf applyAlignment="1" applyBorder="1" applyFill="1" applyFont="1" applyNumberFormat="1" applyProtection="1" borderId="1707" fillId="0" fontId="1707" numFmtId="0" xfId="0"/>
    <xf applyAlignment="1" applyBorder="1" applyFill="1" applyFont="1" applyNumberFormat="1" applyProtection="1" borderId="1708" fillId="0" fontId="1708" numFmtId="0" xfId="0"/>
    <xf applyAlignment="1" applyBorder="1" applyFill="1" applyFont="1" applyNumberFormat="1" applyProtection="1" borderId="1709" fillId="0" fontId="1709" numFmtId="0" xfId="0"/>
    <xf applyAlignment="1" applyBorder="1" applyFill="1" applyFont="1" applyNumberFormat="1" applyProtection="1" borderId="1710" fillId="0" fontId="1710" numFmtId="0" xfId="0"/>
    <xf applyAlignment="1" applyBorder="1" applyFill="1" applyFont="1" applyNumberFormat="1" applyProtection="1" borderId="1711" fillId="0" fontId="1711" numFmtId="0" xfId="0"/>
    <xf applyAlignment="1" applyBorder="1" applyFill="1" applyFont="1" applyNumberFormat="1" applyProtection="1" borderId="1712" fillId="0" fontId="1712" numFmtId="0" xfId="0"/>
    <xf applyAlignment="1" applyBorder="1" applyFill="1" applyFont="1" applyNumberFormat="1" applyProtection="1" borderId="1713" fillId="0" fontId="1713" numFmtId="0" xfId="0"/>
    <xf applyAlignment="1" applyBorder="1" applyFill="1" applyFont="1" applyNumberFormat="1" applyProtection="1" borderId="1714" fillId="0" fontId="1714" numFmtId="0" xfId="0"/>
    <xf applyAlignment="1" applyBorder="1" applyFill="1" applyFont="1" applyNumberFormat="1" applyProtection="1" borderId="1715" fillId="0" fontId="1715" numFmtId="0" xfId="0"/>
    <xf applyAlignment="1" applyBorder="1" applyFill="1" applyFont="1" applyNumberFormat="1" applyProtection="1" borderId="1716" fillId="0" fontId="1716" numFmtId="0" xfId="0"/>
    <xf applyAlignment="1" applyBorder="1" applyFill="1" applyFont="1" applyNumberFormat="1" applyProtection="1" borderId="1717" fillId="0" fontId="1717" numFmtId="0" xfId="0"/>
    <xf applyAlignment="1" applyBorder="1" applyFill="1" applyFont="1" applyNumberFormat="1" applyProtection="1" borderId="1718" fillId="0" fontId="1718" numFmtId="0" xfId="0"/>
    <xf applyAlignment="1" applyBorder="1" applyFill="1" applyFont="1" applyNumberFormat="1" applyProtection="1" borderId="1719" fillId="0" fontId="1719" numFmtId="0" xfId="0"/>
    <xf applyAlignment="1" applyBorder="1" applyFill="1" applyFont="1" applyNumberFormat="1" applyProtection="1" borderId="1720" fillId="0" fontId="1720" numFmtId="0" xfId="0"/>
    <xf applyAlignment="1" applyBorder="1" applyFill="1" applyFont="1" applyNumberFormat="1" applyProtection="1" borderId="1721" fillId="0" fontId="1721" numFmtId="0" xfId="0"/>
    <xf applyAlignment="1" applyBorder="1" applyFill="1" applyFont="1" applyNumberFormat="1" applyProtection="1" borderId="1722" fillId="0" fontId="1722" numFmtId="0" xfId="0"/>
    <xf applyAlignment="1" applyBorder="1" applyFill="1" applyFont="1" applyNumberFormat="1" applyProtection="1" borderId="1723" fillId="0" fontId="1723" numFmtId="0" xfId="0"/>
    <xf applyAlignment="1" applyBorder="1" applyFill="1" applyFont="1" applyNumberFormat="1" applyProtection="1" borderId="1724" fillId="0" fontId="1724" numFmtId="0" xfId="0"/>
    <xf applyAlignment="1" applyBorder="1" applyFill="1" applyFont="1" applyNumberFormat="1" applyProtection="1" borderId="1725" fillId="0" fontId="1725" numFmtId="0" xfId="0"/>
    <xf applyAlignment="1" applyBorder="1" applyFill="1" applyFont="1" applyNumberFormat="1" applyProtection="1" borderId="1726" fillId="0" fontId="1726" numFmtId="0" xfId="0"/>
    <xf applyAlignment="1" applyBorder="1" applyFill="1" applyFont="1" applyNumberFormat="1" applyProtection="1" borderId="1727" fillId="0" fontId="1727" numFmtId="0" xfId="0"/>
    <xf applyAlignment="1" applyBorder="1" applyFill="1" applyFont="1" applyNumberFormat="1" applyProtection="1" borderId="1728" fillId="0" fontId="1728" numFmtId="0" xfId="0"/>
    <xf applyAlignment="1" applyBorder="1" applyFill="1" applyFont="1" applyNumberFormat="1" applyProtection="1" borderId="1729" fillId="0" fontId="1729" numFmtId="0" xfId="0"/>
    <xf applyAlignment="1" applyBorder="1" applyFill="1" applyFont="1" applyNumberFormat="1" applyProtection="1" borderId="1730" fillId="0" fontId="1730" numFmtId="0" xfId="0"/>
    <xf applyAlignment="1" applyBorder="1" applyFill="1" applyFont="1" applyNumberFormat="1" applyProtection="1" borderId="1731" fillId="0" fontId="1731" numFmtId="0" xfId="0"/>
    <xf applyAlignment="1" applyBorder="1" applyFill="1" applyFont="1" applyNumberFormat="1" applyProtection="1" borderId="1732" fillId="0" fontId="1732" numFmtId="0" xfId="0"/>
    <xf applyAlignment="1" applyBorder="1" applyFill="1" applyFont="1" applyNumberFormat="1" applyProtection="1" borderId="1733" fillId="0" fontId="1733" numFmtId="0" xfId="0"/>
    <xf applyAlignment="1" applyBorder="1" applyFill="1" applyFont="1" applyNumberFormat="1" applyProtection="1" borderId="1734" fillId="0" fontId="1734" numFmtId="0" xfId="0"/>
    <xf applyAlignment="1" applyBorder="1" applyFill="1" applyFont="1" applyNumberFormat="1" applyProtection="1" borderId="1735" fillId="0" fontId="1735" numFmtId="0" xfId="0"/>
    <xf applyAlignment="1" applyBorder="1" applyFill="1" applyFont="1" applyNumberFormat="1" applyProtection="1" borderId="1736" fillId="0" fontId="1736" numFmtId="0" xfId="0"/>
    <xf applyAlignment="1" applyBorder="1" applyFill="1" applyFont="1" applyNumberFormat="1" applyProtection="1" borderId="1737" fillId="0" fontId="1737" numFmtId="0" xfId="0"/>
    <xf applyAlignment="1" applyBorder="1" applyFill="1" applyFont="1" applyNumberFormat="1" applyProtection="1" borderId="1738" fillId="0" fontId="1738" numFmtId="0" xfId="0"/>
    <xf applyAlignment="1" applyBorder="1" applyFill="1" applyFont="1" applyNumberFormat="1" applyProtection="1" borderId="1739" fillId="0" fontId="1739" numFmtId="0" xfId="0"/>
    <xf applyAlignment="1" applyBorder="1" applyFill="1" applyFont="1" applyNumberFormat="1" applyProtection="1" borderId="1740" fillId="0" fontId="1740" numFmtId="0" xfId="0"/>
    <xf applyAlignment="1" applyBorder="1" applyFill="1" applyFont="1" applyNumberFormat="1" applyProtection="1" borderId="1741" fillId="0" fontId="1741" numFmtId="0" xfId="0"/>
    <xf applyAlignment="1" applyBorder="1" applyFill="1" applyFont="1" applyNumberFormat="1" applyProtection="1" borderId="1742" fillId="0" fontId="1742" numFmtId="0" xfId="0"/>
    <xf applyAlignment="1" applyBorder="1" applyFill="1" applyFont="1" applyNumberFormat="1" applyProtection="1" borderId="1743" fillId="0" fontId="1743" numFmtId="0" xfId="0"/>
    <xf applyAlignment="1" applyBorder="1" applyFill="1" applyFont="1" applyNumberFormat="1" applyProtection="1" borderId="1744" fillId="0" fontId="1744" numFmtId="0" xfId="0"/>
    <xf applyAlignment="1" applyBorder="1" applyFill="1" applyFont="1" applyNumberFormat="1" applyProtection="1" borderId="1745" fillId="0" fontId="1745" numFmtId="0" xfId="0"/>
    <xf applyAlignment="1" applyBorder="1" applyFill="1" applyFont="1" applyNumberFormat="1" applyProtection="1" borderId="1746" fillId="0" fontId="1746" numFmtId="0" xfId="0"/>
    <xf applyAlignment="1" applyBorder="1" applyFill="1" applyFont="1" applyNumberFormat="1" applyProtection="1" borderId="1747" fillId="0" fontId="1747" numFmtId="0" xfId="0"/>
    <xf applyAlignment="1" applyBorder="1" applyFill="1" applyFont="1" applyNumberFormat="1" applyProtection="1" borderId="1748" fillId="0" fontId="1748" numFmtId="0" xfId="0"/>
    <xf applyAlignment="1" applyBorder="1" applyFill="1" applyFont="1" applyNumberFormat="1" applyProtection="1" borderId="1749" fillId="0" fontId="1749" numFmtId="0" xfId="0"/>
    <xf applyAlignment="1" applyBorder="1" applyFill="1" applyFont="1" applyNumberFormat="1" applyProtection="1" borderId="1750" fillId="0" fontId="1750" numFmtId="0" xfId="0"/>
    <xf applyAlignment="1" applyBorder="1" applyFill="1" applyFont="1" applyNumberFormat="1" applyProtection="1" borderId="1751" fillId="0" fontId="1751" numFmtId="0" xfId="0"/>
    <xf applyAlignment="1" applyBorder="1" applyFill="1" applyFont="1" applyNumberFormat="1" applyProtection="1" borderId="1752" fillId="0" fontId="1752" numFmtId="0" xfId="0"/>
    <xf applyAlignment="1" applyBorder="1" applyFill="1" applyFont="1" applyNumberFormat="1" applyProtection="1" borderId="1753" fillId="0" fontId="1753" numFmtId="0" xfId="0"/>
    <xf applyAlignment="1" applyBorder="1" applyFill="1" applyFont="1" applyNumberFormat="1" applyProtection="1" borderId="1754" fillId="0" fontId="1754" numFmtId="0" xfId="0"/>
    <xf applyAlignment="1" applyBorder="1" applyFill="1" applyFont="1" applyNumberFormat="1" applyProtection="1" borderId="1755" fillId="0" fontId="1755" numFmtId="0" xfId="0"/>
    <xf applyAlignment="1" applyBorder="1" applyFill="1" applyFont="1" applyNumberFormat="1" applyProtection="1" borderId="1756" fillId="0" fontId="1756" numFmtId="0" xfId="0"/>
    <xf applyAlignment="1" applyBorder="1" applyFill="1" applyFont="1" applyNumberFormat="1" applyProtection="1" borderId="1757" fillId="0" fontId="1757" numFmtId="0" xfId="0"/>
    <xf applyAlignment="1" applyBorder="1" applyFill="1" applyFont="1" applyNumberFormat="1" applyProtection="1" borderId="1758" fillId="0" fontId="1758" numFmtId="0" xfId="0"/>
    <xf applyAlignment="1" applyBorder="1" applyFill="1" applyFont="1" applyNumberFormat="1" applyProtection="1" borderId="1759" fillId="0" fontId="1759" numFmtId="0" xfId="0"/>
    <xf applyAlignment="1" applyBorder="1" applyFill="1" applyFont="1" applyNumberFormat="1" applyProtection="1" borderId="1760" fillId="0" fontId="1760" numFmtId="0" xfId="0"/>
    <xf applyAlignment="1" applyBorder="1" applyFill="1" applyFont="1" applyNumberFormat="1" applyProtection="1" borderId="1761" fillId="0" fontId="1761" numFmtId="0" xfId="0"/>
    <xf applyAlignment="1" applyBorder="1" applyFill="1" applyFont="1" applyNumberFormat="1" applyProtection="1" borderId="1762" fillId="0" fontId="1762" numFmtId="0" xfId="0"/>
    <xf applyAlignment="1" applyBorder="1" applyFill="1" applyFont="1" applyNumberFormat="1" applyProtection="1" borderId="1763" fillId="0" fontId="1763" numFmtId="0" xfId="0"/>
    <xf applyAlignment="1" applyBorder="1" applyFill="1" applyFont="1" applyNumberFormat="1" applyProtection="1" borderId="1764" fillId="0" fontId="1764" numFmtId="0" xfId="0"/>
    <xf applyAlignment="1" applyBorder="1" applyFill="1" applyFont="1" applyNumberFormat="1" applyProtection="1" borderId="1765" fillId="0" fontId="1765" numFmtId="0" xfId="0"/>
    <xf applyAlignment="1" applyBorder="1" applyFill="1" applyFont="1" applyNumberFormat="1" applyProtection="1" borderId="1766" fillId="0" fontId="1766" numFmtId="0" xfId="0"/>
    <xf applyAlignment="1" applyBorder="1" applyFill="1" applyFont="1" applyNumberFormat="1" applyProtection="1" borderId="1767" fillId="0" fontId="1767" numFmtId="0" xfId="0"/>
    <xf applyAlignment="1" applyBorder="1" applyFill="1" applyFont="1" applyNumberFormat="1" applyProtection="1" borderId="1768" fillId="0" fontId="1768" numFmtId="0" xfId="0"/>
    <xf applyAlignment="1" applyBorder="1" applyFill="1" applyFont="1" applyNumberFormat="1" applyProtection="1" borderId="1769" fillId="0" fontId="1769" numFmtId="0" xfId="0"/>
    <xf applyAlignment="1" applyBorder="1" applyFill="1" applyFont="1" applyNumberFormat="1" applyProtection="1" borderId="1770" fillId="0" fontId="1770" numFmtId="0" xfId="0"/>
    <xf applyAlignment="1" applyBorder="1" applyFill="1" applyFont="1" applyNumberFormat="1" applyProtection="1" borderId="1771" fillId="0" fontId="1771" numFmtId="0" xfId="0"/>
    <xf applyAlignment="1" applyBorder="1" applyFill="1" applyFont="1" applyNumberFormat="1" applyProtection="1" borderId="1772" fillId="0" fontId="1772" numFmtId="0" xfId="0"/>
    <xf applyAlignment="1" applyBorder="1" applyFill="1" applyFont="1" applyNumberFormat="1" applyProtection="1" borderId="1773" fillId="0" fontId="1773" numFmtId="0" xfId="0"/>
    <xf applyAlignment="1" applyBorder="1" applyFill="1" applyFont="1" applyNumberFormat="1" applyProtection="1" borderId="1774" fillId="0" fontId="1774" numFmtId="0" xfId="0"/>
    <xf applyAlignment="1" applyBorder="1" applyFill="1" applyFont="1" applyNumberFormat="1" applyProtection="1" borderId="1775" fillId="0" fontId="1775" numFmtId="0" xfId="0"/>
    <xf applyAlignment="1" applyBorder="1" applyFill="1" applyFont="1" applyNumberFormat="1" applyProtection="1" borderId="1776" fillId="0" fontId="1776" numFmtId="0" xfId="0"/>
    <xf applyAlignment="1" applyBorder="1" applyFill="1" applyFont="1" applyNumberFormat="1" applyProtection="1" borderId="1777" fillId="0" fontId="1777" numFmtId="0" xfId="0"/>
    <xf applyAlignment="1" applyBorder="1" applyFill="1" applyFont="1" applyNumberFormat="1" applyProtection="1" borderId="1778" fillId="0" fontId="1778" numFmtId="0" xfId="0"/>
    <xf applyAlignment="1" applyBorder="1" applyFill="1" applyFont="1" applyNumberFormat="1" applyProtection="1" borderId="1779" fillId="0" fontId="1779" numFmtId="0" xfId="0"/>
    <xf applyAlignment="1" applyBorder="1" applyFill="1" applyFont="1" applyNumberFormat="1" applyProtection="1" borderId="1780" fillId="0" fontId="1780" numFmtId="0" xfId="0"/>
    <xf applyAlignment="1" applyBorder="1" applyFill="1" applyFont="1" applyNumberFormat="1" applyProtection="1" borderId="1781" fillId="0" fontId="1781" numFmtId="0" xfId="0"/>
    <xf applyAlignment="1" applyBorder="1" applyFill="1" applyFont="1" applyNumberFormat="1" applyProtection="1" borderId="1782" fillId="0" fontId="1782" numFmtId="0" xfId="0"/>
    <xf applyAlignment="1" applyBorder="1" applyFill="1" applyFont="1" applyNumberFormat="1" applyProtection="1" borderId="1783" fillId="0" fontId="1783" numFmtId="0" xfId="0"/>
    <xf applyAlignment="1" applyBorder="1" applyFill="1" applyFont="1" applyNumberFormat="1" applyProtection="1" borderId="1784" fillId="0" fontId="1784" numFmtId="0" xfId="0"/>
    <xf applyAlignment="1" applyBorder="1" applyFill="1" applyFont="1" applyNumberFormat="1" applyProtection="1" borderId="1785" fillId="0" fontId="1785" numFmtId="0" xfId="0"/>
    <xf applyAlignment="1" applyBorder="1" applyFill="1" applyFont="1" applyNumberFormat="1" applyProtection="1" borderId="1786" fillId="0" fontId="1786" numFmtId="0" xfId="0"/>
    <xf applyAlignment="1" applyBorder="1" applyFill="1" applyFont="1" applyNumberFormat="1" applyProtection="1" borderId="1787" fillId="0" fontId="1787" numFmtId="0" xfId="0"/>
    <xf applyAlignment="1" applyBorder="1" applyFill="1" applyFont="1" applyNumberFormat="1" applyProtection="1" borderId="1788" fillId="0" fontId="1788" numFmtId="0" xfId="0"/>
    <xf applyAlignment="1" applyBorder="1" applyFill="1" applyFont="1" applyNumberFormat="1" applyProtection="1" borderId="1789" fillId="0" fontId="1789" numFmtId="0" xfId="0"/>
    <xf applyAlignment="1" applyBorder="1" applyFill="1" applyFont="1" applyNumberFormat="1" applyProtection="1" borderId="1790" fillId="0" fontId="1790" numFmtId="0" xfId="0"/>
    <xf applyAlignment="1" applyBorder="1" applyFill="1" applyFont="1" applyNumberFormat="1" applyProtection="1" borderId="1791" fillId="0" fontId="1791" numFmtId="0" xfId="0"/>
    <xf applyAlignment="1" applyBorder="1" applyFill="1" applyFont="1" applyNumberFormat="1" applyProtection="1" borderId="1792" fillId="0" fontId="1792" numFmtId="0" xfId="0"/>
    <xf applyAlignment="1" applyBorder="1" applyFill="1" applyFont="1" applyNumberFormat="1" applyProtection="1" borderId="1793" fillId="0" fontId="1793" numFmtId="0" xfId="0"/>
    <xf applyAlignment="1" applyBorder="1" applyFill="1" applyFont="1" applyNumberFormat="1" applyProtection="1" borderId="1794" fillId="0" fontId="1794" numFmtId="0" xfId="0"/>
    <xf applyAlignment="1" applyBorder="1" applyFill="1" applyFont="1" applyNumberFormat="1" applyProtection="1" borderId="1795" fillId="0" fontId="1795" numFmtId="0" xfId="0"/>
    <xf applyAlignment="1" applyBorder="1" applyFill="1" applyFont="1" applyNumberFormat="1" applyProtection="1" borderId="1796" fillId="0" fontId="1796" numFmtId="0" xfId="0"/>
    <xf applyAlignment="1" applyBorder="1" applyFill="1" applyFont="1" applyNumberFormat="1" applyProtection="1" borderId="1797" fillId="0" fontId="1797" numFmtId="0" xfId="0"/>
    <xf applyAlignment="1" applyBorder="1" applyFill="1" applyFont="1" applyNumberFormat="1" applyProtection="1" borderId="1798" fillId="0" fontId="1798" numFmtId="0" xfId="0"/>
    <xf applyAlignment="1" applyBorder="1" applyFill="1" applyFont="1" applyNumberFormat="1" applyProtection="1" borderId="1799" fillId="0" fontId="1799" numFmtId="0" xfId="0"/>
    <xf applyAlignment="1" applyBorder="1" applyFill="1" applyFont="1" applyNumberFormat="1" applyProtection="1" borderId="1800" fillId="0" fontId="1800" numFmtId="0" xfId="0"/>
    <xf applyAlignment="1" applyBorder="1" applyFill="1" applyFont="1" applyNumberFormat="1" applyProtection="1" borderId="1801" fillId="0" fontId="1801" numFmtId="0" xfId="0"/>
    <xf applyAlignment="1" applyBorder="1" applyFill="1" applyFont="1" applyNumberFormat="1" applyProtection="1" borderId="1802" fillId="0" fontId="1802" numFmtId="0" xfId="0"/>
    <xf applyAlignment="1" applyBorder="1" applyFill="1" applyFont="1" applyNumberFormat="1" applyProtection="1" borderId="1803" fillId="0" fontId="1803" numFmtId="0" xfId="0"/>
    <xf applyAlignment="1" applyBorder="1" applyFill="1" applyFont="1" applyNumberFormat="1" applyProtection="1" borderId="1804" fillId="0" fontId="1804" numFmtId="0" xfId="0"/>
    <xf applyAlignment="1" applyBorder="1" applyFill="1" applyFont="1" applyNumberFormat="1" applyProtection="1" borderId="1805" fillId="0" fontId="1805" numFmtId="0" xfId="0"/>
    <xf applyAlignment="1" applyBorder="1" applyFill="1" applyFont="1" applyNumberFormat="1" applyProtection="1" borderId="1806" fillId="0" fontId="1806" numFmtId="0" xfId="0"/>
    <xf applyAlignment="1" applyBorder="1" applyFill="1" applyFont="1" applyNumberFormat="1" applyProtection="1" borderId="1807" fillId="0" fontId="1807" numFmtId="0" xfId="0"/>
    <xf applyAlignment="1" applyBorder="1" applyFill="1" applyFont="1" applyNumberFormat="1" applyProtection="1" borderId="1808" fillId="0" fontId="1808" numFmtId="0" xfId="0"/>
    <xf applyAlignment="1" applyBorder="1" applyFill="1" applyFont="1" applyNumberFormat="1" applyProtection="1" borderId="1809" fillId="0" fontId="1809" numFmtId="0" xfId="0"/>
    <xf applyAlignment="1" applyBorder="1" applyFill="1" applyFont="1" applyNumberFormat="1" applyProtection="1" borderId="1810" fillId="0" fontId="1810" numFmtId="0" xfId="0"/>
    <xf applyAlignment="1" applyBorder="1" applyFill="1" applyFont="1" applyNumberFormat="1" applyProtection="1" borderId="1811" fillId="0" fontId="1811" numFmtId="0" xfId="0"/>
    <xf applyAlignment="1" applyBorder="1" applyFill="1" applyFont="1" applyNumberFormat="1" applyProtection="1" borderId="1812" fillId="0" fontId="1812" numFmtId="0" xfId="0"/>
    <xf applyAlignment="1" applyBorder="1" applyFill="1" applyFont="1" applyNumberFormat="1" applyProtection="1" borderId="1813" fillId="0" fontId="1813" numFmtId="0" xfId="0"/>
    <xf applyAlignment="1" applyBorder="1" applyFill="1" applyFont="1" applyNumberFormat="1" applyProtection="1" borderId="1814" fillId="0" fontId="1814" numFmtId="0" xfId="0"/>
    <xf applyAlignment="1" applyBorder="1" applyFill="1" applyFont="1" applyNumberFormat="1" applyProtection="1" borderId="1815" fillId="0" fontId="1815" numFmtId="0" xfId="0"/>
    <xf applyAlignment="1" applyBorder="1" applyFill="1" applyFont="1" applyNumberFormat="1" applyProtection="1" borderId="1816" fillId="0" fontId="1816" numFmtId="0" xfId="0"/>
    <xf applyAlignment="1" applyBorder="1" applyFill="1" applyFont="1" applyNumberFormat="1" applyProtection="1" borderId="1817" fillId="0" fontId="1817" numFmtId="0" xfId="0"/>
    <xf applyAlignment="1" applyBorder="1" applyFill="1" applyFont="1" applyNumberFormat="1" applyProtection="1" borderId="1818" fillId="0" fontId="1818" numFmtId="0" xfId="0"/>
    <xf applyAlignment="1" applyBorder="1" applyFill="1" applyFont="1" applyNumberFormat="1" applyProtection="1" borderId="1819" fillId="0" fontId="1819" numFmtId="0" xfId="0"/>
    <xf applyAlignment="1" applyBorder="1" applyFill="1" applyFont="1" applyNumberFormat="1" applyProtection="1" borderId="1820" fillId="0" fontId="1820" numFmtId="0" xfId="0"/>
    <xf applyAlignment="1" applyBorder="1" applyFill="1" applyFont="1" applyNumberFormat="1" applyProtection="1" borderId="1821" fillId="0" fontId="1821" numFmtId="0" xfId="0"/>
    <xf applyAlignment="1" applyBorder="1" applyFill="1" applyFont="1" applyNumberFormat="1" applyProtection="1" borderId="1822" fillId="0" fontId="1822" numFmtId="0" xfId="0"/>
    <xf applyAlignment="1" applyBorder="1" applyFill="1" applyFont="1" applyNumberFormat="1" applyProtection="1" borderId="1823" fillId="0" fontId="1823" numFmtId="0" xfId="0"/>
    <xf applyAlignment="1" applyBorder="1" applyFill="1" applyFont="1" applyNumberFormat="1" applyProtection="1" borderId="1824" fillId="0" fontId="1824" numFmtId="0" xfId="0"/>
    <xf applyAlignment="1" applyBorder="1" applyFill="1" applyFont="1" applyNumberFormat="1" applyProtection="1" borderId="1825" fillId="0" fontId="1825" numFmtId="0" xfId="0"/>
    <xf applyAlignment="1" applyBorder="1" applyFill="1" applyFont="1" applyNumberFormat="1" applyProtection="1" borderId="1826" fillId="0" fontId="1826" numFmtId="0" xfId="0"/>
    <xf applyAlignment="1" applyBorder="1" applyFill="1" applyFont="1" applyNumberFormat="1" applyProtection="1" borderId="1827" fillId="0" fontId="1827" numFmtId="0" xfId="0"/>
    <xf applyAlignment="1" applyBorder="1" applyFill="1" applyFont="1" applyNumberFormat="1" applyProtection="1" borderId="1828" fillId="0" fontId="1828" numFmtId="0" xfId="0"/>
    <xf applyAlignment="1" applyBorder="1" applyFill="1" applyFont="1" applyNumberFormat="1" applyProtection="1" borderId="1829" fillId="0" fontId="1829" numFmtId="0" xfId="0"/>
    <xf applyAlignment="1" applyBorder="1" applyFill="1" applyFont="1" applyNumberFormat="1" applyProtection="1" borderId="1830" fillId="0" fontId="1830" numFmtId="0" xfId="0"/>
    <xf applyAlignment="1" applyBorder="1" applyFill="1" applyFont="1" applyNumberFormat="1" applyProtection="1" borderId="1831" fillId="0" fontId="1831" numFmtId="0" xfId="0"/>
    <xf applyAlignment="1" applyBorder="1" applyFill="1" applyFont="1" applyNumberFormat="1" applyProtection="1" borderId="1832" fillId="0" fontId="1832" numFmtId="0" xfId="0"/>
    <xf applyAlignment="1" applyBorder="1" applyFill="1" applyFont="1" applyNumberFormat="1" applyProtection="1" borderId="1833" fillId="0" fontId="1833" numFmtId="0" xfId="0"/>
    <xf applyAlignment="1" applyBorder="1" applyFill="1" applyFont="1" applyNumberFormat="1" applyProtection="1" borderId="1834" fillId="0" fontId="1834" numFmtId="0" xfId="0"/>
    <xf applyAlignment="1" applyBorder="1" applyFill="1" applyFont="1" applyNumberFormat="1" applyProtection="1" borderId="1835" fillId="0" fontId="1835" numFmtId="0" xfId="0"/>
    <xf applyAlignment="1" applyBorder="1" applyFill="1" applyFont="1" applyNumberFormat="1" applyProtection="1" borderId="1836" fillId="0" fontId="1836" numFmtId="11" xfId="0"/>
    <xf applyAlignment="1" applyBorder="1" applyFill="1" applyFont="1" applyNumberFormat="1" applyProtection="1" borderId="1837" fillId="0" fontId="1837" numFmtId="0" xfId="0"/>
    <xf applyAlignment="1" applyBorder="1" applyFill="1" applyFont="1" applyNumberFormat="1" applyProtection="1" borderId="1838" fillId="0" fontId="1838" numFmtId="0" xfId="0"/>
    <xf applyAlignment="1" applyBorder="1" applyFill="1" applyFont="1" applyNumberFormat="1" applyProtection="1" borderId="1839" fillId="0" fontId="1839" numFmtId="0" xfId="0"/>
    <xf applyAlignment="1" applyBorder="1" applyFill="1" applyFont="1" applyNumberFormat="1" applyProtection="1" borderId="1840" fillId="0" fontId="1840" numFmtId="0" xfId="0"/>
    <xf applyAlignment="1" applyBorder="1" applyFill="1" applyFont="1" applyNumberFormat="1" applyProtection="1" borderId="1841" fillId="0" fontId="1841" numFmtId="0" xfId="0"/>
    <xf applyAlignment="1" applyBorder="1" applyFill="1" applyFont="1" applyNumberFormat="1" applyProtection="1" borderId="1842" fillId="0" fontId="1842" numFmtId="0" xfId="0"/>
    <xf applyAlignment="1" applyBorder="1" applyFill="1" applyFont="1" applyNumberFormat="1" applyProtection="1" borderId="1843" fillId="0" fontId="1843" numFmtId="0" xfId="0"/>
    <xf applyAlignment="1" applyBorder="1" applyFill="1" applyFont="1" applyNumberFormat="1" applyProtection="1" borderId="1844" fillId="0" fontId="1844" numFmtId="0" xfId="0"/>
    <xf applyAlignment="1" applyBorder="1" applyFill="1" applyFont="1" applyNumberFormat="1" applyProtection="1" borderId="1845" fillId="0" fontId="1845" numFmtId="0" xfId="0"/>
    <xf applyAlignment="1" applyBorder="1" applyFill="1" applyFont="1" applyNumberFormat="1" applyProtection="1" borderId="1846" fillId="0" fontId="1846" numFmtId="0" xfId="0"/>
    <xf applyAlignment="1" applyBorder="1" applyFill="1" applyFont="1" applyNumberFormat="1" applyProtection="1" borderId="1847" fillId="0" fontId="1847" numFmtId="0" xfId="0"/>
    <xf applyAlignment="1" applyBorder="1" applyFill="1" applyFont="1" applyNumberFormat="1" applyProtection="1" borderId="1848" fillId="0" fontId="1848" numFmtId="0" xfId="0"/>
    <xf applyAlignment="1" applyBorder="1" applyFill="1" applyFont="1" applyNumberFormat="1" applyProtection="1" borderId="1849" fillId="0" fontId="1849" numFmtId="0" xfId="0"/>
    <xf applyAlignment="1" applyBorder="1" applyFill="1" applyFont="1" applyNumberFormat="1" applyProtection="1" borderId="1850" fillId="0" fontId="1850" numFmtId="0" xfId="0"/>
    <xf applyAlignment="1" applyBorder="1" applyFill="1" applyFont="1" applyNumberFormat="1" applyProtection="1" borderId="1851" fillId="0" fontId="1851" numFmtId="0" xfId="0"/>
    <xf applyAlignment="1" applyBorder="1" applyFill="1" applyFont="1" applyNumberFormat="1" applyProtection="1" borderId="1852" fillId="0" fontId="1852" numFmtId="0" xfId="0"/>
    <xf applyAlignment="1" applyBorder="1" applyFill="1" applyFont="1" applyNumberFormat="1" applyProtection="1" borderId="1853" fillId="0" fontId="1853" numFmtId="0" xfId="0"/>
    <xf applyAlignment="1" applyBorder="1" applyFill="1" applyFont="1" applyNumberFormat="1" applyProtection="1" borderId="1854" fillId="0" fontId="1854" numFmtId="0" xfId="0"/>
    <xf applyAlignment="1" applyBorder="1" applyFill="1" applyFont="1" applyNumberFormat="1" applyProtection="1" borderId="1855" fillId="0" fontId="1855" numFmtId="0" xfId="0"/>
    <xf applyAlignment="1" applyBorder="1" applyFill="1" applyFont="1" applyNumberFormat="1" applyProtection="1" borderId="1856" fillId="0" fontId="1856" numFmtId="0" xfId="0"/>
    <xf applyAlignment="1" applyBorder="1" applyFill="1" applyFont="1" applyNumberFormat="1" applyProtection="1" borderId="1857" fillId="0" fontId="1857" numFmtId="0" xfId="0"/>
    <xf applyAlignment="1" applyBorder="1" applyFill="1" applyFont="1" applyNumberFormat="1" applyProtection="1" borderId="1858" fillId="0" fontId="1858" numFmtId="0" xfId="0"/>
    <xf applyAlignment="1" applyBorder="1" applyFill="1" applyFont="1" applyNumberFormat="1" applyProtection="1" borderId="1859" fillId="0" fontId="1859" numFmtId="0" xfId="0"/>
    <xf applyAlignment="1" applyBorder="1" applyFill="1" applyFont="1" applyNumberFormat="1" applyProtection="1" borderId="1860" fillId="0" fontId="1860" numFmtId="0" xfId="0"/>
    <xf applyAlignment="1" applyBorder="1" applyFill="1" applyFont="1" applyNumberFormat="1" applyProtection="1" borderId="1861" fillId="0" fontId="1861" numFmtId="0" xfId="0"/>
    <xf applyAlignment="1" applyBorder="1" applyFill="1" applyFont="1" applyNumberFormat="1" applyProtection="1" borderId="1862" fillId="0" fontId="1862" numFmtId="0" xfId="0"/>
    <xf applyAlignment="1" applyBorder="1" applyFill="1" applyFont="1" applyNumberFormat="1" applyProtection="1" borderId="1863" fillId="0" fontId="1863" numFmtId="0" xfId="0"/>
    <xf applyAlignment="1" applyBorder="1" applyFill="1" applyFont="1" applyNumberFormat="1" applyProtection="1" borderId="1864" fillId="0" fontId="1864" numFmtId="0" xfId="0"/>
    <xf applyAlignment="1" applyBorder="1" applyFill="1" applyFont="1" applyNumberFormat="1" applyProtection="1" borderId="1865" fillId="0" fontId="1865" numFmtId="0" xfId="0"/>
    <xf applyAlignment="1" applyBorder="1" applyFill="1" applyFont="1" applyNumberFormat="1" applyProtection="1" borderId="1866" fillId="0" fontId="1866" numFmtId="0" xfId="0"/>
    <xf applyAlignment="1" applyBorder="1" applyFill="1" applyFont="1" applyNumberFormat="1" applyProtection="1" borderId="1867" fillId="0" fontId="1867" numFmtId="0" xfId="0"/>
    <xf applyAlignment="1" applyBorder="1" applyFill="1" applyFont="1" applyNumberFormat="1" applyProtection="1" borderId="1868" fillId="0" fontId="1868" numFmtId="0" xfId="0"/>
    <xf applyAlignment="1" applyBorder="1" applyFill="1" applyFont="1" applyNumberFormat="1" applyProtection="1" borderId="1869" fillId="0" fontId="1869" numFmtId="0" xfId="0"/>
    <xf applyAlignment="1" applyBorder="1" applyFill="1" applyFont="1" applyNumberFormat="1" applyProtection="1" borderId="1870" fillId="0" fontId="1870" numFmtId="0" xfId="0"/>
    <xf applyAlignment="1" applyBorder="1" applyFill="1" applyFont="1" applyNumberFormat="1" applyProtection="1" borderId="1871" fillId="0" fontId="1871" numFmtId="0" xfId="0"/>
    <xf applyAlignment="1" applyBorder="1" applyFill="1" applyFont="1" applyNumberFormat="1" applyProtection="1" borderId="1872" fillId="0" fontId="1872" numFmtId="0" xfId="0"/>
    <xf applyAlignment="1" applyBorder="1" applyFill="1" applyFont="1" applyNumberFormat="1" applyProtection="1" borderId="1873" fillId="0" fontId="1873" numFmtId="0" xfId="0"/>
    <xf applyAlignment="1" applyBorder="1" applyFill="1" applyFont="1" applyNumberFormat="1" applyProtection="1" borderId="1874" fillId="0" fontId="1874" numFmtId="0" xfId="0"/>
    <xf applyAlignment="1" applyBorder="1" applyFill="1" applyFont="1" applyNumberFormat="1" applyProtection="1" borderId="1875" fillId="0" fontId="1875" numFmtId="0" xfId="0"/>
    <xf applyAlignment="1" applyBorder="1" applyFill="1" applyFont="1" applyNumberFormat="1" applyProtection="1" borderId="1876" fillId="0" fontId="1876" numFmtId="0" xfId="0"/>
    <xf applyAlignment="1" applyBorder="1" applyFill="1" applyFont="1" applyNumberFormat="1" applyProtection="1" borderId="1877" fillId="0" fontId="1877" numFmtId="0" xfId="0"/>
    <xf applyAlignment="1" applyBorder="1" applyFill="1" applyFont="1" applyNumberFormat="1" applyProtection="1" borderId="1878" fillId="0" fontId="1878" numFmtId="0" xfId="0"/>
    <xf applyAlignment="1" applyBorder="1" applyFill="1" applyFont="1" applyNumberFormat="1" applyProtection="1" borderId="1879" fillId="0" fontId="1879" numFmtId="0" xfId="0"/>
    <xf applyAlignment="1" applyBorder="1" applyFill="1" applyFont="1" applyNumberFormat="1" applyProtection="1" borderId="1880" fillId="0" fontId="1880" numFmtId="0" xfId="0"/>
    <xf applyAlignment="1" applyBorder="1" applyFill="1" applyFont="1" applyNumberFormat="1" applyProtection="1" borderId="1881" fillId="0" fontId="1881" numFmtId="0" xfId="0"/>
    <xf applyAlignment="1" applyBorder="1" applyFill="1" applyFont="1" applyNumberFormat="1" applyProtection="1" borderId="1882" fillId="0" fontId="1882" numFmtId="0" xfId="0"/>
    <xf applyAlignment="1" applyBorder="1" applyFill="1" applyFont="1" applyNumberFormat="1" applyProtection="1" borderId="1883" fillId="0" fontId="1883" numFmtId="0" xfId="0"/>
    <xf applyAlignment="1" applyBorder="1" applyFill="1" applyFont="1" applyNumberFormat="1" applyProtection="1" borderId="1884" fillId="0" fontId="1884" numFmtId="0" xfId="0"/>
    <xf applyAlignment="1" applyBorder="1" applyFill="1" applyFont="1" applyNumberFormat="1" applyProtection="1" borderId="1885" fillId="0" fontId="1885" numFmtId="0" xfId="0"/>
    <xf applyAlignment="1" applyBorder="1" applyFill="1" applyFont="1" applyNumberFormat="1" applyProtection="1" borderId="1886" fillId="0" fontId="1886" numFmtId="0" xfId="0"/>
    <xf applyAlignment="1" applyBorder="1" applyFill="1" applyFont="1" applyNumberFormat="1" applyProtection="1" borderId="1887" fillId="0" fontId="1887" numFmtId="0" xfId="0"/>
    <xf applyAlignment="1" applyBorder="1" applyFill="1" applyFont="1" applyNumberFormat="1" applyProtection="1" borderId="1888" fillId="0" fontId="1888" numFmtId="0" xfId="0"/>
    <xf applyAlignment="1" applyBorder="1" applyFill="1" applyFont="1" applyNumberFormat="1" applyProtection="1" borderId="1889" fillId="0" fontId="1889" numFmtId="0" xfId="0"/>
    <xf applyAlignment="1" applyBorder="1" applyFill="1" applyFont="1" applyNumberFormat="1" applyProtection="1" borderId="1890" fillId="0" fontId="1890" numFmtId="0" xfId="0"/>
    <xf applyAlignment="1" applyBorder="1" applyFill="1" applyFont="1" applyNumberFormat="1" applyProtection="1" borderId="1891" fillId="0" fontId="1891" numFmtId="0" xfId="0"/>
    <xf applyAlignment="1" applyBorder="1" applyFill="1" applyFont="1" applyNumberFormat="1" applyProtection="1" borderId="1892" fillId="0" fontId="1892" numFmtId="0" xfId="0"/>
    <xf applyAlignment="1" applyBorder="1" applyFill="1" applyFont="1" applyNumberFormat="1" applyProtection="1" borderId="1893" fillId="0" fontId="1893" numFmtId="0" xfId="0"/>
    <xf applyAlignment="1" applyBorder="1" applyFill="1" applyFont="1" applyNumberFormat="1" applyProtection="1" borderId="1894" fillId="0" fontId="1894" numFmtId="0" xfId="0"/>
    <xf applyAlignment="1" applyBorder="1" applyFill="1" applyFont="1" applyNumberFormat="1" applyProtection="1" borderId="1895" fillId="0" fontId="1895" numFmtId="0" xfId="0"/>
    <xf applyAlignment="1" applyBorder="1" applyFill="1" applyFont="1" applyNumberFormat="1" applyProtection="1" borderId="1896" fillId="0" fontId="1896" numFmtId="0" xfId="0"/>
    <xf applyAlignment="1" applyBorder="1" applyFill="1" applyFont="1" applyNumberFormat="1" applyProtection="1" borderId="1897" fillId="0" fontId="1897" numFmtId="0" xfId="0"/>
    <xf applyAlignment="1" applyBorder="1" applyFill="1" applyFont="1" applyNumberFormat="1" applyProtection="1" borderId="1898" fillId="0" fontId="1898" numFmtId="0" xfId="0"/>
    <xf applyAlignment="1" applyBorder="1" applyFill="1" applyFont="1" applyNumberFormat="1" applyProtection="1" borderId="1899" fillId="0" fontId="1899" numFmtId="0" xfId="0"/>
    <xf applyAlignment="1" applyBorder="1" applyFill="1" applyFont="1" applyNumberFormat="1" applyProtection="1" borderId="1900" fillId="0" fontId="1900" numFmtId="0" xfId="0"/>
    <xf applyAlignment="1" applyBorder="1" applyFill="1" applyFont="1" applyNumberFormat="1" applyProtection="1" borderId="1901" fillId="0" fontId="1901" numFmtId="0" xfId="0"/>
    <xf applyAlignment="1" applyBorder="1" applyFill="1" applyFont="1" applyNumberFormat="1" applyProtection="1" borderId="1902" fillId="0" fontId="1902" numFmtId="0" xfId="0"/>
    <xf applyAlignment="1" applyBorder="1" applyFill="1" applyFont="1" applyNumberFormat="1" applyProtection="1" borderId="1903" fillId="0" fontId="1903" numFmtId="0" xfId="0"/>
    <xf applyAlignment="1" applyBorder="1" applyFill="1" applyFont="1" applyNumberFormat="1" applyProtection="1" borderId="1904" fillId="0" fontId="1904" numFmtId="0" xfId="0"/>
    <xf applyAlignment="1" applyBorder="1" applyFill="1" applyFont="1" applyNumberFormat="1" applyProtection="1" borderId="1905" fillId="0" fontId="1905" numFmtId="0" xfId="0"/>
    <xf applyAlignment="1" applyBorder="1" applyFill="1" applyFont="1" applyNumberFormat="1" applyProtection="1" borderId="1906" fillId="0" fontId="1906" numFmtId="0" xfId="0"/>
    <xf applyAlignment="1" applyBorder="1" applyFill="1" applyFont="1" applyNumberFormat="1" applyProtection="1" borderId="1907" fillId="0" fontId="1907" numFmtId="0" xfId="0"/>
    <xf applyAlignment="1" applyBorder="1" applyFill="1" applyFont="1" applyNumberFormat="1" applyProtection="1" borderId="1908" fillId="0" fontId="1908" numFmtId="0" xfId="0"/>
    <xf applyAlignment="1" applyBorder="1" applyFill="1" applyFont="1" applyNumberFormat="1" applyProtection="1" borderId="1909" fillId="0" fontId="1909" numFmtId="0" xfId="0"/>
    <xf applyAlignment="1" applyBorder="1" applyFill="1" applyFont="1" applyNumberFormat="1" applyProtection="1" borderId="1910" fillId="0" fontId="1910" numFmtId="0" xfId="0"/>
    <xf applyAlignment="1" applyBorder="1" applyFill="1" applyFont="1" applyNumberFormat="1" applyProtection="1" borderId="1911" fillId="0" fontId="1911" numFmtId="0" xfId="0"/>
    <xf applyAlignment="1" applyBorder="1" applyFill="1" applyFont="1" applyNumberFormat="1" applyProtection="1" borderId="1912" fillId="0" fontId="1912" numFmtId="0" xfId="0"/>
    <xf applyAlignment="1" applyBorder="1" applyFill="1" applyFont="1" applyNumberFormat="1" applyProtection="1" borderId="1913" fillId="0" fontId="1913" numFmtId="0" xfId="0"/>
    <xf applyAlignment="1" applyBorder="1" applyFill="1" applyFont="1" applyNumberFormat="1" applyProtection="1" borderId="1914" fillId="0" fontId="1914" numFmtId="0" xfId="0"/>
    <xf applyAlignment="1" applyBorder="1" applyFill="1" applyFont="1" applyNumberFormat="1" applyProtection="1" borderId="1915" fillId="0" fontId="1915" numFmtId="0" xfId="0"/>
    <xf applyAlignment="1" applyBorder="1" applyFill="1" applyFont="1" applyNumberFormat="1" applyProtection="1" borderId="1916" fillId="0" fontId="1916" numFmtId="0" xfId="0"/>
    <xf applyAlignment="1" applyBorder="1" applyFill="1" applyFont="1" applyNumberFormat="1" applyProtection="1" borderId="1917" fillId="0" fontId="1917" numFmtId="0" xfId="0"/>
    <xf applyAlignment="1" applyBorder="1" applyFill="1" applyFont="1" applyNumberFormat="1" applyProtection="1" borderId="1918" fillId="0" fontId="1918" numFmtId="0" xfId="0"/>
    <xf applyAlignment="1" applyBorder="1" applyFill="1" applyFont="1" applyNumberFormat="1" applyProtection="1" borderId="1919" fillId="0" fontId="1919" numFmtId="0" xfId="0"/>
    <xf applyAlignment="1" applyBorder="1" applyFill="1" applyFont="1" applyNumberFormat="1" applyProtection="1" borderId="1920" fillId="0" fontId="1920" numFmtId="0" xfId="0"/>
    <xf applyAlignment="1" applyBorder="1" applyFill="1" applyFont="1" applyNumberFormat="1" applyProtection="1" borderId="1921" fillId="0" fontId="1921" numFmtId="0" xfId="0"/>
    <xf applyAlignment="1" applyBorder="1" applyFill="1" applyFont="1" applyNumberFormat="1" applyProtection="1" borderId="1922" fillId="0" fontId="1922" numFmtId="0" xfId="0"/>
    <xf applyAlignment="1" applyBorder="1" applyFill="1" applyFont="1" applyNumberFormat="1" applyProtection="1" borderId="1923" fillId="0" fontId="1923" numFmtId="0" xfId="0"/>
    <xf applyAlignment="1" applyBorder="1" applyFill="1" applyFont="1" applyNumberFormat="1" applyProtection="1" borderId="1924" fillId="0" fontId="1924" numFmtId="0" xfId="0"/>
    <xf applyAlignment="1" applyBorder="1" applyFill="1" applyFont="1" applyNumberFormat="1" applyProtection="1" borderId="1925" fillId="0" fontId="1925" numFmtId="0" xfId="0"/>
    <xf applyAlignment="1" applyBorder="1" applyFill="1" applyFont="1" applyNumberFormat="1" applyProtection="1" borderId="1926" fillId="0" fontId="1926" numFmtId="0" xfId="0"/>
    <xf applyAlignment="1" applyBorder="1" applyFill="1" applyFont="1" applyNumberFormat="1" applyProtection="1" borderId="1927" fillId="0" fontId="1927" numFmtId="0" xfId="0"/>
    <xf applyAlignment="1" applyBorder="1" applyFill="1" applyFont="1" applyNumberFormat="1" applyProtection="1" borderId="1928" fillId="0" fontId="1928" numFmtId="0" xfId="0"/>
    <xf applyAlignment="1" applyBorder="1" applyFill="1" applyFont="1" applyNumberFormat="1" applyProtection="1" borderId="1929" fillId="0" fontId="1929" numFmtId="0" xfId="0"/>
    <xf applyAlignment="1" applyBorder="1" applyFill="1" applyFont="1" applyNumberFormat="1" applyProtection="1" borderId="1930" fillId="0" fontId="1930" numFmtId="0" xfId="0"/>
    <xf applyAlignment="1" applyBorder="1" applyFill="1" applyFont="1" applyNumberFormat="1" applyProtection="1" borderId="1931" fillId="0" fontId="1931" numFmtId="0" xfId="0"/>
    <xf applyAlignment="1" applyBorder="1" applyFill="1" applyFont="1" applyNumberFormat="1" applyProtection="1" borderId="1932" fillId="0" fontId="1932" numFmtId="0" xfId="0"/>
    <xf applyAlignment="1" applyBorder="1" applyFill="1" applyFont="1" applyNumberFormat="1" applyProtection="1" borderId="1933" fillId="0" fontId="1933" numFmtId="0" xfId="0"/>
    <xf applyAlignment="1" applyBorder="1" applyFill="1" applyFont="1" applyNumberFormat="1" applyProtection="1" borderId="1934" fillId="0" fontId="1934" numFmtId="0" xfId="0"/>
    <xf applyAlignment="1" applyBorder="1" applyFill="1" applyFont="1" applyNumberFormat="1" applyProtection="1" borderId="1935" fillId="0" fontId="1935" numFmtId="0" xfId="0"/>
    <xf applyAlignment="1" applyBorder="1" applyFill="1" applyFont="1" applyNumberFormat="1" applyProtection="1" borderId="1936" fillId="0" fontId="1936" numFmtId="0" xfId="0"/>
    <xf applyAlignment="1" applyBorder="1" applyFill="1" applyFont="1" applyNumberFormat="1" applyProtection="1" borderId="1937" fillId="0" fontId="1937" numFmtId="0" xfId="0"/>
    <xf applyAlignment="1" applyBorder="1" applyFill="1" applyFont="1" applyNumberFormat="1" applyProtection="1" borderId="1938" fillId="0" fontId="1938" numFmtId="0" xfId="0"/>
    <xf applyAlignment="1" applyBorder="1" applyFill="1" applyFont="1" applyNumberFormat="1" applyProtection="1" borderId="1939" fillId="0" fontId="1939" numFmtId="0" xfId="0"/>
    <xf applyAlignment="1" applyBorder="1" applyFill="1" applyFont="1" applyNumberFormat="1" applyProtection="1" borderId="1940" fillId="0" fontId="1940" numFmtId="0" xfId="0"/>
    <xf applyAlignment="1" applyBorder="1" applyFill="1" applyFont="1" applyNumberFormat="1" applyProtection="1" borderId="1941" fillId="0" fontId="1941" numFmtId="0" xfId="0"/>
    <xf applyAlignment="1" applyBorder="1" applyFill="1" applyFont="1" applyNumberFormat="1" applyProtection="1" borderId="1942" fillId="0" fontId="1942" numFmtId="0" xfId="0"/>
    <xf applyAlignment="1" applyBorder="1" applyFill="1" applyFont="1" applyNumberFormat="1" applyProtection="1" borderId="1943" fillId="0" fontId="1943" numFmtId="0" xfId="0"/>
    <xf applyAlignment="1" applyBorder="1" applyFill="1" applyFont="1" applyNumberFormat="1" applyProtection="1" borderId="1944" fillId="0" fontId="1944" numFmtId="0" xfId="0"/>
    <xf applyAlignment="1" applyBorder="1" applyFill="1" applyFont="1" applyNumberFormat="1" applyProtection="1" borderId="1945" fillId="0" fontId="1945" numFmtId="0" xfId="0"/>
    <xf applyAlignment="1" applyBorder="1" applyFill="1" applyFont="1" applyNumberFormat="1" applyProtection="1" borderId="1946" fillId="0" fontId="1946" numFmtId="0" xfId="0"/>
    <xf applyAlignment="1" applyBorder="1" applyFill="1" applyFont="1" applyNumberFormat="1" applyProtection="1" borderId="1947" fillId="0" fontId="1947" numFmtId="0" xfId="0"/>
    <xf applyAlignment="1" applyBorder="1" applyFill="1" applyFont="1" applyNumberFormat="1" applyProtection="1" borderId="1948" fillId="0" fontId="1948" numFmtId="0" xfId="0"/>
    <xf applyAlignment="1" applyBorder="1" applyFill="1" applyFont="1" applyNumberFormat="1" applyProtection="1" borderId="1949" fillId="0" fontId="1949" numFmtId="0" xfId="0"/>
    <xf applyAlignment="1" applyBorder="1" applyFill="1" applyFont="1" applyNumberFormat="1" applyProtection="1" borderId="1950" fillId="0" fontId="1950" numFmtId="0" xfId="0"/>
    <xf applyAlignment="1" applyBorder="1" applyFill="1" applyFont="1" applyNumberFormat="1" applyProtection="1" borderId="1951" fillId="0" fontId="1951" numFmtId="0" xfId="0"/>
    <xf applyAlignment="1" applyBorder="1" applyFill="1" applyFont="1" applyNumberFormat="1" applyProtection="1" borderId="1952" fillId="0" fontId="1952" numFmtId="0" xfId="0"/>
    <xf applyAlignment="1" applyBorder="1" applyFill="1" applyFont="1" applyNumberFormat="1" applyProtection="1" borderId="1953" fillId="0" fontId="1953" numFmtId="0" xfId="0"/>
    <xf applyAlignment="1" applyBorder="1" applyFill="1" applyFont="1" applyNumberFormat="1" applyProtection="1" borderId="1954" fillId="0" fontId="1954" numFmtId="0" xfId="0"/>
    <xf applyAlignment="1" applyBorder="1" applyFill="1" applyFont="1" applyNumberFormat="1" applyProtection="1" borderId="1955" fillId="0" fontId="1955" numFmtId="0" xfId="0"/>
    <xf applyAlignment="1" applyBorder="1" applyFill="1" applyFont="1" applyNumberFormat="1" applyProtection="1" borderId="1956" fillId="0" fontId="1956" numFmtId="0" xfId="0"/>
    <xf applyAlignment="1" applyBorder="1" applyFill="1" applyFont="1" applyNumberFormat="1" applyProtection="1" borderId="1957" fillId="0" fontId="1957" numFmtId="0" xfId="0"/>
    <xf applyAlignment="1" applyBorder="1" applyFill="1" applyFont="1" applyNumberFormat="1" applyProtection="1" borderId="1958" fillId="0" fontId="1958" numFmtId="0" xfId="0"/>
    <xf applyAlignment="1" applyBorder="1" applyFill="1" applyFont="1" applyNumberFormat="1" applyProtection="1" borderId="1959" fillId="0" fontId="1959" numFmtId="0" xfId="0"/>
    <xf applyAlignment="1" applyBorder="1" applyFill="1" applyFont="1" applyNumberFormat="1" applyProtection="1" borderId="1960" fillId="0" fontId="1960" numFmtId="0" xfId="0"/>
    <xf applyAlignment="1" applyBorder="1" applyFill="1" applyFont="1" applyNumberFormat="1" applyProtection="1" borderId="1961" fillId="0" fontId="1961" numFmtId="0" xfId="0"/>
    <xf applyAlignment="1" applyBorder="1" applyFill="1" applyFont="1" applyNumberFormat="1" applyProtection="1" borderId="1962" fillId="0" fontId="1962" numFmtId="0" xfId="0"/>
    <xf applyAlignment="1" applyBorder="1" applyFill="1" applyFont="1" applyNumberFormat="1" applyProtection="1" borderId="1963" fillId="0" fontId="1963" numFmtId="0" xfId="0"/>
    <xf applyAlignment="1" applyBorder="1" applyFill="1" applyFont="1" applyNumberFormat="1" applyProtection="1" borderId="1964" fillId="0" fontId="1964" numFmtId="0" xfId="0"/>
    <xf applyAlignment="1" applyBorder="1" applyFill="1" applyFont="1" applyNumberFormat="1" applyProtection="1" borderId="1965" fillId="0" fontId="1965" numFmtId="0" xfId="0"/>
    <xf applyAlignment="1" applyBorder="1" applyFill="1" applyFont="1" applyNumberFormat="1" applyProtection="1" borderId="1966" fillId="0" fontId="1966" numFmtId="0" xfId="0"/>
    <xf applyAlignment="1" applyBorder="1" applyFill="1" applyFont="1" applyNumberFormat="1" applyProtection="1" borderId="1967" fillId="0" fontId="1967" numFmtId="0" xfId="0"/>
    <xf applyAlignment="1" applyBorder="1" applyFill="1" applyFont="1" applyNumberFormat="1" applyProtection="1" borderId="1968" fillId="0" fontId="1968" numFmtId="0" xfId="0"/>
    <xf applyAlignment="1" applyBorder="1" applyFill="1" applyFont="1" applyNumberFormat="1" applyProtection="1" borderId="1969" fillId="0" fontId="1969" numFmtId="0" xfId="0"/>
    <xf applyAlignment="1" applyBorder="1" applyFill="1" applyFont="1" applyNumberFormat="1" applyProtection="1" borderId="1970" fillId="0" fontId="1970" numFmtId="0" xfId="0"/>
    <xf applyAlignment="1" applyBorder="1" applyFill="1" applyFont="1" applyNumberFormat="1" applyProtection="1" borderId="1971" fillId="0" fontId="1971" numFmtId="0" xfId="0"/>
    <xf applyAlignment="1" applyBorder="1" applyFill="1" applyFont="1" applyNumberFormat="1" applyProtection="1" borderId="1972" fillId="0" fontId="1972" numFmtId="0" xfId="0"/>
    <xf applyAlignment="1" applyBorder="1" applyFill="1" applyFont="1" applyNumberFormat="1" applyProtection="1" borderId="1973" fillId="0" fontId="1973" numFmtId="0" xfId="0"/>
    <xf applyAlignment="1" applyBorder="1" applyFill="1" applyFont="1" applyNumberFormat="1" applyProtection="1" borderId="1974" fillId="0" fontId="1974" numFmtId="0" xfId="0"/>
    <xf applyAlignment="1" applyBorder="1" applyFill="1" applyFont="1" applyNumberFormat="1" applyProtection="1" borderId="1975" fillId="0" fontId="1975" numFmtId="0" xfId="0"/>
    <xf applyAlignment="1" applyBorder="1" applyFont="1" applyNumberFormat="1" applyProtection="1" borderId="1976" fillId="0" fontId="1976" numFmtId="0" xfId="0"/>
    <xf applyAlignment="1" applyBorder="1" applyFont="1" applyNumberFormat="1" applyProtection="1" borderId="1977" fillId="0" fontId="1977" numFmtId="0" xfId="0"/>
    <xf applyAlignment="1" applyBorder="1" applyFont="1" applyNumberFormat="1" applyProtection="1" borderId="1978" fillId="0" fontId="1978" numFmtId="0" xfId="0"/>
    <xf applyAlignment="1" applyBorder="1" applyFont="1" applyNumberFormat="1" applyProtection="1" borderId="1979" fillId="0" fontId="1979" numFmtId="0" xfId="0"/>
    <xf applyAlignment="1" applyBorder="1" applyFont="1" applyNumberFormat="1" applyProtection="1" borderId="1980" fillId="0" fontId="1980" numFmtId="0" xfId="0"/>
    <xf applyAlignment="1" applyBorder="1" applyFont="1" applyNumberFormat="1" applyProtection="1" borderId="1981" fillId="0" fontId="1981" numFmtId="0" xfId="0"/>
    <xf applyAlignment="1" applyBorder="1" applyFont="1" applyNumberFormat="1" applyProtection="1" borderId="1982" fillId="0" fontId="1982" numFmtId="0" xfId="0"/>
    <xf applyAlignment="1" applyBorder="1" applyFont="1" applyNumberFormat="1" applyProtection="1" borderId="1983" fillId="0" fontId="1983" numFmtId="0" xfId="0"/>
    <xf applyAlignment="1" applyBorder="1" applyFont="1" applyNumberFormat="1" applyProtection="1" borderId="1984" fillId="0" fontId="1984" numFmtId="0" xfId="0"/>
    <xf applyAlignment="1" applyBorder="1" applyFont="1" applyNumberFormat="1" applyProtection="1" borderId="1985" fillId="0" fontId="1985" numFmtId="0" xfId="0"/>
    <xf applyAlignment="1" applyBorder="1" applyFont="1" applyNumberFormat="1" applyProtection="1" borderId="1986" fillId="0" fontId="1986" numFmtId="0" xfId="0"/>
    <xf applyAlignment="1" applyBorder="1" applyFont="1" applyNumberFormat="1" applyProtection="1" borderId="1987" fillId="0" fontId="1987" numFmtId="0" xfId="0"/>
    <xf applyAlignment="1" applyBorder="1" applyFont="1" applyNumberFormat="1" applyProtection="1" borderId="1988" fillId="0" fontId="1988" numFmtId="0" xfId="0"/>
    <xf applyAlignment="1" applyBorder="1" applyFont="1" applyNumberFormat="1" applyProtection="1" borderId="1989" fillId="0" fontId="1989" numFmtId="0" xfId="0"/>
    <xf applyAlignment="1" applyBorder="1" applyFont="1" applyNumberFormat="1" applyProtection="1" borderId="1990" fillId="0" fontId="1990" numFmtId="0" xfId="0"/>
    <xf applyAlignment="1" applyBorder="1" applyFont="1" applyNumberFormat="1" applyProtection="1" borderId="1991" fillId="0" fontId="1991" numFmtId="0" xfId="0"/>
    <xf applyAlignment="1" applyBorder="1" applyFont="1" applyNumberFormat="1" applyProtection="1" borderId="1992" fillId="0" fontId="1992" numFmtId="0" xfId="0"/>
    <xf applyAlignment="1" applyBorder="1" applyFont="1" applyNumberFormat="1" applyProtection="1" borderId="1993" fillId="0" fontId="1993" numFmtId="0" xfId="0"/>
    <xf applyAlignment="1" applyBorder="1" applyFont="1" applyNumberFormat="1" applyProtection="1" borderId="1994" fillId="0" fontId="1994" numFmtId="0" xfId="0"/>
    <xf applyAlignment="1" applyBorder="1" applyFont="1" applyNumberFormat="1" applyProtection="1" borderId="1995" fillId="0" fontId="1995" numFmtId="0" xfId="0"/>
    <xf applyAlignment="1" applyBorder="1" applyFont="1" applyNumberFormat="1" applyProtection="1" borderId="1996" fillId="0" fontId="1996" numFmtId="0" xfId="0"/>
    <xf applyAlignment="1" applyBorder="1" applyFont="1" applyNumberFormat="1" applyProtection="1" borderId="1997" fillId="0" fontId="1997" numFmtId="0" xfId="0"/>
    <xf applyAlignment="1" applyBorder="1" applyFont="1" applyNumberFormat="1" applyProtection="1" borderId="1998" fillId="0" fontId="1998" numFmtId="0" xfId="0"/>
    <xf applyAlignment="1" applyBorder="1" applyFont="1" applyNumberFormat="1" applyProtection="1" borderId="1999" fillId="0" fontId="1999" numFmtId="0" xfId="0"/>
    <xf applyAlignment="1" applyBorder="1" applyFont="1" applyNumberFormat="1" applyProtection="1" borderId="2000" fillId="0" fontId="2000" numFmtId="0" xfId="0"/>
    <xf applyAlignment="1" applyBorder="1" applyFont="1" applyNumberFormat="1" applyProtection="1" borderId="2001" fillId="0" fontId="2001" numFmtId="0" xfId="0"/>
    <xf applyAlignment="1" applyBorder="1" applyFont="1" applyNumberFormat="1" applyProtection="1" borderId="2002" fillId="0" fontId="2002" numFmtId="0" xfId="0"/>
    <xf applyAlignment="1" applyBorder="1" applyFont="1" applyNumberFormat="1" applyProtection="1" borderId="2003" fillId="0" fontId="2003" numFmtId="0" xfId="0"/>
    <xf applyAlignment="1" applyBorder="1" applyFont="1" applyNumberFormat="1" applyProtection="1" borderId="2004" fillId="0" fontId="2004" numFmtId="0" xfId="0"/>
    <xf applyAlignment="1" applyBorder="1" applyFont="1" applyNumberFormat="1" applyProtection="1" borderId="2005" fillId="0" fontId="2005" numFmtId="0" xfId="0"/>
    <xf applyAlignment="1" applyBorder="1" applyFont="1" applyNumberFormat="1" applyProtection="1" borderId="2006" fillId="0" fontId="2006" numFmtId="0" xfId="0"/>
    <xf applyAlignment="1" applyBorder="1" applyFont="1" applyNumberFormat="1" applyProtection="1" borderId="2007" fillId="0" fontId="2007" numFmtId="0" xfId="0"/>
    <xf applyAlignment="1" applyBorder="1" applyFont="1" applyNumberFormat="1" applyProtection="1" borderId="2008" fillId="0" fontId="2008" numFmtId="0" xfId="0"/>
    <xf applyAlignment="1" applyBorder="1" applyFont="1" applyNumberFormat="1" applyProtection="1" borderId="2009" fillId="0" fontId="2009" numFmtId="0" xfId="0"/>
    <xf applyAlignment="1" applyBorder="1" applyFont="1" applyNumberFormat="1" applyProtection="1" borderId="2010" fillId="0" fontId="2010" numFmtId="0" xfId="0"/>
    <xf applyAlignment="1" applyBorder="1" applyFont="1" applyNumberFormat="1" applyProtection="1" borderId="2011" fillId="0" fontId="2011" numFmtId="0" xfId="0"/>
    <xf applyAlignment="1" applyBorder="1" applyFont="1" applyNumberFormat="1" applyProtection="1" borderId="2012" fillId="0" fontId="2012" numFmtId="0" xfId="0"/>
    <xf applyAlignment="1" applyBorder="1" applyFont="1" applyNumberFormat="1" applyProtection="1" borderId="2013" fillId="0" fontId="2013" numFmtId="0" xfId="0"/>
    <xf applyAlignment="1" applyBorder="1" applyFont="1" applyNumberFormat="1" applyProtection="1" borderId="2014" fillId="0" fontId="2014" numFmtId="0" xfId="0"/>
    <xf applyAlignment="1" applyBorder="1" applyFont="1" applyNumberFormat="1" applyProtection="1" borderId="2015" fillId="0" fontId="2015" numFmtId="0" xfId="0"/>
    <xf applyAlignment="1" applyBorder="1" applyFont="1" applyNumberFormat="1" applyProtection="1" borderId="2016" fillId="0" fontId="2016" numFmtId="0" xfId="0"/>
    <xf applyAlignment="1" applyBorder="1" applyFont="1" applyNumberFormat="1" applyProtection="1" borderId="2017" fillId="0" fontId="2017" numFmtId="0" xfId="0"/>
    <xf applyAlignment="1" applyBorder="1" applyFont="1" applyNumberFormat="1" applyProtection="1" borderId="2018" fillId="0" fontId="2018" numFmtId="0" xfId="0"/>
    <xf applyAlignment="1" applyBorder="1" applyFont="1" applyNumberFormat="1" applyProtection="1" borderId="2019" fillId="0" fontId="2019" numFmtId="0" xfId="0"/>
    <xf applyAlignment="1" applyBorder="1" applyFont="1" applyNumberFormat="1" applyProtection="1" borderId="2020" fillId="0" fontId="2020" numFmtId="0" xfId="0"/>
    <xf applyAlignment="1" applyBorder="1" applyFont="1" applyNumberFormat="1" applyProtection="1" borderId="2021" fillId="0" fontId="2021" numFmtId="0" xfId="0"/>
    <xf applyAlignment="1" applyBorder="1" applyFont="1" applyNumberFormat="1" applyProtection="1" borderId="2022" fillId="0" fontId="2022" numFmtId="0" xfId="0"/>
    <xf applyAlignment="1" applyBorder="1" applyFont="1" applyNumberFormat="1" applyProtection="1" borderId="2023" fillId="0" fontId="2023" numFmtId="0" xfId="0"/>
    <xf applyAlignment="1" applyBorder="1" applyFont="1" applyNumberFormat="1" applyProtection="1" borderId="2024" fillId="0" fontId="2024" numFmtId="0" xfId="0"/>
    <xf applyAlignment="1" applyBorder="1" applyFont="1" applyNumberFormat="1" applyProtection="1" borderId="2025" fillId="0" fontId="2025" numFmtId="0" xfId="0"/>
    <xf applyAlignment="1" applyBorder="1" applyFont="1" applyNumberFormat="1" applyProtection="1" borderId="2026" fillId="0" fontId="2026" numFmtId="0" xfId="0"/>
    <xf applyAlignment="1" applyBorder="1" applyFont="1" applyNumberFormat="1" applyProtection="1" borderId="2027" fillId="0" fontId="2027" numFmtId="0" xfId="0"/>
    <xf applyAlignment="1" applyBorder="1" applyFont="1" applyNumberFormat="1" applyProtection="1" borderId="2028" fillId="0" fontId="2028" numFmtId="0" xfId="0"/>
    <xf applyAlignment="1" applyBorder="1" applyFont="1" applyNumberFormat="1" applyProtection="1" borderId="2029" fillId="0" fontId="2029" numFmtId="0" xfId="0"/>
    <xf applyAlignment="1" applyBorder="1" applyFont="1" applyNumberFormat="1" applyProtection="1" borderId="2030" fillId="0" fontId="2030" numFmtId="0" xfId="0"/>
    <xf applyAlignment="1" applyBorder="1" applyFont="1" applyNumberFormat="1" applyProtection="1" borderId="2031" fillId="0" fontId="2031" numFmtId="0" xfId="0"/>
    <xf applyAlignment="1" applyBorder="1" applyFont="1" applyNumberFormat="1" applyProtection="1" borderId="2032" fillId="0" fontId="2032" numFmtId="0" xfId="0"/>
    <xf applyAlignment="1" applyBorder="1" applyFont="1" applyNumberFormat="1" applyProtection="1" borderId="2033" fillId="0" fontId="2033" numFmtId="0" xfId="0"/>
    <xf applyAlignment="1" applyBorder="1" applyFont="1" applyNumberFormat="1" applyProtection="1" borderId="2034" fillId="0" fontId="2034" numFmtId="0" xfId="0"/>
    <xf applyAlignment="1" applyBorder="1" applyFont="1" applyNumberFormat="1" applyProtection="1" borderId="2035" fillId="0" fontId="2035" numFmtId="0" xfId="0"/>
    <xf applyAlignment="1" applyBorder="1" applyFont="1" applyNumberFormat="1" applyProtection="1" borderId="2036" fillId="0" fontId="2036" numFmtId="0" xfId="0"/>
    <xf applyAlignment="1" applyBorder="1" applyFont="1" applyNumberFormat="1" applyProtection="1" borderId="2037" fillId="0" fontId="2037" numFmtId="0" xfId="0"/>
    <xf applyAlignment="1" applyBorder="1" applyFont="1" applyNumberFormat="1" applyProtection="1" borderId="2038" fillId="0" fontId="2038" numFmtId="0" xfId="0"/>
    <xf applyAlignment="1" applyBorder="1" applyFont="1" applyNumberFormat="1" applyProtection="1" borderId="2039" fillId="0" fontId="2039" numFmtId="0" xfId="0"/>
    <xf applyAlignment="1" applyBorder="1" applyFont="1" applyNumberFormat="1" applyProtection="1" borderId="2040" fillId="0" fontId="2040" numFmtId="0" xfId="0"/>
    <xf applyAlignment="1" applyBorder="1" applyFont="1" applyNumberFormat="1" applyProtection="1" borderId="2041" fillId="0" fontId="2041" numFmtId="0" xfId="0"/>
    <xf applyAlignment="1" applyBorder="1" applyFont="1" applyNumberFormat="1" applyProtection="1" borderId="2042" fillId="0" fontId="2042" numFmtId="0" xfId="0"/>
    <xf applyAlignment="1" applyBorder="1" applyFont="1" applyNumberFormat="1" applyProtection="1" borderId="2043" fillId="0" fontId="2043" numFmtId="0" xfId="0"/>
    <xf applyAlignment="1" applyBorder="1" applyFont="1" applyNumberFormat="1" applyProtection="1" borderId="2044" fillId="0" fontId="2044" numFmtId="0" xfId="0"/>
    <xf applyAlignment="1" applyBorder="1" applyFont="1" applyNumberFormat="1" applyProtection="1" borderId="2045" fillId="0" fontId="2045" numFmtId="0" xfId="0"/>
    <xf applyAlignment="1" applyBorder="1" applyFont="1" applyNumberFormat="1" applyProtection="1" borderId="2046" fillId="0" fontId="2046" numFmtId="0" xfId="0"/>
    <xf applyAlignment="1" applyBorder="1" applyFont="1" applyNumberFormat="1" applyProtection="1" borderId="2047" fillId="0" fontId="2047" numFmtId="0" xfId="0"/>
    <xf applyAlignment="1" applyBorder="1" applyFont="1" applyNumberFormat="1" applyProtection="1" borderId="2048" fillId="0" fontId="2048" numFmtId="0" xfId="0"/>
    <xf applyAlignment="1" applyBorder="1" applyFont="1" applyNumberFormat="1" applyProtection="1" borderId="2049" fillId="0" fontId="2049" numFmtId="0" xfId="0"/>
    <xf applyAlignment="1" applyBorder="1" applyFont="1" applyNumberFormat="1" applyProtection="1" borderId="2050" fillId="0" fontId="2050" numFmtId="0" xfId="0"/>
    <xf applyAlignment="1" applyBorder="1" applyFont="1" applyNumberFormat="1" applyProtection="1" borderId="2051" fillId="0" fontId="2051" numFmtId="0" xfId="0"/>
    <xf applyAlignment="1" applyBorder="1" applyFont="1" applyNumberFormat="1" applyProtection="1" borderId="2052" fillId="0" fontId="2052" numFmtId="0" xfId="0"/>
    <xf applyAlignment="1" applyBorder="1" applyFont="1" applyNumberFormat="1" applyProtection="1" borderId="2053" fillId="0" fontId="2053" numFmtId="0" xfId="0"/>
    <xf applyAlignment="1" applyBorder="1" applyFont="1" applyNumberFormat="1" applyProtection="1" borderId="2054" fillId="0" fontId="2054" numFmtId="0" xfId="0"/>
    <xf applyAlignment="1" applyBorder="1" applyFont="1" applyNumberFormat="1" applyProtection="1" borderId="2055" fillId="0" fontId="2055" numFmtId="0" xfId="0"/>
    <xf applyAlignment="1" applyBorder="1" applyFont="1" applyNumberFormat="1" applyProtection="1" borderId="2056" fillId="0" fontId="2056" numFmtId="0" xfId="0"/>
    <xf applyAlignment="1" applyBorder="1" applyFont="1" applyNumberFormat="1" applyProtection="1" borderId="2057" fillId="0" fontId="2057" numFmtId="0" xfId="0"/>
    <xf applyAlignment="1" applyBorder="1" applyFont="1" applyNumberFormat="1" applyProtection="1" borderId="2058" fillId="0" fontId="2058" numFmtId="0" xfId="0"/>
    <xf applyAlignment="1" applyBorder="1" applyFont="1" applyNumberFormat="1" applyProtection="1" borderId="2059" fillId="0" fontId="2059" numFmtId="0" xfId="0"/>
    <xf applyAlignment="1" applyBorder="1" applyFont="1" applyNumberFormat="1" applyProtection="1" borderId="2060" fillId="0" fontId="2060" numFmtId="0" xfId="0"/>
    <xf applyAlignment="1" applyBorder="1" applyFont="1" applyNumberFormat="1" applyProtection="1" borderId="2061" fillId="0" fontId="2061" numFmtId="0" xfId="0"/>
    <xf applyAlignment="1" applyBorder="1" applyFont="1" applyNumberFormat="1" applyProtection="1" borderId="2062" fillId="0" fontId="2062" numFmtId="0" xfId="0"/>
    <xf applyAlignment="1" applyBorder="1" applyFont="1" applyNumberFormat="1" applyProtection="1" borderId="2063" fillId="0" fontId="2063" numFmtId="0" xfId="0"/>
    <xf applyAlignment="1" applyBorder="1" applyFont="1" applyNumberFormat="1" applyProtection="1" borderId="2064" fillId="0" fontId="2064" numFmtId="0" xfId="0"/>
    <xf applyAlignment="1" applyBorder="1" applyFont="1" applyNumberFormat="1" applyProtection="1" borderId="2065" fillId="0" fontId="2065" numFmtId="0" xfId="0"/>
    <xf applyAlignment="1" applyBorder="1" applyFont="1" applyNumberFormat="1" applyProtection="1" borderId="2066" fillId="0" fontId="2066" numFmtId="0" xfId="0"/>
    <xf applyAlignment="1" applyBorder="1" applyFont="1" applyNumberFormat="1" applyProtection="1" borderId="2067" fillId="0" fontId="2067" numFmtId="0" xfId="0"/>
    <xf applyAlignment="1" applyBorder="1" applyFont="1" applyNumberFormat="1" applyProtection="1" borderId="2068" fillId="0" fontId="2068" numFmtId="0" xfId="0"/>
    <xf applyAlignment="1" applyBorder="1" applyFont="1" applyNumberFormat="1" applyProtection="1" borderId="2069" fillId="0" fontId="2069" numFmtId="0" xfId="0"/>
    <xf applyAlignment="1" applyBorder="1" applyFont="1" applyNumberFormat="1" applyProtection="1" borderId="2070" fillId="0" fontId="2070" numFmtId="0" xfId="0"/>
    <xf applyAlignment="1" applyBorder="1" applyFont="1" applyNumberFormat="1" applyProtection="1" borderId="2071" fillId="0" fontId="2071" numFmtId="0" xfId="0"/>
    <xf applyAlignment="1" applyBorder="1" applyFont="1" applyNumberFormat="1" applyProtection="1" borderId="2072" fillId="0" fontId="2072" numFmtId="0" xfId="0"/>
    <xf applyAlignment="1" applyBorder="1" applyFont="1" applyNumberFormat="1" applyProtection="1" borderId="2073" fillId="0" fontId="2073" numFmtId="0" xfId="0"/>
    <xf applyAlignment="1" applyBorder="1" applyFont="1" applyNumberFormat="1" applyProtection="1" borderId="2074" fillId="0" fontId="2074" numFmtId="0" xfId="0"/>
    <xf applyAlignment="1" applyBorder="1" applyFont="1" applyNumberFormat="1" applyProtection="1" borderId="2075" fillId="0" fontId="2075" numFmtId="0" xfId="0"/>
    <xf applyAlignment="1" applyBorder="1" applyFont="1" applyNumberFormat="1" applyProtection="1" borderId="2076" fillId="0" fontId="2076" numFmtId="0" xfId="0"/>
    <xf applyAlignment="1" applyBorder="1" applyFont="1" applyNumberFormat="1" applyProtection="1" borderId="2077" fillId="0" fontId="2077" numFmtId="0" xfId="0"/>
    <xf applyAlignment="1" applyBorder="1" applyFont="1" applyNumberFormat="1" applyProtection="1" borderId="2078" fillId="0" fontId="2078" numFmtId="0" xfId="0"/>
    <xf applyAlignment="1" applyBorder="1" applyFont="1" applyNumberFormat="1" applyProtection="1" borderId="2079" fillId="0" fontId="2079" numFmtId="0" xfId="0"/>
    <xf applyAlignment="1" applyBorder="1" applyFont="1" applyNumberFormat="1" applyProtection="1" borderId="2080" fillId="0" fontId="2080" numFmtId="0" xfId="0"/>
    <xf applyAlignment="1" applyBorder="1" applyFont="1" applyNumberFormat="1" applyProtection="1" borderId="2081" fillId="0" fontId="2081" numFmtId="0" xfId="0"/>
    <xf applyAlignment="1" applyBorder="1" applyFont="1" applyNumberFormat="1" applyProtection="1" borderId="2082" fillId="0" fontId="2082" numFmtId="0" xfId="0"/>
    <xf applyAlignment="1" applyBorder="1" applyFont="1" applyNumberFormat="1" applyProtection="1" borderId="2083" fillId="0" fontId="2083" numFmtId="0" xfId="0"/>
    <xf applyAlignment="1" applyBorder="1" applyFont="1" applyNumberFormat="1" applyProtection="1" borderId="2084" fillId="0" fontId="2084" numFmtId="0" xfId="0"/>
    <xf applyAlignment="1" applyBorder="1" applyFont="1" applyNumberFormat="1" applyProtection="1" borderId="2085" fillId="0" fontId="2085" numFmtId="0" xfId="0"/>
    <xf applyAlignment="1" applyBorder="1" applyFont="1" applyNumberFormat="1" applyProtection="1" borderId="2086" fillId="0" fontId="2086" numFmtId="0" xfId="0"/>
    <xf applyAlignment="1" applyBorder="1" applyFont="1" applyNumberFormat="1" applyProtection="1" borderId="2087" fillId="0" fontId="2087" numFmtId="0" xfId="0"/>
    <xf applyAlignment="1" applyBorder="1" applyFont="1" applyNumberFormat="1" applyProtection="1" borderId="2088" fillId="0" fontId="2088" numFmtId="0" xfId="0"/>
    <xf applyAlignment="1" applyBorder="1" applyFont="1" applyNumberFormat="1" applyProtection="1" borderId="2089" fillId="0" fontId="2089" numFmtId="0" xfId="0"/>
    <xf applyAlignment="1" applyBorder="1" applyFont="1" applyNumberFormat="1" applyProtection="1" borderId="2090" fillId="0" fontId="2090" numFmtId="0" xfId="0"/>
    <xf applyAlignment="1" applyBorder="1" applyFont="1" applyNumberFormat="1" applyProtection="1" borderId="2091" fillId="0" fontId="2091" numFmtId="0" xfId="0"/>
    <xf applyAlignment="1" applyBorder="1" applyFont="1" applyNumberFormat="1" applyProtection="1" borderId="2092" fillId="0" fontId="2092" numFmtId="0" xfId="0"/>
    <xf applyAlignment="1" applyBorder="1" applyFont="1" applyNumberFormat="1" applyProtection="1" borderId="2093" fillId="0" fontId="2093" numFmtId="0" xfId="0"/>
    <xf applyAlignment="1" applyBorder="1" applyFont="1" applyNumberFormat="1" applyProtection="1" borderId="2094" fillId="0" fontId="2094" numFmtId="0" xfId="0"/>
    <xf applyAlignment="1" applyBorder="1" applyFont="1" applyNumberFormat="1" applyProtection="1" borderId="2095" fillId="0" fontId="2095" numFmtId="0" xfId="0"/>
    <xf applyAlignment="1" applyBorder="1" applyFont="1" applyNumberFormat="1" applyProtection="1" borderId="2096" fillId="0" fontId="2096" numFmtId="0" xfId="0"/>
    <xf applyAlignment="1" applyBorder="1" applyFont="1" applyNumberFormat="1" applyProtection="1" borderId="2097" fillId="0" fontId="2097" numFmtId="0" xfId="0"/>
    <xf applyAlignment="1" applyBorder="1" applyFont="1" applyNumberFormat="1" applyProtection="1" borderId="2098" fillId="0" fontId="2098" numFmtId="0" xfId="0"/>
    <xf applyAlignment="1" applyBorder="1" applyFont="1" applyNumberFormat="1" applyProtection="1" borderId="2099" fillId="0" fontId="2099" numFmtId="0" xfId="0"/>
    <xf applyAlignment="1" applyBorder="1" applyFont="1" applyNumberFormat="1" applyProtection="1" borderId="2100" fillId="0" fontId="2100" numFmtId="0" xfId="0"/>
    <xf applyAlignment="1" applyBorder="1" applyFont="1" applyNumberFormat="1" applyProtection="1" borderId="2101" fillId="0" fontId="2101" numFmtId="0" xfId="0"/>
    <xf applyAlignment="1" applyBorder="1" applyFont="1" applyNumberFormat="1" applyProtection="1" borderId="2102" fillId="0" fontId="2102" numFmtId="0" xfId="0"/>
    <xf applyAlignment="1" applyBorder="1" applyFont="1" applyNumberFormat="1" applyProtection="1" borderId="2103" fillId="0" fontId="2103" numFmtId="0" xfId="0"/>
    <xf applyAlignment="1" applyBorder="1" applyFont="1" applyNumberFormat="1" applyProtection="1" borderId="2104" fillId="0" fontId="2104" numFmtId="0" xfId="0"/>
    <xf applyAlignment="1" applyBorder="1" applyFont="1" applyNumberFormat="1" applyProtection="1" borderId="2105" fillId="0" fontId="2105" numFmtId="0" xfId="0"/>
    <xf applyAlignment="1" applyBorder="1" applyFont="1" applyNumberFormat="1" applyProtection="1" borderId="2106" fillId="0" fontId="2106" numFmtId="0" xfId="0"/>
    <xf applyAlignment="1" applyBorder="1" applyFont="1" applyNumberFormat="1" applyProtection="1" borderId="2107" fillId="0" fontId="2107" numFmtId="0" xfId="0"/>
    <xf applyAlignment="1" applyBorder="1" applyFont="1" applyNumberFormat="1" applyProtection="1" borderId="2108" fillId="0" fontId="2108" numFmtId="0" xfId="0"/>
    <xf applyAlignment="1" applyBorder="1" applyFont="1" applyNumberFormat="1" applyProtection="1" borderId="2109" fillId="0" fontId="2109" numFmtId="0" xfId="0"/>
    <xf applyAlignment="1" applyBorder="1" applyFont="1" applyNumberFormat="1" applyProtection="1" borderId="2110" fillId="0" fontId="2110" numFmtId="0" xfId="0"/>
    <xf applyAlignment="1" applyBorder="1" applyFont="1" applyNumberFormat="1" applyProtection="1" borderId="2111" fillId="0" fontId="2111" numFmtId="0" xfId="0"/>
    <xf applyAlignment="1" applyBorder="1" applyFont="1" applyNumberFormat="1" applyProtection="1" borderId="2112" fillId="0" fontId="2112" numFmtId="0" xfId="0"/>
    <xf applyAlignment="1" applyBorder="1" applyFont="1" applyNumberFormat="1" applyProtection="1" borderId="2113" fillId="0" fontId="2113" numFmtId="0" xfId="0"/>
    <xf applyAlignment="1" applyBorder="1" applyFont="1" applyNumberFormat="1" applyProtection="1" borderId="2114" fillId="0" fontId="2114" numFmtId="0" xfId="0"/>
    <xf applyAlignment="1" applyBorder="1" applyFont="1" applyNumberFormat="1" applyProtection="1" borderId="2115" fillId="0" fontId="2115" numFmtId="0" xfId="0"/>
    <xf applyAlignment="1" applyBorder="1" applyFont="1" applyNumberFormat="1" applyProtection="1" borderId="2116" fillId="0" fontId="2116" numFmtId="0" xfId="0"/>
    <xf applyAlignment="1" applyBorder="1" applyFont="1" applyNumberFormat="1" applyProtection="1" borderId="2117" fillId="0" fontId="2117" numFmtId="0" xfId="0"/>
    <xf applyAlignment="1" applyBorder="1" applyFont="1" applyNumberFormat="1" applyProtection="1" borderId="2118" fillId="0" fontId="2118" numFmtId="0" xfId="0"/>
    <xf applyAlignment="1" applyBorder="1" applyFont="1" applyNumberFormat="1" applyProtection="1" borderId="2119" fillId="0" fontId="2119" numFmtId="0" xfId="0"/>
    <xf applyAlignment="1" applyBorder="1" applyFont="1" applyNumberFormat="1" applyProtection="1" borderId="2120" fillId="0" fontId="2120" numFmtId="0" xfId="0"/>
    <xf applyAlignment="1" applyBorder="1" applyFont="1" applyNumberFormat="1" applyProtection="1" borderId="2121" fillId="0" fontId="2121" numFmtId="0" xfId="0"/>
    <xf applyAlignment="1" applyBorder="1" applyFont="1" applyNumberFormat="1" applyProtection="1" borderId="2122" fillId="0" fontId="2122" numFmtId="0" xfId="0"/>
    <xf applyAlignment="1" applyBorder="1" applyFont="1" applyNumberFormat="1" applyProtection="1" borderId="2123" fillId="0" fontId="2123" numFmtId="0" xfId="0"/>
    <xf applyAlignment="1" applyBorder="1" applyFont="1" applyNumberFormat="1" applyProtection="1" borderId="2124" fillId="0" fontId="2124" numFmtId="0" xfId="0"/>
    <xf applyAlignment="1" applyBorder="1" applyFont="1" applyNumberFormat="1" applyProtection="1" borderId="2125" fillId="0" fontId="2125" numFmtId="0" xfId="0"/>
    <xf applyAlignment="1" applyBorder="1" applyFont="1" applyNumberFormat="1" applyProtection="1" borderId="2126" fillId="0" fontId="2126" numFmtId="0" xfId="0"/>
    <xf applyAlignment="1" applyBorder="1" applyFont="1" applyNumberFormat="1" applyProtection="1" borderId="2127" fillId="0" fontId="2127" numFmtId="0" xfId="0"/>
    <xf applyAlignment="1" applyBorder="1" applyFont="1" applyNumberFormat="1" applyProtection="1" borderId="2128" fillId="0" fontId="2128" numFmtId="0" xfId="0"/>
    <xf applyAlignment="1" applyBorder="1" applyFont="1" applyNumberFormat="1" applyProtection="1" borderId="2129" fillId="0" fontId="2129" numFmtId="0" xfId="0"/>
    <xf applyAlignment="1" applyBorder="1" applyFont="1" applyNumberFormat="1" applyProtection="1" borderId="2130" fillId="0" fontId="2130" numFmtId="0" xfId="0"/>
    <xf applyAlignment="1" applyBorder="1" applyFont="1" applyNumberFormat="1" applyProtection="1" borderId="2131" fillId="0" fontId="2131" numFmtId="0" xfId="0"/>
    <xf applyAlignment="1" applyBorder="1" applyFont="1" applyNumberFormat="1" applyProtection="1" borderId="2132" fillId="0" fontId="2132" numFmtId="0" xfId="0"/>
    <xf applyAlignment="1" applyBorder="1" applyFont="1" applyNumberFormat="1" applyProtection="1" borderId="2133" fillId="0" fontId="2133" numFmtId="0" xfId="0"/>
    <xf applyAlignment="1" applyBorder="1" applyFont="1" applyNumberFormat="1" applyProtection="1" borderId="2134" fillId="0" fontId="2134" numFmtId="0" xfId="0"/>
    <xf applyAlignment="1" applyBorder="1" applyFont="1" applyNumberFormat="1" applyProtection="1" borderId="2135" fillId="0" fontId="2135" numFmtId="0" xfId="0"/>
    <xf applyAlignment="1" applyBorder="1" applyFont="1" applyNumberFormat="1" applyProtection="1" borderId="2136" fillId="0" fontId="2136" numFmtId="0" xfId="0"/>
    <xf applyAlignment="1" applyBorder="1" applyFont="1" applyNumberFormat="1" applyProtection="1" borderId="2137" fillId="0" fontId="2137" numFmtId="0" xfId="0"/>
    <xf applyAlignment="1" applyBorder="1" applyFont="1" applyNumberFormat="1" applyProtection="1" borderId="2138" fillId="0" fontId="2138" numFmtId="0" xfId="0"/>
    <xf applyAlignment="1" applyBorder="1" applyFont="1" applyNumberFormat="1" applyProtection="1" borderId="2139" fillId="0" fontId="2139" numFmtId="0" xfId="0"/>
    <xf applyAlignment="1" applyBorder="1" applyFont="1" applyNumberFormat="1" applyProtection="1" borderId="2140" fillId="0" fontId="2140" numFmtId="0" xfId="0"/>
    <xf applyAlignment="1" applyBorder="1" applyFont="1" applyNumberFormat="1" applyProtection="1" borderId="2141" fillId="0" fontId="2141" numFmtId="0" xfId="0"/>
    <xf applyAlignment="1" applyBorder="1" applyFont="1" applyNumberFormat="1" applyProtection="1" borderId="2142" fillId="0" fontId="2142" numFmtId="0" xfId="0"/>
    <xf applyAlignment="1" applyBorder="1" applyFont="1" applyNumberFormat="1" applyProtection="1" borderId="2143" fillId="0" fontId="2143" numFmtId="0" xfId="0"/>
    <xf applyAlignment="1" applyBorder="1" applyFont="1" applyNumberFormat="1" applyProtection="1" borderId="2144" fillId="0" fontId="2144" numFmtId="0" xfId="0"/>
    <xf applyAlignment="1" applyBorder="1" applyFont="1" applyNumberFormat="1" applyProtection="1" borderId="2145" fillId="0" fontId="2145" numFmtId="0" xfId="0"/>
    <xf applyAlignment="1" applyBorder="1" applyFont="1" applyNumberFormat="1" applyProtection="1" borderId="2146" fillId="0" fontId="2146" numFmtId="0" xfId="0"/>
    <xf applyAlignment="1" applyBorder="1" applyFont="1" applyNumberFormat="1" applyProtection="1" borderId="2147" fillId="0" fontId="2147" numFmtId="0" xfId="0"/>
    <xf applyAlignment="1" applyBorder="1" applyFont="1" applyNumberFormat="1" applyProtection="1" borderId="2148" fillId="0" fontId="2148" numFmtId="0" xfId="0"/>
    <xf applyAlignment="1" applyBorder="1" applyFont="1" applyNumberFormat="1" applyProtection="1" borderId="2149" fillId="0" fontId="2149" numFmtId="0" xfId="0"/>
    <xf applyAlignment="1" applyBorder="1" applyFont="1" applyNumberFormat="1" applyProtection="1" borderId="2150" fillId="0" fontId="2150" numFmtId="0" xfId="0"/>
    <xf applyAlignment="1" applyBorder="1" applyFont="1" applyNumberFormat="1" applyProtection="1" borderId="2151" fillId="0" fontId="2151" numFmtId="0" xfId="0"/>
    <xf applyAlignment="1" applyBorder="1" applyFont="1" applyNumberFormat="1" applyProtection="1" borderId="2152" fillId="0" fontId="2152" numFmtId="0" xfId="0"/>
    <xf applyAlignment="1" applyBorder="1" applyFont="1" applyNumberFormat="1" applyProtection="1" borderId="2153" fillId="0" fontId="2153" numFmtId="0" xfId="0"/>
    <xf applyAlignment="1" applyBorder="1" applyFont="1" applyNumberFormat="1" applyProtection="1" borderId="2154" fillId="0" fontId="2154" numFmtId="0" xfId="0"/>
    <xf applyAlignment="1" applyBorder="1" applyFont="1" applyNumberFormat="1" applyProtection="1" borderId="2155" fillId="0" fontId="2155" numFmtId="0" xfId="0"/>
    <xf applyAlignment="1" applyBorder="1" applyFont="1" applyNumberFormat="1" applyProtection="1" borderId="2156" fillId="0" fontId="2156" numFmtId="0" xfId="0"/>
    <xf applyAlignment="1" applyBorder="1" applyFont="1" applyNumberFormat="1" applyProtection="1" borderId="2157" fillId="0" fontId="2157" numFmtId="0" xfId="0"/>
    <xf applyAlignment="1" applyBorder="1" applyFont="1" applyNumberFormat="1" applyProtection="1" borderId="2158" fillId="0" fontId="2158" numFmtId="0" xfId="0"/>
    <xf applyAlignment="1" applyBorder="1" applyFont="1" applyNumberFormat="1" applyProtection="1" borderId="2159" fillId="0" fontId="2159" numFmtId="0" xfId="0"/>
    <xf applyAlignment="1" applyBorder="1" applyFont="1" applyNumberFormat="1" applyProtection="1" borderId="2160" fillId="0" fontId="2160" numFmtId="0" xfId="0"/>
    <xf applyAlignment="1" applyBorder="1" applyFont="1" applyNumberFormat="1" applyProtection="1" borderId="2161" fillId="0" fontId="2161" numFmtId="0" xfId="0"/>
    <xf applyAlignment="1" applyBorder="1" applyFont="1" applyNumberFormat="1" applyProtection="1" borderId="2162" fillId="0" fontId="2162" numFmtId="0" xfId="0"/>
    <xf applyAlignment="1" applyBorder="1" applyFont="1" applyNumberFormat="1" applyProtection="1" borderId="2163" fillId="0" fontId="2163" numFmtId="0" xfId="0"/>
    <xf applyAlignment="1" applyBorder="1" applyFont="1" applyNumberFormat="1" applyProtection="1" borderId="2164" fillId="0" fontId="2164" numFmtId="0" xfId="0"/>
    <xf applyAlignment="1" applyBorder="1" applyFont="1" applyNumberFormat="1" applyProtection="1" borderId="2165" fillId="0" fontId="2165" numFmtId="0" xfId="0"/>
    <xf applyAlignment="1" applyBorder="1" applyFont="1" applyNumberFormat="1" applyProtection="1" borderId="2166" fillId="0" fontId="2166" numFmtId="0" xfId="0"/>
    <xf applyAlignment="1" applyBorder="1" applyFont="1" applyNumberFormat="1" applyProtection="1" borderId="2167" fillId="0" fontId="2167" numFmtId="0" xfId="0"/>
    <xf applyAlignment="1" applyBorder="1" applyFont="1" applyNumberFormat="1" applyProtection="1" borderId="2168" fillId="0" fontId="2168" numFmtId="0" xfId="0"/>
    <xf applyAlignment="1" applyBorder="1" applyFont="1" applyNumberFormat="1" applyProtection="1" borderId="2169" fillId="0" fontId="2169" numFmtId="0" xfId="0"/>
    <xf applyAlignment="1" applyBorder="1" applyFont="1" applyNumberFormat="1" applyProtection="1" borderId="2170" fillId="0" fontId="2170" numFmtId="0" xfId="0"/>
    <xf applyAlignment="1" applyBorder="1" applyFont="1" applyNumberFormat="1" applyProtection="1" borderId="2171" fillId="0" fontId="2171" numFmtId="0" xfId="0"/>
    <xf applyAlignment="1" applyBorder="1" applyFont="1" applyNumberFormat="1" applyProtection="1" borderId="2172" fillId="0" fontId="2172" numFmtId="0" xfId="0"/>
    <xf applyAlignment="1" applyBorder="1" applyFont="1" applyNumberFormat="1" applyProtection="1" borderId="2173" fillId="0" fontId="2173" numFmtId="0" xfId="0"/>
    <xf applyAlignment="1" applyBorder="1" applyFont="1" applyNumberFormat="1" applyProtection="1" borderId="2174" fillId="0" fontId="2174" numFmtId="0" xfId="0"/>
    <xf applyAlignment="1" applyBorder="1" applyFont="1" applyNumberFormat="1" applyProtection="1" borderId="2175" fillId="0" fontId="2175" numFmtId="0" xfId="0"/>
    <xf applyAlignment="1" applyBorder="1" applyFont="1" applyNumberFormat="1" applyProtection="1" borderId="2176" fillId="0" fontId="2176" numFmtId="0" xfId="0"/>
    <xf applyAlignment="1" applyBorder="1" applyFont="1" applyNumberFormat="1" applyProtection="1" borderId="2177" fillId="0" fontId="2177" numFmtId="0" xfId="0"/>
    <xf applyAlignment="1" applyBorder="1" applyFont="1" applyNumberFormat="1" applyProtection="1" borderId="2178" fillId="0" fontId="2178" numFmtId="0" xfId="0"/>
    <xf applyAlignment="1" applyBorder="1" applyFont="1" applyNumberFormat="1" applyProtection="1" borderId="2179" fillId="0" fontId="2179" numFmtId="0" xfId="0"/>
    <xf applyAlignment="1" applyBorder="1" applyFont="1" applyNumberFormat="1" applyProtection="1" borderId="2180" fillId="0" fontId="2180" numFmtId="0" xfId="0"/>
    <xf applyAlignment="1" applyBorder="1" applyFont="1" applyNumberFormat="1" applyProtection="1" borderId="2181" fillId="0" fontId="2181" numFmtId="0" xfId="0"/>
    <xf applyAlignment="1" applyBorder="1" applyFont="1" applyNumberFormat="1" applyProtection="1" borderId="2182" fillId="0" fontId="2182" numFmtId="0" xfId="0"/>
    <xf applyAlignment="1" applyBorder="1" applyFont="1" applyNumberFormat="1" applyProtection="1" borderId="2183" fillId="0" fontId="2183" numFmtId="0" xfId="0"/>
    <xf applyAlignment="1" applyBorder="1" applyFont="1" applyNumberFormat="1" applyProtection="1" borderId="2184" fillId="0" fontId="2184" numFmtId="0" xfId="0"/>
    <xf applyAlignment="1" applyBorder="1" applyFont="1" applyNumberFormat="1" applyProtection="1" borderId="2185" fillId="0" fontId="2185" numFmtId="0" xfId="0"/>
    <xf applyAlignment="1" applyBorder="1" applyFont="1" applyNumberFormat="1" applyProtection="1" borderId="2186" fillId="0" fontId="2186" numFmtId="0" xfId="0"/>
    <xf applyAlignment="1" applyBorder="1" applyFont="1" applyNumberFormat="1" applyProtection="1" borderId="2187" fillId="0" fontId="2187" numFmtId="0" xfId="0"/>
    <xf applyAlignment="1" applyBorder="1" applyFont="1" applyNumberFormat="1" applyProtection="1" borderId="2188" fillId="0" fontId="2188" numFmtId="0" xfId="0"/>
    <xf applyAlignment="1" applyBorder="1" applyFont="1" applyNumberFormat="1" applyProtection="1" borderId="2189" fillId="0" fontId="2189" numFmtId="0" xfId="0"/>
    <xf applyAlignment="1" applyBorder="1" applyFont="1" applyNumberFormat="1" applyProtection="1" borderId="2190" fillId="0" fontId="2190" numFmtId="0" xfId="0"/>
    <xf applyAlignment="1" applyBorder="1" applyFont="1" applyNumberFormat="1" applyProtection="1" borderId="2191" fillId="0" fontId="2191" numFmtId="0" xfId="0"/>
    <xf applyAlignment="1" applyBorder="1" applyFont="1" applyNumberFormat="1" applyProtection="1" borderId="2192" fillId="0" fontId="2192" numFmtId="0" xfId="0"/>
    <xf applyAlignment="1" applyBorder="1" applyFont="1" applyNumberFormat="1" applyProtection="1" borderId="2193" fillId="0" fontId="2193" numFmtId="0" xfId="0"/>
    <xf applyAlignment="1" applyBorder="1" applyFont="1" applyNumberFormat="1" applyProtection="1" borderId="2194" fillId="0" fontId="2194" numFmtId="0" xfId="0"/>
    <xf applyAlignment="1" applyBorder="1" applyFont="1" applyNumberFormat="1" applyProtection="1" borderId="2195" fillId="0" fontId="2195" numFmtId="0" xfId="0"/>
    <xf applyAlignment="1" applyBorder="1" applyFont="1" applyNumberFormat="1" applyProtection="1" borderId="2196" fillId="0" fontId="2196" numFmtId="0" xfId="0"/>
    <xf applyAlignment="1" applyBorder="1" applyFont="1" applyNumberFormat="1" applyProtection="1" borderId="2197" fillId="0" fontId="2197" numFmtId="0" xfId="0"/>
    <xf applyAlignment="1" applyBorder="1" applyFont="1" applyNumberFormat="1" applyProtection="1" borderId="2198" fillId="0" fontId="2198" numFmtId="0" xfId="0"/>
    <xf applyAlignment="1" applyBorder="1" applyFont="1" applyNumberFormat="1" applyProtection="1" borderId="2199" fillId="0" fontId="2199" numFmtId="0" xfId="0"/>
    <xf applyAlignment="1" applyBorder="1" applyFont="1" applyNumberFormat="1" applyProtection="1" borderId="2200" fillId="0" fontId="2200" numFmtId="0" xfId="0"/>
    <xf applyAlignment="1" applyBorder="1" applyFont="1" applyNumberFormat="1" applyProtection="1" borderId="2201" fillId="0" fontId="2201" numFmtId="0" xfId="0"/>
    <xf applyAlignment="1" applyBorder="1" applyFont="1" applyNumberFormat="1" applyProtection="1" borderId="2202" fillId="0" fontId="2202" numFmtId="0" xfId="0"/>
    <xf applyAlignment="1" applyBorder="1" applyFont="1" applyNumberFormat="1" applyProtection="1" borderId="2203" fillId="0" fontId="2203" numFmtId="0" xfId="0"/>
    <xf applyAlignment="1" applyBorder="1" applyFont="1" applyNumberFormat="1" applyProtection="1" borderId="2204" fillId="0" fontId="2204" numFmtId="0" xfId="0"/>
    <xf applyAlignment="1" applyBorder="1" applyFont="1" applyNumberFormat="1" applyProtection="1" borderId="2205" fillId="0" fontId="2205" numFmtId="0" xfId="0"/>
    <xf applyAlignment="1" applyBorder="1" applyFont="1" applyNumberFormat="1" applyProtection="1" borderId="2206" fillId="0" fontId="2206" numFmtId="0" xfId="0"/>
    <xf applyAlignment="1" applyBorder="1" applyFont="1" applyNumberFormat="1" applyProtection="1" borderId="2207" fillId="0" fontId="2207" numFmtId="0" xfId="0"/>
    <xf applyAlignment="1" applyBorder="1" applyFont="1" applyNumberFormat="1" applyProtection="1" borderId="2208" fillId="0" fontId="2208" numFmtId="0" xfId="0"/>
    <xf applyAlignment="1" applyBorder="1" applyFont="1" applyNumberFormat="1" applyProtection="1" borderId="2209" fillId="0" fontId="2209" numFmtId="0" xfId="0"/>
    <xf applyAlignment="1" applyBorder="1" applyFont="1" applyNumberFormat="1" applyProtection="1" borderId="2210" fillId="0" fontId="2210" numFmtId="0" xfId="0"/>
    <xf applyAlignment="1" applyBorder="1" applyFont="1" applyNumberFormat="1" applyProtection="1" borderId="2211" fillId="0" fontId="2211" numFmtId="0" xfId="0"/>
    <xf applyAlignment="1" applyBorder="1" applyFont="1" applyNumberFormat="1" applyProtection="1" borderId="2212" fillId="0" fontId="2212" numFmtId="0" xfId="0"/>
    <xf applyAlignment="1" applyBorder="1" applyFont="1" applyNumberFormat="1" applyProtection="1" borderId="2213" fillId="0" fontId="2213" numFmtId="0" xfId="0"/>
    <xf applyAlignment="1" applyBorder="1" applyFont="1" applyNumberFormat="1" applyProtection="1" borderId="2214" fillId="0" fontId="2214" numFmtId="0" xfId="0"/>
    <xf applyAlignment="1" applyBorder="1" applyFont="1" applyNumberFormat="1" applyProtection="1" borderId="2215" fillId="0" fontId="2215" numFmtId="0" xfId="0"/>
    <xf applyAlignment="1" applyBorder="1" applyFont="1" applyNumberFormat="1" applyProtection="1" borderId="2216" fillId="0" fontId="2216" numFmtId="0" xfId="0"/>
    <xf applyAlignment="1" applyBorder="1" applyFont="1" applyNumberFormat="1" applyProtection="1" borderId="2217" fillId="0" fontId="2217" numFmtId="0" xfId="0"/>
    <xf applyAlignment="1" applyBorder="1" applyFont="1" applyNumberFormat="1" applyProtection="1" borderId="2218" fillId="0" fontId="2218" numFmtId="0" xfId="0"/>
    <xf applyAlignment="1" applyBorder="1" applyFont="1" applyNumberFormat="1" applyProtection="1" borderId="2219" fillId="0" fontId="2219" numFmtId="0" xfId="0"/>
    <xf applyAlignment="1" applyBorder="1" applyFont="1" applyNumberFormat="1" applyProtection="1" borderId="2220" fillId="0" fontId="2220" numFmtId="0" xfId="0"/>
    <xf applyAlignment="1" applyBorder="1" applyFont="1" applyNumberFormat="1" applyProtection="1" borderId="2221" fillId="0" fontId="2221" numFmtId="0" xfId="0"/>
    <xf applyAlignment="1" applyBorder="1" applyFont="1" applyNumberFormat="1" applyProtection="1" borderId="2222" fillId="0" fontId="2222" numFmtId="0" xfId="0"/>
    <xf applyAlignment="1" applyBorder="1" applyFont="1" applyNumberFormat="1" applyProtection="1" borderId="2223" fillId="0" fontId="2223" numFmtId="0" xfId="0"/>
    <xf applyAlignment="1" applyBorder="1" applyFont="1" applyNumberFormat="1" applyProtection="1" borderId="2224" fillId="0" fontId="2224" numFmtId="0" xfId="0"/>
    <xf applyAlignment="1" applyBorder="1" applyFont="1" applyNumberFormat="1" applyProtection="1" borderId="2225" fillId="0" fontId="2225" numFmtId="0" xfId="0"/>
    <xf applyAlignment="1" applyBorder="1" applyFont="1" applyNumberFormat="1" applyProtection="1" borderId="2226" fillId="0" fontId="2226" numFmtId="0" xfId="0"/>
    <xf applyAlignment="1" applyBorder="1" applyFont="1" applyNumberFormat="1" applyProtection="1" borderId="2227" fillId="0" fontId="2227" numFmtId="0" xfId="0"/>
    <xf applyAlignment="1" applyBorder="1" applyFont="1" applyNumberFormat="1" applyProtection="1" borderId="2228" fillId="0" fontId="2228" numFmtId="0" xfId="0"/>
    <xf applyAlignment="1" applyBorder="1" applyFont="1" applyNumberFormat="1" applyProtection="1" borderId="2229" fillId="0" fontId="2229" numFmtId="0" xfId="0"/>
    <xf applyAlignment="1" applyBorder="1" applyFont="1" applyNumberFormat="1" applyProtection="1" borderId="2230" fillId="0" fontId="2230" numFmtId="0" xfId="0"/>
    <xf applyAlignment="1" applyBorder="1" applyFont="1" applyNumberFormat="1" applyProtection="1" borderId="2231" fillId="0" fontId="2231" numFmtId="0" xfId="0"/>
    <xf applyAlignment="1" applyBorder="1" applyFont="1" applyNumberFormat="1" applyProtection="1" borderId="2232" fillId="0" fontId="2232" numFmtId="0" xfId="0"/>
    <xf applyAlignment="1" applyBorder="1" applyFont="1" applyNumberFormat="1" applyProtection="1" borderId="2233" fillId="0" fontId="2233" numFmtId="0" xfId="0"/>
    <xf applyAlignment="1" applyBorder="1" applyFont="1" applyNumberFormat="1" applyProtection="1" borderId="2234" fillId="0" fontId="2234" numFmtId="0" xfId="0"/>
    <xf applyAlignment="1" applyBorder="1" applyFont="1" applyNumberFormat="1" applyProtection="1" borderId="2235" fillId="0" fontId="2235" numFmtId="0" xfId="0"/>
    <xf applyAlignment="1" applyBorder="1" applyFont="1" applyNumberFormat="1" applyProtection="1" borderId="2236" fillId="0" fontId="2236" numFmtId="0" xfId="0"/>
    <xf applyAlignment="1" applyBorder="1" applyFont="1" applyNumberFormat="1" applyProtection="1" borderId="2237" fillId="0" fontId="2237" numFmtId="0" xfId="0"/>
    <xf applyAlignment="1" applyBorder="1" applyFont="1" applyNumberFormat="1" applyProtection="1" borderId="2238" fillId="0" fontId="2238" numFmtId="0" xfId="0"/>
    <xf applyAlignment="1" applyBorder="1" applyFont="1" applyNumberFormat="1" applyProtection="1" borderId="2239" fillId="0" fontId="2239" numFmtId="0" xfId="0"/>
    <xf applyAlignment="1" applyBorder="1" applyFont="1" applyNumberFormat="1" applyProtection="1" borderId="2240" fillId="0" fontId="2240" numFmtId="0" xfId="0"/>
    <xf applyAlignment="1" applyBorder="1" applyFont="1" applyNumberFormat="1" applyProtection="1" borderId="2241" fillId="0" fontId="2241" numFmtId="0" xfId="0"/>
    <xf applyAlignment="1" applyBorder="1" applyFont="1" applyNumberFormat="1" applyProtection="1" borderId="2242" fillId="0" fontId="2242" numFmtId="0" xfId="0"/>
    <xf applyAlignment="1" applyBorder="1" applyFont="1" applyNumberFormat="1" applyProtection="1" borderId="2243" fillId="0" fontId="2243" numFmtId="0" xfId="0"/>
    <xf applyAlignment="1" applyBorder="1" applyFont="1" applyNumberFormat="1" applyProtection="1" borderId="2244" fillId="0" fontId="2244" numFmtId="0" xfId="0"/>
    <xf applyAlignment="1" applyBorder="1" applyFont="1" applyNumberFormat="1" applyProtection="1" borderId="2245" fillId="0" fontId="2245" numFmtId="0" xfId="0"/>
    <xf applyAlignment="1" applyBorder="1" applyFont="1" applyNumberFormat="1" applyProtection="1" borderId="2246" fillId="0" fontId="2246" numFmtId="0" xfId="0"/>
    <xf applyAlignment="1" applyBorder="1" applyFont="1" applyNumberFormat="1" applyProtection="1" borderId="2247" fillId="0" fontId="2247" numFmtId="0" xfId="0"/>
    <xf applyAlignment="1" applyBorder="1" applyFont="1" applyNumberFormat="1" applyProtection="1" borderId="2248" fillId="0" fontId="2248" numFmtId="0" xfId="0"/>
    <xf applyAlignment="1" applyBorder="1" applyFont="1" applyNumberFormat="1" applyProtection="1" borderId="2249" fillId="0" fontId="2249" numFmtId="0" xfId="0"/>
    <xf applyAlignment="1" applyBorder="1" applyFont="1" applyNumberFormat="1" applyProtection="1" borderId="2250" fillId="0" fontId="2250" numFmtId="0" xfId="0"/>
    <xf applyAlignment="1" applyBorder="1" applyFont="1" applyNumberFormat="1" applyProtection="1" borderId="2251" fillId="0" fontId="2251" numFmtId="0" xfId="0"/>
    <xf applyAlignment="1" applyBorder="1" applyFont="1" applyNumberFormat="1" applyProtection="1" borderId="2252" fillId="0" fontId="2252" numFmtId="0" xfId="0"/>
    <xf applyAlignment="1" applyBorder="1" applyFont="1" applyNumberFormat="1" applyProtection="1" borderId="2253" fillId="0" fontId="2253" numFmtId="0" xfId="0"/>
    <xf applyAlignment="1" applyBorder="1" applyFont="1" applyNumberFormat="1" applyProtection="1" borderId="2254" fillId="0" fontId="2254" numFmtId="0" xfId="0"/>
    <xf applyAlignment="1" applyBorder="1" applyFont="1" applyNumberFormat="1" applyProtection="1" borderId="2255" fillId="0" fontId="2255" numFmtId="0" xfId="0"/>
    <xf applyAlignment="1" applyBorder="1" applyFont="1" applyNumberFormat="1" applyProtection="1" borderId="2256" fillId="0" fontId="2256" numFmtId="0" xfId="0"/>
    <xf applyAlignment="1" applyBorder="1" applyFont="1" applyNumberFormat="1" applyProtection="1" borderId="2257" fillId="0" fontId="2257" numFmtId="0" xfId="0"/>
    <xf applyAlignment="1" applyBorder="1" applyFont="1" applyNumberFormat="1" applyProtection="1" borderId="2258" fillId="0" fontId="2258" numFmtId="0" xfId="0"/>
    <xf applyAlignment="1" applyBorder="1" applyFont="1" applyNumberFormat="1" applyProtection="1" borderId="2259" fillId="0" fontId="2259" numFmtId="0" xfId="0"/>
    <xf applyAlignment="1" applyBorder="1" applyFont="1" applyNumberFormat="1" applyProtection="1" borderId="2260" fillId="0" fontId="2260" numFmtId="0" xfId="0"/>
    <xf applyAlignment="1" applyBorder="1" applyFont="1" applyNumberFormat="1" applyProtection="1" borderId="2261" fillId="0" fontId="2261" numFmtId="0" xfId="0"/>
    <xf applyAlignment="1" applyBorder="1" applyFont="1" applyNumberFormat="1" applyProtection="1" borderId="2262" fillId="0" fontId="2262" numFmtId="0" xfId="0"/>
    <xf applyAlignment="1" applyBorder="1" applyFont="1" applyNumberFormat="1" applyProtection="1" borderId="2263" fillId="0" fontId="2263" numFmtId="0" xfId="0"/>
    <xf applyAlignment="1" applyBorder="1" applyFont="1" applyNumberFormat="1" applyProtection="1" borderId="2264" fillId="0" fontId="2264" numFmtId="0" xfId="0"/>
    <xf applyAlignment="1" applyBorder="1" applyFont="1" applyNumberFormat="1" applyProtection="1" borderId="2265" fillId="0" fontId="2265" numFmtId="0" xfId="0"/>
    <xf applyAlignment="1" applyBorder="1" applyFont="1" applyNumberFormat="1" applyProtection="1" borderId="2266" fillId="0" fontId="2266" numFmtId="0" xfId="0"/>
    <xf applyAlignment="1" applyBorder="1" applyFont="1" applyNumberFormat="1" applyProtection="1" borderId="2267" fillId="0" fontId="2267" numFmtId="0" xfId="0"/>
    <xf applyAlignment="1" applyBorder="1" applyFont="1" applyNumberFormat="1" applyProtection="1" borderId="2268" fillId="0" fontId="2268" numFmtId="0" xfId="0"/>
    <xf applyAlignment="1" applyBorder="1" applyFont="1" applyNumberFormat="1" applyProtection="1" borderId="2269" fillId="0" fontId="2269" numFmtId="0" xfId="0"/>
    <xf applyAlignment="1" applyBorder="1" applyFont="1" applyNumberFormat="1" applyProtection="1" borderId="2270" fillId="0" fontId="2270" numFmtId="0" xfId="0"/>
    <xf applyAlignment="1" applyBorder="1" applyFont="1" applyNumberFormat="1" applyProtection="1" borderId="2271" fillId="0" fontId="2271" numFmtId="0" xfId="0"/>
    <xf applyAlignment="1" applyBorder="1" applyFont="1" applyNumberFormat="1" applyProtection="1" borderId="2272" fillId="0" fontId="2272" numFmtId="0" xfId="0"/>
    <xf applyAlignment="1" applyBorder="1" applyFont="1" applyNumberFormat="1" applyProtection="1" borderId="2273" fillId="0" fontId="2273" numFmtId="0" xfId="0"/>
    <xf applyAlignment="1" applyBorder="1" applyFont="1" applyNumberFormat="1" applyProtection="1" borderId="2274" fillId="0" fontId="2274" numFmtId="0" xfId="0"/>
    <xf applyAlignment="1" applyBorder="1" applyFont="1" applyNumberFormat="1" applyProtection="1" borderId="2275" fillId="0" fontId="2275" numFmtId="0" xfId="0"/>
    <xf applyAlignment="1" applyBorder="1" applyFont="1" applyNumberFormat="1" applyProtection="1" borderId="2276" fillId="0" fontId="2276" numFmtId="0" xfId="0"/>
    <xf applyAlignment="1" applyBorder="1" applyFont="1" applyNumberFormat="1" applyProtection="1" borderId="2277" fillId="0" fontId="2277" numFmtId="0" xfId="0"/>
    <xf applyAlignment="1" applyBorder="1" applyFont="1" applyNumberFormat="1" applyProtection="1" borderId="2278" fillId="0" fontId="2278" numFmtId="0" xfId="0"/>
    <xf applyAlignment="1" applyBorder="1" applyFont="1" applyNumberFormat="1" applyProtection="1" borderId="2279" fillId="0" fontId="2279" numFmtId="0" xfId="0"/>
    <xf applyAlignment="1" applyBorder="1" applyFont="1" applyNumberFormat="1" applyProtection="1" borderId="2280" fillId="0" fontId="2280" numFmtId="0" xfId="0"/>
    <xf applyAlignment="1" applyBorder="1" applyFont="1" applyNumberFormat="1" applyProtection="1" borderId="2281" fillId="0" fontId="2281" numFmtId="0" xfId="0"/>
    <xf applyAlignment="1" borderId="0" fillId="0" fontId="293" numFmtId="0" xfId="2"/>
    <xf applyAlignment="1" applyFill="1" borderId="0" fillId="0" fontId="0" numFmtId="0" xfId="0"/>
    <xf applyAlignment="1" borderId="0" fillId="2" fontId="293" numFmtId="0" xfId="1"/>
    <xf applyAlignment="1" borderId="0" fillId="0" fontId="293" numFmtId="0" xfId="3"/>
    <xf numFmtId="0" fontId="0" fillId="4" borderId="0" applyFill="true"/>
    <xf numFmtId="0" fontId="293" fillId="0" borderId="0" xfId="2">
      <alignment wrapText="1"/>
    </xf>
    <xf numFmtId="0" fontId="293" fillId="0" borderId="0" xfId="2">
      <alignment wrapText="1"/>
    </xf>
    <xf numFmtId="0" fontId="293" fillId="2" borderId="0" xfId="1">
      <alignment wrapText="1"/>
    </xf>
    <xf numFmtId="0" fontId="293" fillId="2" borderId="0" xfId="1">
      <alignment wrapText="1"/>
    </xf>
    <xf numFmtId="0" fontId="293" fillId="2" borderId="0" xfId="1">
      <alignment wrapText="1"/>
    </xf>
    <xf numFmtId="0" fontId="293" fillId="2" borderId="0" xfId="1">
      <alignment wrapText="1"/>
    </xf>
    <xf numFmtId="0" fontId="293" fillId="2" borderId="0" xfId="1">
      <alignment wrapText="1"/>
    </xf>
    <xf numFmtId="0" fontId="293" fillId="2" borderId="0" xfId="1">
      <alignment wrapText="1"/>
    </xf>
    <xf numFmtId="0" fontId="293" fillId="2" borderId="0" xfId="1">
      <alignment wrapText="1"/>
    </xf>
    <xf numFmtId="0" fontId="293" fillId="2" borderId="0" xfId="1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</cellXfs>
  <cellStyles count="6">
    <cellStyle builtinId="0" name="Normal" xf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externalLinks/externalLink1.xml" Type="http://schemas.openxmlformats.org/officeDocument/2006/relationships/externalLink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lang="sv-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Outbreak</a:t>
            </a:r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110320780204959E-2"/>
          <c:y val="1.5989868078717318E-2"/>
          <c:w val="0.91287903888931765"/>
          <c:h val="0.80439665963984375"/>
        </c:manualLayout>
      </c:layout>
      <c:areaChart>
        <c:grouping val="standard"/>
        <c:varyColors val="0"/>
        <c:ser>
          <c:idx val="1"/>
          <c:order val="1"/>
          <c:tx>
            <c:strRef>
              <c:f>Sheet!$D$12</c:f>
              <c:strCache>
                <c:ptCount val="1"/>
              </c:strCache>
            </c:strRef>
          </c:tx>
          <c:spPr>
            <a:solidFill>
              <a:schemeClr val="bg1">
                <a:lumMod val="95000"/>
              </a:schemeClr>
            </a:solidFill>
            <a:ln cap="rnd" cmpd="sng" w="12700">
              <a:solidFill>
                <a:schemeClr val="tx1"/>
              </a:solidFill>
              <a:round/>
            </a:ln>
            <a:effectLst/>
          </c:spPr>
          <c:val>
            <c:numRef>
              <c:f>Sheet!$D$13:$D$63</c:f>
              <c:numCache>
                <c:formatCode>General</c:formatCode>
                <c:ptCount val="51"/>
              </c:numCache>
            </c:numRef>
          </c:val>
          <c:extLst>
            <c:ext xmlns:c16="http://schemas.microsoft.com/office/drawing/2014/chart" uri="{C3380CC4-5D6E-409C-BE32-E72D297353CC}">
              <c16:uniqueId val="{00000000-864D-441E-A0F7-23CEE62D8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89984"/>
        <c:axId val="110901120"/>
      </c:areaChart>
      <c:lineChart>
        <c:grouping val="standard"/>
        <c:varyColors val="0"/>
        <c:ser>
          <c:idx val="0"/>
          <c:order val="0"/>
          <c:tx>
            <c:v>Confirmed Cases</c:v>
          </c:tx>
          <c:spPr>
            <a:ln cap="rnd" cmpd="sng" w="19050">
              <a:solidFill>
                <a:srgbClr val="FF0000"/>
              </a:solidFill>
              <a:round/>
            </a:ln>
            <a:effectLst/>
          </c:spPr>
          <c:marker>
            <c:symbol val="x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'[1]district 15'!$B$11:$B$61</c:f>
              <c:numCache>
                <c:formatCode>General</c:formatCode>
                <c:ptCount val="5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</c:numCache>
            </c:numRef>
          </c:cat>
          <c:val>
            <c:numRef>
              <c:f>Sheet!$C$13:$C$63</c:f>
              <c:numCache>
                <c:formatCode>General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D-441E-A0F7-23CEE62D8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89984"/>
        <c:axId val="110901120"/>
      </c:lineChart>
      <c:catAx>
        <c:axId val="11088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sv-SE"/>
                </a:pPr>
                <a:r>
                  <a:rPr lang="en-US"/>
                  <a:t>Week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lang="sv-SE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901120"/>
        <c:crosses val="autoZero"/>
        <c:auto val="1"/>
        <c:lblAlgn val="ctr"/>
        <c:lblOffset val="100"/>
        <c:noMultiLvlLbl val="0"/>
      </c:catAx>
      <c:valAx>
        <c:axId val="11090112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lang="sv-SE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88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lang="sv-SE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000000000000755" footer="0.30000000000000032" header="0.30000000000000032" l="0.70000000000000062" r="0.70000000000000062" t="0.75000000000000755"/>
    <c:pageSetup orientation="landscape" paperSize="9"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lang="sv-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Probability</a:t>
            </a:r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219816272965901E-2"/>
          <c:y val="5.0925925925925902E-2"/>
          <c:w val="0.8680894575678173"/>
          <c:h val="0.73577136191310177"/>
        </c:manualLayout>
      </c:layout>
      <c:lineChart>
        <c:grouping val="standard"/>
        <c:varyColors val="0"/>
        <c:ser>
          <c:idx val="0"/>
          <c:order val="0"/>
          <c:tx>
            <c:v>Mean temperature dependent outbreak probability</c:v>
          </c:tx>
          <c:spPr>
            <a:ln cap="rnd" w="28575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'[1]district 15'!$B$11:$B$61</c:f>
              <c:numCache>
                <c:formatCode>General</c:formatCode>
                <c:ptCount val="5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</c:numCache>
            </c:numRef>
          </c:cat>
          <c:val>
            <c:numRef>
              <c:f>Sheet!$E$13:$E$63</c:f>
              <c:numCache>
                <c:formatCode>General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E-4B85-9070-1FA883CBCC0F}"/>
            </c:ext>
          </c:extLst>
        </c:ser>
        <c:ser>
          <c:idx val="1"/>
          <c:order val="1"/>
          <c:tx>
            <c:v>Alarm threshold</c:v>
          </c:tx>
          <c:spPr>
            <a:ln cap="rnd" cmpd="sng" w="19050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Sheet!$F$13:$F$63</c:f>
              <c:numCache>
                <c:formatCode>General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E-4B85-9070-1FA883CBC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38368"/>
        <c:axId val="113594752"/>
      </c:lineChart>
      <c:catAx>
        <c:axId val="11093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sv-SE"/>
                </a:pPr>
                <a:r>
                  <a:rPr lang="en-US"/>
                  <a:t>Week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lang="sv-SE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3594752"/>
        <c:crosses val="autoZero"/>
        <c:auto val="1"/>
        <c:lblAlgn val="ctr"/>
        <c:lblOffset val="100"/>
        <c:noMultiLvlLbl val="0"/>
      </c:catAx>
      <c:valAx>
        <c:axId val="11359475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lang="sv-SE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93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lang="sv-SE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000000000000755" footer="0.30000000000000032" header="0.30000000000000032" l="0.70000000000000062" r="0.70000000000000062" t="0.75000000000000755"/>
    <c:pageSetup orientation="landscape" paperSize="9"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lang="sv-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Alarm plus Outbreak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Endemic Channel</c:v>
          </c:tx>
          <c:spPr>
            <a:solidFill>
              <a:schemeClr val="bg1">
                <a:lumMod val="95000"/>
              </a:schemeClr>
            </a:solidFill>
            <a:ln cap="rnd" cmpd="sng" w="12700">
              <a:solidFill>
                <a:schemeClr val="tx1"/>
              </a:solidFill>
              <a:round/>
            </a:ln>
            <a:effectLst/>
          </c:spPr>
          <c:val>
            <c:numRef>
              <c:f>Sheet!$D$13:$D$63</c:f>
              <c:numCache>
                <c:formatCode>General</c:formatCode>
                <c:ptCount val="51"/>
              </c:numCache>
            </c:numRef>
          </c:val>
          <c:extLst>
            <c:ext xmlns:c16="http://schemas.microsoft.com/office/drawing/2014/chart" uri="{C3380CC4-5D6E-409C-BE32-E72D297353CC}">
              <c16:uniqueId val="{00000000-7121-40A0-ABF5-EAB6C1EE5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38176"/>
        <c:axId val="113520000"/>
      </c:areaChart>
      <c:lineChart>
        <c:grouping val="standard"/>
        <c:varyColors val="0"/>
        <c:ser>
          <c:idx val="2"/>
          <c:order val="2"/>
          <c:tx>
            <c:v>Mean temperature dependent outbreak probability</c:v>
          </c:tx>
          <c:spPr>
            <a:ln cap="rnd" cmpd="sng" w="28575">
              <a:solidFill>
                <a:srgbClr val="008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cat>
            <c:numRef>
              <c:f>'[1]district 15'!$B$11:$B$61</c:f>
              <c:numCache>
                <c:formatCode>General</c:formatCode>
                <c:ptCount val="5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</c:numCache>
            </c:numRef>
          </c:cat>
          <c:val>
            <c:numRef>
              <c:f>Sheet!$E$13:$E$63</c:f>
              <c:numCache>
                <c:formatCode>General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1-40A0-ABF5-EAB6C1EE5F83}"/>
            </c:ext>
          </c:extLst>
        </c:ser>
        <c:ser>
          <c:idx val="3"/>
          <c:order val="3"/>
          <c:tx>
            <c:v>Alarm threshold</c:v>
          </c:tx>
          <c:spPr>
            <a:ln cap="rnd" cmpd="sng" w="19050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Sheet!$F$13:$F$63</c:f>
              <c:numCache>
                <c:formatCode>General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21-40A0-ABF5-EAB6C1EE5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16544"/>
        <c:axId val="113518464"/>
      </c:lineChart>
      <c:lineChart>
        <c:grouping val="standard"/>
        <c:varyColors val="0"/>
        <c:ser>
          <c:idx val="0"/>
          <c:order val="0"/>
          <c:tx>
            <c:v>Confirmed Cases</c:v>
          </c:tx>
          <c:spPr>
            <a:ln cap="rnd" cmpd="sng" w="28575">
              <a:solidFill>
                <a:srgbClr val="FF0000"/>
              </a:solidFill>
              <a:round/>
            </a:ln>
            <a:effectLst/>
          </c:spPr>
          <c:marker>
            <c:symbol val="x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'[1]district 15'!$B$11:$B$61</c:f>
              <c:numCache>
                <c:formatCode>General</c:formatCode>
                <c:ptCount val="5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</c:numCache>
            </c:numRef>
          </c:cat>
          <c:val>
            <c:numRef>
              <c:f>Sheet!$C$13:$C$63</c:f>
              <c:numCache>
                <c:formatCode>General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21-40A0-ABF5-EAB6C1EE5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38176"/>
        <c:axId val="113520000"/>
      </c:lineChart>
      <c:catAx>
        <c:axId val="11351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sv-SE"/>
                </a:pPr>
                <a:r>
                  <a:rPr lang="en-US"/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lang="sv-SE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3518464"/>
        <c:crosses val="autoZero"/>
        <c:auto val="1"/>
        <c:lblAlgn val="ctr"/>
        <c:lblOffset val="100"/>
        <c:noMultiLvlLbl val="0"/>
      </c:catAx>
      <c:valAx>
        <c:axId val="1135184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lang="sv-SE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3516544"/>
        <c:crosses val="autoZero"/>
        <c:crossBetween val="between"/>
      </c:valAx>
      <c:valAx>
        <c:axId val="113520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sv-SE"/>
            </a:pPr>
            <a:endParaRPr lang="sv-SE"/>
          </a:p>
        </c:txPr>
        <c:crossAx val="113538176"/>
        <c:crosses val="max"/>
        <c:crossBetween val="between"/>
      </c:valAx>
      <c:catAx>
        <c:axId val="11353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3520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lang="sv-SE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000000000000755" footer="0.30000000000000032" header="0.30000000000000032" l="0.70000000000000062" r="0.70000000000000062" t="0.75000000000000755"/>
    <c:pageSetup orientation="landscape" paperSize="9"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Relationship Id="rId3" Target="../charts/chart3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14</xdr:col>
      <xdr:colOff>11907</xdr:colOff>
      <xdr:row>10</xdr:row>
      <xdr:rowOff>190236</xdr:rowOff>
    </xdr:from>
    <xdr:to>
      <xdr:col>28</xdr:col>
      <xdr:colOff>675481</xdr:colOff>
      <xdr:row>36</xdr:row>
      <xdr:rowOff>180710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604574</xdr:colOff>
      <xdr:row>37</xdr:row>
      <xdr:rowOff>25400</xdr:rowOff>
    </xdr:from>
    <xdr:to>
      <xdr:col>28</xdr:col>
      <xdr:colOff>642938</xdr:colOff>
      <xdr:row>60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10583</xdr:colOff>
      <xdr:row>60</xdr:row>
      <xdr:rowOff>60325</xdr:rowOff>
    </xdr:from>
    <xdr:to>
      <xdr:col>28</xdr:col>
      <xdr:colOff>698500</xdr:colOff>
      <xdr:row>83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/Users/HP/Desktop/WHO/phase2/Mexico%20Intervention%2015%20Veracruz%20Coatazacoalcos.xlsx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Sheet1"/>
      <sheetName val="Cuestionario respuesta"/>
      <sheetName val="district 15"/>
      <sheetName val="Grafico precipitacion"/>
      <sheetName val="Grafico edad media"/>
      <sheetName val="Grafico casos probables"/>
      <sheetName val="Grafico todos indicadores"/>
      <sheetName val="Data Relations"/>
      <sheetName val="district 2"/>
      <sheetName val="district 4"/>
      <sheetName val="district 17"/>
      <sheetName val="district 3"/>
      <sheetName val="district 5"/>
      <sheetName val="district 6"/>
      <sheetName val="district 7"/>
      <sheetName val="district 8"/>
      <sheetName val="district 9"/>
      <sheetName val="district 10"/>
      <sheetName val="district 11"/>
      <sheetName val="district 12"/>
      <sheetName val="district 13"/>
      <sheetName val="district 18"/>
      <sheetName val="district 19"/>
      <sheetName val="district 20"/>
      <sheetName val="district 21"/>
      <sheetName val="district 22"/>
      <sheetName val="district 23"/>
      <sheetName val="district 24"/>
      <sheetName val="district 25"/>
      <sheetName val="district 26"/>
    </sheetNames>
    <sheetDataSet>
      <sheetData sheetId="0"/>
      <sheetData sheetId="1"/>
      <sheetData sheetId="2"/>
      <sheetData sheetId="3">
        <row r="11">
          <cell r="B11">
            <v>2</v>
          </cell>
        </row>
        <row r="12">
          <cell r="B12">
            <v>3</v>
          </cell>
        </row>
        <row r="13">
          <cell r="B13">
            <v>4</v>
          </cell>
        </row>
        <row r="14">
          <cell r="B14">
            <v>5</v>
          </cell>
        </row>
        <row r="15">
          <cell r="B15">
            <v>6</v>
          </cell>
        </row>
        <row r="16">
          <cell r="B16">
            <v>7</v>
          </cell>
        </row>
        <row r="17">
          <cell r="B17">
            <v>8</v>
          </cell>
        </row>
        <row r="18">
          <cell r="B18">
            <v>9</v>
          </cell>
        </row>
        <row r="19">
          <cell r="B19">
            <v>10</v>
          </cell>
        </row>
        <row r="20">
          <cell r="B20">
            <v>11</v>
          </cell>
        </row>
        <row r="21">
          <cell r="B21">
            <v>12</v>
          </cell>
        </row>
        <row r="22">
          <cell r="B22">
            <v>13</v>
          </cell>
        </row>
        <row r="23">
          <cell r="B23">
            <v>14</v>
          </cell>
        </row>
        <row r="24">
          <cell r="B24">
            <v>15</v>
          </cell>
        </row>
        <row r="25">
          <cell r="B25">
            <v>16</v>
          </cell>
        </row>
        <row r="26">
          <cell r="B26">
            <v>17</v>
          </cell>
        </row>
        <row r="27">
          <cell r="B27">
            <v>18</v>
          </cell>
        </row>
        <row r="28">
          <cell r="B28">
            <v>19</v>
          </cell>
        </row>
        <row r="29">
          <cell r="B29">
            <v>20</v>
          </cell>
        </row>
        <row r="30">
          <cell r="B30">
            <v>21</v>
          </cell>
        </row>
        <row r="31">
          <cell r="B31">
            <v>22</v>
          </cell>
        </row>
        <row r="32">
          <cell r="B32">
            <v>23</v>
          </cell>
        </row>
        <row r="33">
          <cell r="B33">
            <v>24</v>
          </cell>
        </row>
        <row r="34">
          <cell r="B34">
            <v>25</v>
          </cell>
        </row>
        <row r="35">
          <cell r="B35">
            <v>26</v>
          </cell>
        </row>
        <row r="36">
          <cell r="B36">
            <v>27</v>
          </cell>
        </row>
        <row r="37">
          <cell r="B37">
            <v>28</v>
          </cell>
        </row>
        <row r="38">
          <cell r="B38">
            <v>29</v>
          </cell>
        </row>
        <row r="39">
          <cell r="B39">
            <v>30</v>
          </cell>
        </row>
        <row r="40">
          <cell r="B40">
            <v>31</v>
          </cell>
        </row>
        <row r="41">
          <cell r="B41">
            <v>32</v>
          </cell>
        </row>
        <row r="42">
          <cell r="B42">
            <v>33</v>
          </cell>
        </row>
        <row r="43">
          <cell r="B43">
            <v>34</v>
          </cell>
        </row>
        <row r="44">
          <cell r="B44">
            <v>35</v>
          </cell>
        </row>
        <row r="45">
          <cell r="B45">
            <v>36</v>
          </cell>
        </row>
        <row r="46">
          <cell r="B46">
            <v>37</v>
          </cell>
        </row>
        <row r="47">
          <cell r="B47">
            <v>38</v>
          </cell>
        </row>
        <row r="48">
          <cell r="B48">
            <v>39</v>
          </cell>
        </row>
        <row r="49">
          <cell r="B49">
            <v>40</v>
          </cell>
        </row>
        <row r="50">
          <cell r="B50">
            <v>41</v>
          </cell>
        </row>
        <row r="51">
          <cell r="B51">
            <v>42</v>
          </cell>
        </row>
        <row r="52">
          <cell r="B52">
            <v>43</v>
          </cell>
        </row>
        <row r="53">
          <cell r="B53">
            <v>44</v>
          </cell>
        </row>
        <row r="54">
          <cell r="B54">
            <v>45</v>
          </cell>
        </row>
        <row r="55">
          <cell r="B55">
            <v>46</v>
          </cell>
        </row>
        <row r="56">
          <cell r="B56">
            <v>47</v>
          </cell>
        </row>
        <row r="57">
          <cell r="B57">
            <v>48</v>
          </cell>
        </row>
        <row r="58">
          <cell r="B58">
            <v>49</v>
          </cell>
        </row>
        <row r="59">
          <cell r="B59">
            <v>50</v>
          </cell>
        </row>
        <row r="60">
          <cell r="B60">
            <v>51</v>
          </cell>
        </row>
        <row r="61">
          <cell r="B61">
            <v>52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"/>
  <dimension ref="A1:BB420"/>
  <sheetViews>
    <sheetView tabSelected="1" workbookViewId="0" zoomScale="80" zoomScaleNormal="80">
      <selection activeCell="F9" sqref="F9"/>
    </sheetView>
  </sheetViews>
  <sheetFormatPr defaultColWidth="9.140625" defaultRowHeight="15" x14ac:dyDescent="0.25"/>
  <cols>
    <col min="1" max="1" bestFit="true" customWidth="true" style="2283" width="18.42578125" collapsed="true"/>
    <col min="2" max="2" bestFit="true" customWidth="true" style="2283" width="21.42578125" collapsed="true"/>
    <col min="3" max="3" bestFit="true" customWidth="true" style="2283" width="15.42578125" collapsed="true"/>
    <col min="4" max="4" bestFit="true" customWidth="true" style="2283" width="14.42578125" collapsed="true"/>
    <col min="5" max="5" bestFit="true" customWidth="true" style="2283" width="17.0" collapsed="true"/>
    <col min="6" max="6" bestFit="true" customWidth="true" style="2283" width="13.42578125" collapsed="true"/>
    <col min="7" max="7" bestFit="true" customWidth="true" style="2283" width="13.5703125" collapsed="true"/>
    <col min="8" max="8" bestFit="true" customWidth="true" style="2283" width="10.7109375" collapsed="true"/>
    <col min="9" max="9" bestFit="true" customWidth="true" style="2283" width="22.140625" collapsed="true"/>
    <col min="10" max="10" bestFit="true" customWidth="true" style="2283" width="9.28515625" collapsed="true"/>
    <col min="11" max="11" bestFit="true" customWidth="true" style="2283" width="15.28515625" collapsed="true"/>
    <col min="12" max="12" bestFit="true" customWidth="true" style="2283" width="7.42578125" collapsed="true"/>
    <col min="13" max="13" bestFit="true" customWidth="true" style="2283" width="12.140625" collapsed="true"/>
    <col min="14" max="17" style="2283" width="9.140625" collapsed="true"/>
    <col min="18" max="18" bestFit="true" customWidth="true" style="2283" width="6.0" collapsed="true"/>
    <col min="19" max="19" bestFit="true" customWidth="true" style="2283" width="4.85546875" collapsed="true"/>
    <col min="20" max="20" bestFit="true" customWidth="true" style="2283" width="14.42578125" collapsed="true"/>
    <col min="21" max="21" bestFit="true" customWidth="true" style="2283" width="17.140625" collapsed="true"/>
    <col min="22" max="22" bestFit="true" customWidth="true" style="2283" width="18.5703125" collapsed="true"/>
    <col min="23" max="23" bestFit="true" customWidth="true" style="2283" width="11.85546875" collapsed="true"/>
    <col min="24" max="24" bestFit="true" customWidth="true" style="2283" width="12.42578125" collapsed="true"/>
    <col min="25" max="25" bestFit="true" customWidth="true" style="2283" width="11.85546875" collapsed="true"/>
    <col min="26" max="26" bestFit="true" customWidth="true" style="2283" width="12.42578125" collapsed="true"/>
    <col min="27" max="27" bestFit="true" customWidth="true" style="2283" width="11.85546875" collapsed="true"/>
    <col min="28" max="28" bestFit="true" customWidth="true" style="2283" width="12.42578125" collapsed="true"/>
    <col min="29" max="29" bestFit="true" customWidth="true" style="2283" width="11.85546875" collapsed="true"/>
    <col min="30" max="31" bestFit="true" customWidth="true" style="2283" width="12.42578125" collapsed="true"/>
    <col min="32" max="32" customWidth="true" style="2283" width="16.7109375" collapsed="true"/>
    <col min="33" max="36" bestFit="true" customWidth="true" style="2283" width="21.42578125" collapsed="true"/>
    <col min="37" max="40" bestFit="true" customWidth="true" style="2283" width="13.42578125" collapsed="true"/>
    <col min="41" max="41" bestFit="true" customWidth="true" style="2283" width="25.28515625" collapsed="true"/>
    <col min="42" max="43" bestFit="true" customWidth="true" style="2283" width="11.85546875" collapsed="true"/>
    <col min="44" max="44" bestFit="true" customWidth="true" style="2283" width="25.28515625" collapsed="true"/>
    <col min="45" max="48" bestFit="true" customWidth="true" style="2283" width="15.85546875" collapsed="true"/>
    <col min="49" max="52" bestFit="true" customWidth="true" style="2283" width="20.0" collapsed="true"/>
    <col min="53" max="16384" style="2283" width="9.140625" collapsed="true"/>
  </cols>
  <sheetData>
    <row r="1" spans="1:53" x14ac:dyDescent="0.25">
      <c r="A1" s="2456" t="s">
        <v>10</v>
      </c>
      <c r="B1" s="2465" t="s">
        <v>19</v>
      </c>
    </row>
    <row r="2" spans="1:53" x14ac:dyDescent="0.25">
      <c r="A2" s="2457" t="s">
        <v>11</v>
      </c>
      <c r="B2" s="2466" t="s">
        <v>20</v>
      </c>
    </row>
    <row r="3" spans="1:53" x14ac:dyDescent="0.25">
      <c r="A3" s="2458" t="s">
        <v>12</v>
      </c>
      <c r="B3" s="2467" t="s">
        <v>21</v>
      </c>
    </row>
    <row r="4" spans="1:53" x14ac:dyDescent="0.25">
      <c r="A4" s="2459" t="s">
        <v>13</v>
      </c>
      <c r="B4" s="2468" t="s">
        <v>22</v>
      </c>
    </row>
    <row r="5" spans="1:53" x14ac:dyDescent="0.25">
      <c r="A5" s="2460" t="s">
        <v>14</v>
      </c>
      <c r="B5" s="2469" t="s">
        <v>23</v>
      </c>
    </row>
    <row r="6" spans="1:53" x14ac:dyDescent="0.25">
      <c r="A6" s="2461" t="s">
        <v>15</v>
      </c>
      <c r="B6" s="2470" t="s">
        <v>24</v>
      </c>
    </row>
    <row r="7" spans="1:53" x14ac:dyDescent="0.25">
      <c r="A7" s="2462" t="s">
        <v>16</v>
      </c>
      <c r="B7" s="2471" t="s">
        <v>25</v>
      </c>
    </row>
    <row r="8" spans="1:53" x14ac:dyDescent="0.25">
      <c r="A8" s="2463" t="s">
        <v>17</v>
      </c>
      <c r="B8" s="2472" t="s">
        <v>26</v>
      </c>
    </row>
    <row r="9" spans="1:53" x14ac:dyDescent="0.25">
      <c r="A9" s="2464" t="s">
        <v>18</v>
      </c>
      <c r="B9" s="2473" t="s">
        <v>24</v>
      </c>
    </row>
    <row r="12" spans="1:53" x14ac:dyDescent="0.25">
      <c r="A12" s="2474" t="s">
        <v>27</v>
      </c>
      <c r="B12" s="2475" t="s">
        <v>28</v>
      </c>
      <c r="C12" s="2476" t="s">
        <v>29</v>
      </c>
      <c r="D12" s="2477" t="s">
        <v>30</v>
      </c>
      <c r="E12" s="2478" t="s">
        <v>31</v>
      </c>
      <c r="F12" s="2479" t="s">
        <v>32</v>
      </c>
      <c r="G12" s="2480" t="s">
        <v>33</v>
      </c>
      <c r="H12" s="2481" t="s">
        <v>34</v>
      </c>
      <c r="I12" s="2482" t="s">
        <v>35</v>
      </c>
      <c r="J12" s="2483" t="s">
        <v>36</v>
      </c>
      <c r="K12" s="2287" t="s">
        <v>0</v>
      </c>
      <c r="L12" s="2288" t="s">
        <v>1</v>
      </c>
      <c r="R12" s="2289" t="s">
        <v>2</v>
      </c>
      <c r="S12" s="2290" t="s">
        <v>3</v>
      </c>
      <c r="T12" s="2291" t="s">
        <v>4</v>
      </c>
      <c r="U12" s="2292" t="s">
        <v>5</v>
      </c>
      <c r="V12" s="2293" t="s">
        <v>6</v>
      </c>
      <c r="W12" s="2294" t="s">
        <v>7</v>
      </c>
      <c r="X12" s="2295" t="s">
        <v>8</v>
      </c>
      <c r="Y12" s="2296" t="s">
        <v>9</v>
      </c>
    </row>
    <row r="13" spans="1:53" x14ac:dyDescent="0.25">
      <c r="B13">
        <f>(13-13)+2</f>
      </c>
      <c r="C13" s="1979">
        <f>(I13/J13)*1000</f>
      </c>
      <c r="D13" s="1977">
        <f>V13</f>
      </c>
      <c r="E13" s="1976">
        <f>exp(Y13+X13*L13+W13*K13)/(1+exp(Y13+X13*L13+W13*K13))</f>
      </c>
      <c r="F13" s="1978">
        <f>B8</f>
      </c>
      <c r="G13" s="1980">
        <f>IF(C13&gt;D13,1,0)</f>
      </c>
      <c r="H13" s="1981">
        <f>IF(E13&gt;F13,1,0)</f>
      </c>
      <c r="I13" s="2286"/>
      <c r="J13" s="2286"/>
      <c r="K13" s="2286"/>
      <c r="L13" s="2286"/>
      <c r="M13" s="1"/>
      <c r="N13" s="2"/>
      <c r="O13" s="3"/>
      <c r="P13" s="4"/>
      <c r="Q13" s="5"/>
      <c r="R13" s="2297" t="n">
        <v>11.0</v>
      </c>
      <c r="S13" s="2348" t="n">
        <v>2.0</v>
      </c>
      <c r="T13" s="2285"/>
      <c r="U13" s="2285"/>
      <c r="V13" s="2285"/>
      <c r="W13" s="2285"/>
      <c r="X13" s="2285"/>
      <c r="Y13" s="2285"/>
      <c r="AB13" s="6"/>
      <c r="AC13" s="7"/>
      <c r="AD13" s="8"/>
      <c r="AE13" s="9"/>
      <c r="AF13" s="10"/>
      <c r="AG13" s="1568"/>
      <c r="AH13" s="1569"/>
      <c r="AI13" s="1570"/>
      <c r="AJ13" s="1571"/>
      <c r="AK13" s="1572"/>
      <c r="AL13" s="1573"/>
      <c r="AM13" s="1574"/>
      <c r="AN13" s="1575"/>
      <c r="AO13" s="11"/>
      <c r="AP13" s="12"/>
      <c r="AQ13" s="13"/>
      <c r="AR13" s="14"/>
      <c r="AS13" s="15"/>
      <c r="AT13" s="16"/>
      <c r="AU13" s="17"/>
      <c r="AV13" s="18"/>
      <c r="AW13" s="19"/>
      <c r="AX13" s="20"/>
      <c r="AY13" s="21"/>
      <c r="AZ13" s="22"/>
      <c r="BA13" s="23"/>
    </row>
    <row r="14" spans="1:53" x14ac:dyDescent="0.25">
      <c r="B14">
        <f>(14-13)+2</f>
      </c>
      <c r="C14" s="1985">
        <f>(I14/J14)*1000</f>
      </c>
      <c r="D14" s="1983">
        <f>V14</f>
      </c>
      <c r="E14" s="1982">
        <f>exp(Y14+X14*L14+W14*K14)/(1+exp(Y14+X14*L14+W14*K14))</f>
      </c>
      <c r="F14" s="1984">
        <f>B8</f>
      </c>
      <c r="G14" s="1986">
        <f>IF(C14&gt;D14,1,0)</f>
      </c>
      <c r="H14" s="1987">
        <f>IF(E14&gt;F14,1,0)</f>
      </c>
      <c r="I14" s="2286"/>
      <c r="J14" s="2286"/>
      <c r="K14" s="2286"/>
      <c r="L14" s="2286"/>
      <c r="M14" s="24"/>
      <c r="N14" s="25"/>
      <c r="O14" s="26"/>
      <c r="P14" s="27"/>
      <c r="Q14" s="28"/>
      <c r="R14" s="2298" t="n">
        <v>11.0</v>
      </c>
      <c r="S14" s="2349" t="n">
        <v>3.0</v>
      </c>
      <c r="T14" s="2285"/>
      <c r="U14" s="2285"/>
      <c r="V14" s="2285"/>
      <c r="W14" s="2285"/>
      <c r="X14" s="2285"/>
      <c r="Y14" s="2285"/>
      <c r="AB14" s="29"/>
      <c r="AC14" s="30"/>
      <c r="AD14" s="31"/>
      <c r="AE14" s="32"/>
      <c r="AF14" s="33"/>
      <c r="AG14" s="1576"/>
      <c r="AH14" s="1577"/>
      <c r="AI14" s="1578"/>
      <c r="AJ14" s="1579"/>
      <c r="AK14" s="1580"/>
      <c r="AL14" s="1581"/>
      <c r="AM14" s="1582"/>
      <c r="AN14" s="1583"/>
      <c r="AO14" s="34"/>
      <c r="AP14" s="35"/>
      <c r="AQ14" s="36"/>
      <c r="AR14" s="37"/>
      <c r="AS14" s="38"/>
      <c r="AT14" s="39"/>
      <c r="AU14" s="40"/>
      <c r="AV14" s="41"/>
      <c r="AW14" s="42"/>
      <c r="AX14" s="43"/>
      <c r="AY14" s="44"/>
      <c r="AZ14" s="45"/>
      <c r="BA14" s="46"/>
    </row>
    <row r="15" spans="1:53" x14ac:dyDescent="0.25">
      <c r="B15">
        <f>(15-13)+2</f>
      </c>
      <c r="C15" s="1991">
        <f>(I15/J15)*1000</f>
      </c>
      <c r="D15" s="1989">
        <f>V15</f>
      </c>
      <c r="E15" s="1988">
        <f>exp(Y15+X15*L15+W15*K15)/(1+exp(Y15+X15*L15+W15*K15))</f>
      </c>
      <c r="F15" s="1990">
        <f>B8</f>
      </c>
      <c r="G15" s="1992">
        <f>IF(C15&gt;D15,1,0)</f>
      </c>
      <c r="H15" s="1993">
        <f>IF(E15&gt;F15,1,0)</f>
      </c>
      <c r="I15" s="2286"/>
      <c r="J15" s="2286"/>
      <c r="K15" s="2286"/>
      <c r="L15" s="2286"/>
      <c r="M15" s="47"/>
      <c r="N15" s="48"/>
      <c r="O15" s="49"/>
      <c r="P15" s="50"/>
      <c r="Q15" s="51"/>
      <c r="R15" s="2299" t="n">
        <v>11.0</v>
      </c>
      <c r="S15" s="2350" t="n">
        <v>4.0</v>
      </c>
      <c r="T15" s="2285"/>
      <c r="U15" s="2285"/>
      <c r="V15" s="2285"/>
      <c r="W15" s="2285"/>
      <c r="X15" s="2285"/>
      <c r="Y15" s="2285"/>
      <c r="AB15" s="52"/>
      <c r="AC15" s="53"/>
      <c r="AD15" s="54"/>
      <c r="AE15" s="55"/>
      <c r="AF15" s="56"/>
      <c r="AG15" s="1584"/>
      <c r="AH15" s="1585"/>
      <c r="AI15" s="1586"/>
      <c r="AJ15" s="1587"/>
      <c r="AK15" s="1588"/>
      <c r="AL15" s="1589"/>
      <c r="AM15" s="1590"/>
      <c r="AN15" s="1591"/>
      <c r="AO15" s="57"/>
      <c r="AP15" s="58"/>
      <c r="AQ15" s="59"/>
      <c r="AR15" s="60"/>
      <c r="AS15" s="61"/>
      <c r="AT15" s="62"/>
      <c r="AU15" s="63"/>
      <c r="AV15" s="64"/>
      <c r="AW15" s="65"/>
      <c r="AX15" s="66"/>
      <c r="AY15" s="67"/>
      <c r="AZ15" s="68"/>
      <c r="BA15" s="69"/>
    </row>
    <row r="16" spans="1:53" x14ac:dyDescent="0.25">
      <c r="B16">
        <f>(16-13)+2</f>
      </c>
      <c r="C16" s="1997">
        <f>(I16/J16)*1000</f>
      </c>
      <c r="D16" s="1995">
        <f>V16</f>
      </c>
      <c r="E16" s="1994">
        <f>exp(Y16+X16*L16+W16*K16)/(1+exp(Y16+X16*L16+W16*K16))</f>
      </c>
      <c r="F16" s="1996">
        <f>B8</f>
      </c>
      <c r="G16" s="1998">
        <f>IF(C16&gt;D16,1,0)</f>
      </c>
      <c r="H16" s="1999">
        <f>IF(E16&gt;F16,1,0)</f>
      </c>
      <c r="I16" s="2286"/>
      <c r="J16" s="2286"/>
      <c r="K16" s="2286"/>
      <c r="L16" s="2286"/>
      <c r="M16" s="70"/>
      <c r="N16" s="71"/>
      <c r="O16" s="72"/>
      <c r="P16" s="73"/>
      <c r="Q16" s="74"/>
      <c r="R16" s="2300" t="n">
        <v>11.0</v>
      </c>
      <c r="S16" s="2351" t="n">
        <v>5.0</v>
      </c>
      <c r="T16" s="2285"/>
      <c r="U16" s="2285"/>
      <c r="V16" s="2285"/>
      <c r="W16" s="2285"/>
      <c r="X16" s="2285"/>
      <c r="Y16" s="2285"/>
      <c r="AB16" s="75"/>
      <c r="AC16" s="76"/>
      <c r="AD16" s="77"/>
      <c r="AE16" s="78"/>
      <c r="AF16" s="79"/>
      <c r="AG16" s="1592"/>
      <c r="AH16" s="1593"/>
      <c r="AI16" s="1594"/>
      <c r="AJ16" s="1595"/>
      <c r="AK16" s="1596"/>
      <c r="AL16" s="1597"/>
      <c r="AM16" s="1598"/>
      <c r="AN16" s="1599"/>
      <c r="AO16" s="80"/>
      <c r="AP16" s="81"/>
      <c r="AQ16" s="82"/>
      <c r="AR16" s="83"/>
      <c r="AS16" s="84"/>
      <c r="AT16" s="85"/>
      <c r="AU16" s="86"/>
      <c r="AV16" s="87"/>
      <c r="AW16" s="88"/>
      <c r="AX16" s="89"/>
      <c r="AY16" s="90"/>
      <c r="AZ16" s="91"/>
      <c r="BA16" s="92"/>
    </row>
    <row r="17" spans="3:53" x14ac:dyDescent="0.25">
      <c r="B17">
        <f>(17-13)+2</f>
      </c>
      <c r="C17" s="2003">
        <f>(I17/J17)*1000</f>
      </c>
      <c r="D17" s="2001">
        <f>V17</f>
      </c>
      <c r="E17" s="2000">
        <f>exp(Y17+X17*L17+W17*K17)/(1+exp(Y17+X17*L17+W17*K17))</f>
      </c>
      <c r="F17" s="2002">
        <f>B8</f>
      </c>
      <c r="G17" s="2004">
        <f>IF(C17&gt;D17,1,0)</f>
      </c>
      <c r="H17" s="2005">
        <f>IF(E17&gt;F17,1,0)</f>
      </c>
      <c r="I17" s="2286"/>
      <c r="J17" s="2286"/>
      <c r="K17" s="2286"/>
      <c r="L17" s="2286"/>
      <c r="M17" s="93"/>
      <c r="N17" s="94"/>
      <c r="O17" s="95"/>
      <c r="P17" s="96"/>
      <c r="Q17" s="97"/>
      <c r="R17" s="2301" t="n">
        <v>11.0</v>
      </c>
      <c r="S17" s="2352" t="n">
        <v>6.0</v>
      </c>
      <c r="T17" s="2285"/>
      <c r="U17" s="2285"/>
      <c r="V17" s="2285"/>
      <c r="W17" s="2285"/>
      <c r="X17" s="2285"/>
      <c r="Y17" s="2285"/>
      <c r="AB17" s="98"/>
      <c r="AC17" s="99"/>
      <c r="AD17" s="100"/>
      <c r="AE17" s="101"/>
      <c r="AF17" s="102"/>
      <c r="AG17" s="1600"/>
      <c r="AH17" s="1601"/>
      <c r="AI17" s="1602"/>
      <c r="AJ17" s="1603"/>
      <c r="AK17" s="1604"/>
      <c r="AL17" s="1605"/>
      <c r="AM17" s="1606"/>
      <c r="AN17" s="1607"/>
      <c r="AO17" s="103"/>
      <c r="AP17" s="104"/>
      <c r="AQ17" s="105"/>
      <c r="AR17" s="106"/>
      <c r="AS17" s="107"/>
      <c r="AT17" s="108"/>
      <c r="AU17" s="109"/>
      <c r="AV17" s="110"/>
      <c r="AW17" s="111"/>
      <c r="AX17" s="112"/>
      <c r="AY17" s="113"/>
      <c r="AZ17" s="114"/>
      <c r="BA17" s="115"/>
    </row>
    <row r="18" spans="3:53" x14ac:dyDescent="0.25">
      <c r="B18">
        <f>(18-13)+2</f>
      </c>
      <c r="C18" s="2009">
        <f>(I18/J18)*1000</f>
      </c>
      <c r="D18" s="2007">
        <f>V18</f>
      </c>
      <c r="E18" s="2006">
        <f>exp(Y18+X18*L18+W18*K18)/(1+exp(Y18+X18*L18+W18*K18))</f>
      </c>
      <c r="F18" s="2008">
        <f>B8</f>
      </c>
      <c r="G18" s="2010">
        <f>IF(C18&gt;D18,1,0)</f>
      </c>
      <c r="H18" s="2011">
        <f>IF(E18&gt;F18,1,0)</f>
      </c>
      <c r="I18" s="2286"/>
      <c r="J18" s="2286"/>
      <c r="K18" s="2286"/>
      <c r="L18" s="2286"/>
      <c r="M18" s="116"/>
      <c r="N18" s="117"/>
      <c r="O18" s="118"/>
      <c r="P18" s="119"/>
      <c r="Q18" s="120"/>
      <c r="R18" s="2302" t="n">
        <v>11.0</v>
      </c>
      <c r="S18" s="2353" t="n">
        <v>7.0</v>
      </c>
      <c r="T18" s="2285"/>
      <c r="U18" s="2285"/>
      <c r="V18" s="2285"/>
      <c r="W18" s="2285"/>
      <c r="X18" s="2285"/>
      <c r="Y18" s="2285"/>
      <c r="AB18" s="121"/>
      <c r="AC18" s="122"/>
      <c r="AD18" s="123"/>
      <c r="AE18" s="124"/>
      <c r="AF18" s="125"/>
      <c r="AG18" s="1608"/>
      <c r="AH18" s="1609"/>
      <c r="AI18" s="1610"/>
      <c r="AJ18" s="1611"/>
      <c r="AK18" s="1612"/>
      <c r="AL18" s="1613"/>
      <c r="AM18" s="1614"/>
      <c r="AN18" s="1615"/>
      <c r="AO18" s="126"/>
      <c r="AP18" s="127"/>
      <c r="AQ18" s="128"/>
      <c r="AR18" s="129"/>
      <c r="AS18" s="130"/>
      <c r="AT18" s="131"/>
      <c r="AU18" s="132"/>
      <c r="AV18" s="133"/>
      <c r="AW18" s="134"/>
      <c r="AX18" s="135"/>
      <c r="AY18" s="136"/>
      <c r="AZ18" s="137"/>
    </row>
    <row r="19" spans="3:53" x14ac:dyDescent="0.25">
      <c r="B19">
        <f>(19-13)+2</f>
      </c>
      <c r="C19" s="2015">
        <f>(I19/J19)*1000</f>
      </c>
      <c r="D19" s="2013">
        <f>V19</f>
      </c>
      <c r="E19" s="2012">
        <f>exp(Y19+X19*L19+W19*K19)/(1+exp(Y19+X19*L19+W19*K19))</f>
      </c>
      <c r="F19" s="2014">
        <f>B8</f>
      </c>
      <c r="G19" s="2016">
        <f>IF(C19&gt;D19,1,0)</f>
      </c>
      <c r="H19" s="2017">
        <f>IF(E19&gt;F19,1,0)</f>
      </c>
      <c r="I19" s="2286"/>
      <c r="J19" s="2286"/>
      <c r="K19" s="2286"/>
      <c r="L19" s="2286"/>
      <c r="M19" s="138"/>
      <c r="N19" s="139"/>
      <c r="O19" s="140"/>
      <c r="P19" s="141"/>
      <c r="Q19" s="142"/>
      <c r="R19" s="2303" t="n">
        <v>11.0</v>
      </c>
      <c r="S19" s="2354" t="n">
        <v>8.0</v>
      </c>
      <c r="T19" s="2399" t="n">
        <v>0.0028011204481792717</v>
      </c>
      <c r="U19" s="2285"/>
      <c r="V19" s="2285"/>
      <c r="W19" s="2285"/>
      <c r="X19" s="2285"/>
      <c r="Y19" s="2285"/>
      <c r="AB19" s="143"/>
      <c r="AC19" s="144"/>
      <c r="AD19" s="145"/>
      <c r="AE19" s="146"/>
      <c r="AF19" s="147"/>
      <c r="AG19" s="1616"/>
      <c r="AH19" s="1617"/>
      <c r="AI19" s="1618"/>
      <c r="AJ19" s="1619"/>
      <c r="AK19" s="1620"/>
      <c r="AL19" s="1621"/>
      <c r="AM19" s="1622"/>
      <c r="AN19" s="1623"/>
      <c r="AO19" s="148"/>
      <c r="AP19" s="149"/>
      <c r="AQ19" s="150"/>
      <c r="AR19" s="151"/>
      <c r="AS19" s="152"/>
      <c r="AT19" s="153"/>
      <c r="AU19" s="154"/>
      <c r="AV19" s="155"/>
      <c r="AW19" s="156"/>
      <c r="AX19" s="157"/>
      <c r="AY19" s="158"/>
      <c r="AZ19" s="159"/>
    </row>
    <row r="20" spans="3:53" x14ac:dyDescent="0.25">
      <c r="B20">
        <f>(20-13)+2</f>
      </c>
      <c r="C20" s="2021">
        <f>(I20/J20)*1000</f>
      </c>
      <c r="D20" s="2019">
        <f>V20</f>
      </c>
      <c r="E20" s="2018">
        <f>exp(Y20+X20*L20+W20*K20)/(1+exp(Y20+X20*L20+W20*K20))</f>
      </c>
      <c r="F20" s="2020">
        <f>B8</f>
      </c>
      <c r="G20" s="2022">
        <f>IF(C20&gt;D20,1,0)</f>
      </c>
      <c r="H20" s="2023">
        <f>IF(E20&gt;F20,1,0)</f>
      </c>
      <c r="I20" s="2286"/>
      <c r="J20" s="2286"/>
      <c r="K20" s="2286"/>
      <c r="L20" s="2286"/>
      <c r="M20" s="160"/>
      <c r="N20" s="161"/>
      <c r="O20" s="162"/>
      <c r="P20" s="163"/>
      <c r="Q20" s="164"/>
      <c r="R20" s="2304" t="n">
        <v>11.0</v>
      </c>
      <c r="S20" s="2355" t="n">
        <v>9.0</v>
      </c>
      <c r="T20" s="2400" t="n">
        <v>0.0028011204481792717</v>
      </c>
      <c r="U20" s="2285"/>
      <c r="V20" s="2285"/>
      <c r="W20" s="2285"/>
      <c r="X20" s="2285"/>
      <c r="Y20" s="2285"/>
      <c r="AB20" s="165"/>
      <c r="AC20" s="166"/>
      <c r="AD20" s="167"/>
      <c r="AE20" s="168"/>
      <c r="AF20" s="169"/>
      <c r="AG20" s="1624"/>
      <c r="AH20" s="1625"/>
      <c r="AI20" s="1626"/>
      <c r="AJ20" s="1627"/>
      <c r="AK20" s="1628"/>
      <c r="AL20" s="1629"/>
      <c r="AM20" s="1630"/>
      <c r="AN20" s="1631"/>
      <c r="AO20" s="170"/>
      <c r="AP20" s="171"/>
      <c r="AQ20" s="172"/>
      <c r="AR20" s="173"/>
      <c r="AS20" s="174"/>
      <c r="AT20" s="175"/>
      <c r="AU20" s="176"/>
      <c r="AV20" s="177"/>
      <c r="AW20" s="178"/>
      <c r="AX20" s="179"/>
      <c r="AY20" s="180"/>
      <c r="AZ20" s="181"/>
    </row>
    <row r="21" spans="3:53" x14ac:dyDescent="0.25">
      <c r="B21">
        <f>(21-13)+2</f>
      </c>
      <c r="C21" s="2027">
        <f>(I21/J21)*1000</f>
      </c>
      <c r="D21" s="2025">
        <f>V21</f>
      </c>
      <c r="E21" s="2024">
        <f>exp(Y21+X21*L21+W21*K21)/(1+exp(Y21+X21*L21+W21*K21))</f>
      </c>
      <c r="F21" s="2026">
        <f>B8</f>
      </c>
      <c r="G21" s="2028">
        <f>IF(C21&gt;D21,1,0)</f>
      </c>
      <c r="H21" s="2029">
        <f>IF(E21&gt;F21,1,0)</f>
      </c>
      <c r="I21" s="2286"/>
      <c r="J21" s="2286"/>
      <c r="K21" s="2286"/>
      <c r="L21" s="2286"/>
      <c r="M21" s="182"/>
      <c r="N21" s="183"/>
      <c r="O21" s="184"/>
      <c r="P21" s="185"/>
      <c r="Q21" s="186"/>
      <c r="R21" s="2305" t="n">
        <v>11.0</v>
      </c>
      <c r="S21" s="2356" t="n">
        <v>10.0</v>
      </c>
      <c r="T21" s="2401" t="n">
        <v>0.0028011204481792717</v>
      </c>
      <c r="U21" s="2285"/>
      <c r="V21" s="2285"/>
      <c r="W21" s="2285"/>
      <c r="X21" s="2285"/>
      <c r="Y21" s="2285"/>
      <c r="AB21" s="187"/>
      <c r="AC21" s="188"/>
      <c r="AD21" s="189"/>
      <c r="AE21" s="190"/>
      <c r="AF21" s="191"/>
      <c r="AG21" s="1632"/>
      <c r="AH21" s="1633"/>
      <c r="AI21" s="1634"/>
      <c r="AJ21" s="1635"/>
      <c r="AK21" s="1636"/>
      <c r="AL21" s="1637"/>
      <c r="AM21" s="1638"/>
      <c r="AN21" s="1639"/>
      <c r="AO21" s="192"/>
      <c r="AP21" s="193"/>
      <c r="AQ21" s="194"/>
      <c r="AR21" s="195"/>
      <c r="AS21" s="196"/>
      <c r="AT21" s="197"/>
      <c r="AU21" s="198"/>
      <c r="AV21" s="199"/>
      <c r="AW21" s="200"/>
      <c r="AX21" s="201"/>
      <c r="AY21" s="202"/>
      <c r="AZ21" s="203"/>
    </row>
    <row r="22" spans="3:53" x14ac:dyDescent="0.25">
      <c r="B22">
        <f>(22-13)+2</f>
      </c>
      <c r="C22" s="2033">
        <f>(I22/J22)*1000</f>
      </c>
      <c r="D22" s="2031">
        <f>V22</f>
      </c>
      <c r="E22" s="2030">
        <f>exp(Y22+X22*L22+W22*K22)/(1+exp(Y22+X22*L22+W22*K22))</f>
      </c>
      <c r="F22" s="2032">
        <f>B8</f>
      </c>
      <c r="G22" s="2034">
        <f>IF(C22&gt;D22,1,0)</f>
      </c>
      <c r="H22" s="2035">
        <f>IF(E22&gt;F22,1,0)</f>
      </c>
      <c r="I22" s="2286"/>
      <c r="J22" s="2286"/>
      <c r="K22" s="2286"/>
      <c r="L22" s="2286"/>
      <c r="M22" s="204"/>
      <c r="N22" s="205"/>
      <c r="O22" s="206"/>
      <c r="P22" s="207"/>
      <c r="Q22" s="208"/>
      <c r="R22" s="2306" t="n">
        <v>11.0</v>
      </c>
      <c r="S22" s="2357" t="n">
        <v>11.0</v>
      </c>
      <c r="T22" s="2402" t="n">
        <v>0.0028011204481792717</v>
      </c>
      <c r="U22" s="2285"/>
      <c r="V22" s="2285"/>
      <c r="W22" s="2285"/>
      <c r="X22" s="2285"/>
      <c r="Y22" s="2285"/>
      <c r="AB22" s="209"/>
      <c r="AC22" s="210"/>
      <c r="AD22" s="211"/>
      <c r="AE22" s="212"/>
      <c r="AF22" s="213"/>
      <c r="AG22" s="1640"/>
      <c r="AH22" s="1641"/>
      <c r="AI22" s="1642"/>
      <c r="AJ22" s="1643"/>
      <c r="AK22" s="1644"/>
      <c r="AL22" s="1645"/>
      <c r="AM22" s="1646"/>
      <c r="AN22" s="1647"/>
      <c r="AO22" s="214"/>
      <c r="AP22" s="215"/>
      <c r="AQ22" s="216"/>
      <c r="AR22" s="217"/>
      <c r="AS22" s="218"/>
      <c r="AT22" s="219"/>
      <c r="AU22" s="220"/>
      <c r="AV22" s="221"/>
      <c r="AW22" s="222"/>
      <c r="AX22" s="223"/>
      <c r="AY22" s="224"/>
      <c r="AZ22" s="225"/>
    </row>
    <row r="23" spans="3:53" x14ac:dyDescent="0.25">
      <c r="B23">
        <f>(23-13)+2</f>
      </c>
      <c r="C23" s="2039">
        <f>(I23/J23)*1000</f>
      </c>
      <c r="D23" s="2037">
        <f>V23</f>
      </c>
      <c r="E23" s="2036">
        <f>exp(Y23+X23*L23+W23*K23)/(1+exp(Y23+X23*L23+W23*K23))</f>
      </c>
      <c r="F23" s="2038">
        <f>B8</f>
      </c>
      <c r="G23" s="2040">
        <f>IF(C23&gt;D23,1,0)</f>
      </c>
      <c r="H23" s="2041">
        <f>IF(E23&gt;F23,1,0)</f>
      </c>
      <c r="I23" s="2286"/>
      <c r="J23" s="2286"/>
      <c r="K23" s="2286"/>
      <c r="L23" s="2286"/>
      <c r="M23" s="226"/>
      <c r="N23" s="227"/>
      <c r="O23" s="228"/>
      <c r="P23" s="229"/>
      <c r="Q23" s="230"/>
      <c r="R23" s="2307" t="n">
        <v>11.0</v>
      </c>
      <c r="S23" s="2358" t="n">
        <v>12.0</v>
      </c>
      <c r="T23" s="2403" t="n">
        <v>0.0028011204481792717</v>
      </c>
      <c r="U23" s="2285"/>
      <c r="V23" s="2285"/>
      <c r="W23" s="2285"/>
      <c r="X23" s="2285"/>
      <c r="Y23" s="2285"/>
      <c r="AB23" s="231"/>
      <c r="AC23" s="232"/>
      <c r="AD23" s="233"/>
      <c r="AE23" s="234"/>
      <c r="AF23" s="235"/>
      <c r="AG23" s="1648"/>
      <c r="AH23" s="1649"/>
      <c r="AI23" s="1650"/>
      <c r="AJ23" s="1651"/>
      <c r="AK23" s="1652"/>
      <c r="AL23" s="1653"/>
      <c r="AM23" s="1654"/>
      <c r="AN23" s="1655"/>
      <c r="AO23" s="236"/>
      <c r="AP23" s="237"/>
      <c r="AQ23" s="238"/>
      <c r="AR23" s="239"/>
      <c r="AS23" s="240"/>
      <c r="AT23" s="241"/>
      <c r="AU23" s="242"/>
      <c r="AV23" s="243"/>
      <c r="AW23" s="244"/>
      <c r="AX23" s="245"/>
      <c r="AY23" s="246"/>
      <c r="AZ23" s="247"/>
    </row>
    <row r="24" spans="3:53" x14ac:dyDescent="0.25">
      <c r="B24">
        <f>(24-13)+2</f>
      </c>
      <c r="C24" s="2045">
        <f>(I24/J24)*1000</f>
      </c>
      <c r="D24" s="2043">
        <f>V24</f>
      </c>
      <c r="E24" s="2042">
        <f>exp(Y24+X24*L24+W24*K24)/(1+exp(Y24+X24*L24+W24*K24))</f>
      </c>
      <c r="F24" s="2044">
        <f>B8</f>
      </c>
      <c r="G24" s="2046">
        <f>IF(C24&gt;D24,1,0)</f>
      </c>
      <c r="H24" s="2047">
        <f>IF(E24&gt;F24,1,0)</f>
      </c>
      <c r="I24" s="2286"/>
      <c r="J24" s="2286"/>
      <c r="K24" s="2286"/>
      <c r="L24" s="2286"/>
      <c r="M24" s="248"/>
      <c r="N24" s="249"/>
      <c r="O24" s="250"/>
      <c r="P24" s="251"/>
      <c r="Q24" s="252"/>
      <c r="R24" s="2308" t="n">
        <v>11.0</v>
      </c>
      <c r="S24" s="2359" t="n">
        <v>13.0</v>
      </c>
      <c r="T24" s="2404" t="n">
        <v>0.0028011204481792717</v>
      </c>
      <c r="U24" s="2285"/>
      <c r="V24" s="2285"/>
      <c r="W24" s="2285"/>
      <c r="X24" s="2285"/>
      <c r="Y24" s="2285"/>
      <c r="AB24" s="253"/>
      <c r="AC24" s="254"/>
      <c r="AD24" s="255"/>
      <c r="AE24" s="256"/>
      <c r="AF24" s="257"/>
      <c r="AG24" s="1656"/>
      <c r="AH24" s="1657"/>
      <c r="AI24" s="1658"/>
      <c r="AJ24" s="1659"/>
      <c r="AK24" s="1660"/>
      <c r="AL24" s="1661"/>
      <c r="AM24" s="1662"/>
      <c r="AN24" s="1663"/>
      <c r="AO24" s="258"/>
      <c r="AP24" s="259"/>
      <c r="AQ24" s="260"/>
      <c r="AR24" s="261"/>
      <c r="AS24" s="262"/>
      <c r="AT24" s="263"/>
      <c r="AU24" s="264"/>
      <c r="AV24" s="265"/>
      <c r="AW24" s="266"/>
      <c r="AX24" s="267"/>
      <c r="AY24" s="268"/>
      <c r="AZ24" s="269"/>
    </row>
    <row r="25" spans="3:53" x14ac:dyDescent="0.25">
      <c r="B25">
        <f>(25-13)+2</f>
      </c>
      <c r="C25" s="2051">
        <f>(I25/J25)*1000</f>
      </c>
      <c r="D25" s="2049">
        <f>V25</f>
      </c>
      <c r="E25" s="2048">
        <f>exp(Y25+X25*L25+W25*K25)/(1+exp(Y25+X25*L25+W25*K25))</f>
      </c>
      <c r="F25" s="2050">
        <f>B8</f>
      </c>
      <c r="G25" s="2052">
        <f>IF(C25&gt;D25,1,0)</f>
      </c>
      <c r="H25" s="2053">
        <f>IF(E25&gt;F25,1,0)</f>
      </c>
      <c r="I25" s="2286"/>
      <c r="J25" s="2286"/>
      <c r="K25" s="2286"/>
      <c r="L25" s="2286"/>
      <c r="M25" s="270"/>
      <c r="N25" s="271"/>
      <c r="O25" s="272"/>
      <c r="P25" s="273"/>
      <c r="Q25" s="274"/>
      <c r="R25" s="2309" t="n">
        <v>11.0</v>
      </c>
      <c r="S25" s="2360" t="n">
        <v>14.0</v>
      </c>
      <c r="T25" s="2405" t="n">
        <v>0.0028011204481792717</v>
      </c>
      <c r="U25" s="2285"/>
      <c r="V25" s="2285"/>
      <c r="W25" s="2285"/>
      <c r="X25" s="2285"/>
      <c r="Y25" s="2285"/>
      <c r="AB25" s="275"/>
      <c r="AC25" s="276"/>
      <c r="AD25" s="277"/>
      <c r="AE25" s="278"/>
      <c r="AF25" s="279"/>
      <c r="AG25" s="1664"/>
      <c r="AH25" s="1665"/>
      <c r="AI25" s="1666"/>
      <c r="AJ25" s="1667"/>
      <c r="AK25" s="1668"/>
      <c r="AL25" s="1669"/>
      <c r="AM25" s="1670"/>
      <c r="AN25" s="1671"/>
      <c r="AO25" s="280"/>
      <c r="AP25" s="281"/>
      <c r="AQ25" s="282"/>
      <c r="AR25" s="283"/>
      <c r="AS25" s="284"/>
      <c r="AT25" s="285"/>
      <c r="AU25" s="286"/>
      <c r="AV25" s="287"/>
      <c r="AW25" s="288"/>
      <c r="AX25" s="289"/>
      <c r="AY25" s="290"/>
      <c r="AZ25" s="291"/>
    </row>
    <row r="26" spans="3:53" x14ac:dyDescent="0.25">
      <c r="B26">
        <f>(26-13)+2</f>
      </c>
      <c r="C26" s="2057">
        <f>(I26/J26)*1000</f>
      </c>
      <c r="D26" s="2055">
        <f>V26</f>
      </c>
      <c r="E26" s="2054">
        <f>exp(Y26+X26*L26+W26*K26)/(1+exp(Y26+X26*L26+W26*K26))</f>
      </c>
      <c r="F26" s="2056">
        <f>B8</f>
      </c>
      <c r="G26" s="2058">
        <f>IF(C26&gt;D26,1,0)</f>
      </c>
      <c r="H26" s="2059">
        <f>IF(E26&gt;F26,1,0)</f>
      </c>
      <c r="I26" s="2286"/>
      <c r="J26" s="2286"/>
      <c r="K26" s="2286"/>
      <c r="L26" s="2286"/>
      <c r="M26" s="292"/>
      <c r="N26" s="293"/>
      <c r="O26" s="294"/>
      <c r="P26" s="295"/>
      <c r="Q26" s="296"/>
      <c r="R26" s="2310" t="n">
        <v>11.0</v>
      </c>
      <c r="S26" s="2361" t="n">
        <v>15.0</v>
      </c>
      <c r="T26" s="2285"/>
      <c r="U26" s="2285"/>
      <c r="V26" s="2285"/>
      <c r="W26" s="2285"/>
      <c r="X26" s="2285"/>
      <c r="Y26" s="2285"/>
      <c r="AB26" s="297"/>
      <c r="AC26" s="298"/>
      <c r="AD26" s="299"/>
      <c r="AE26" s="300"/>
      <c r="AF26" s="301"/>
      <c r="AG26" s="1672"/>
      <c r="AH26" s="1673"/>
      <c r="AI26" s="1674"/>
      <c r="AJ26" s="1675"/>
      <c r="AK26" s="1676"/>
      <c r="AL26" s="1677"/>
      <c r="AM26" s="1678"/>
      <c r="AN26" s="1679"/>
      <c r="AO26" s="302"/>
      <c r="AP26" s="303"/>
      <c r="AQ26" s="304"/>
      <c r="AR26" s="305"/>
      <c r="AS26" s="306"/>
      <c r="AT26" s="307"/>
      <c r="AU26" s="308"/>
      <c r="AV26" s="309"/>
      <c r="AW26" s="310"/>
      <c r="AX26" s="311"/>
      <c r="AY26" s="312"/>
      <c r="AZ26" s="313"/>
    </row>
    <row r="27" spans="3:53" x14ac:dyDescent="0.25">
      <c r="B27">
        <f>(27-13)+2</f>
      </c>
      <c r="C27" s="2063">
        <f>(I27/J27)*1000</f>
      </c>
      <c r="D27" s="2061">
        <f>V27</f>
      </c>
      <c r="E27" s="2060">
        <f>exp(Y27+X27*L27+W27*K27)/(1+exp(Y27+X27*L27+W27*K27))</f>
      </c>
      <c r="F27" s="2062">
        <f>B8</f>
      </c>
      <c r="G27" s="2064">
        <f>IF(C27&gt;D27,1,0)</f>
      </c>
      <c r="H27" s="2065">
        <f>IF(E27&gt;F27,1,0)</f>
      </c>
      <c r="I27" s="2286"/>
      <c r="J27" s="2286"/>
      <c r="K27" s="2286"/>
      <c r="L27" s="2286"/>
      <c r="M27" s="314"/>
      <c r="N27" s="315"/>
      <c r="O27" s="316"/>
      <c r="P27" s="317"/>
      <c r="R27" s="2311" t="n">
        <v>11.0</v>
      </c>
      <c r="S27" s="2362" t="n">
        <v>16.0</v>
      </c>
      <c r="T27" s="2406" t="n">
        <v>0.002695417789757413</v>
      </c>
      <c r="U27" s="2285"/>
      <c r="V27" s="2285"/>
      <c r="W27" s="2285"/>
      <c r="X27" s="2285"/>
      <c r="Y27" s="2285"/>
      <c r="AB27" s="318"/>
      <c r="AC27" s="319"/>
      <c r="AD27" s="320"/>
      <c r="AE27" s="321"/>
      <c r="AF27" s="322"/>
      <c r="AG27" s="1680"/>
      <c r="AH27" s="1681"/>
      <c r="AI27" s="1682"/>
      <c r="AJ27" s="1683"/>
      <c r="AK27" s="1684"/>
      <c r="AL27" s="1685"/>
      <c r="AM27" s="1686"/>
      <c r="AN27" s="1687"/>
      <c r="AO27" s="323"/>
      <c r="AP27" s="324"/>
      <c r="AQ27" s="325"/>
      <c r="AR27" s="326"/>
      <c r="AS27" s="327"/>
      <c r="AT27" s="328"/>
      <c r="AU27" s="329"/>
      <c r="AV27" s="330"/>
      <c r="AW27" s="331"/>
      <c r="AX27" s="332"/>
      <c r="AY27" s="333"/>
      <c r="AZ27" s="334"/>
    </row>
    <row r="28" spans="3:53" x14ac:dyDescent="0.25">
      <c r="B28">
        <f>(28-13)+2</f>
      </c>
      <c r="C28" s="2069">
        <f>(I28/J28)*1000</f>
      </c>
      <c r="D28" s="2067">
        <f>V28</f>
      </c>
      <c r="E28" s="2066">
        <f>exp(Y28+X28*L28+W28*K28)/(1+exp(Y28+X28*L28+W28*K28))</f>
      </c>
      <c r="F28" s="2068">
        <f>B8</f>
      </c>
      <c r="G28" s="2070">
        <f>IF(C28&gt;D28,1,0)</f>
      </c>
      <c r="H28" s="2071">
        <f>IF(E28&gt;F28,1,0)</f>
      </c>
      <c r="I28" s="2286"/>
      <c r="J28" s="2286"/>
      <c r="K28" s="2286"/>
      <c r="L28" s="2286"/>
      <c r="M28" s="335"/>
      <c r="N28" s="336"/>
      <c r="O28" s="337"/>
      <c r="P28" s="338"/>
      <c r="R28" s="2312" t="n">
        <v>11.0</v>
      </c>
      <c r="S28" s="2363" t="n">
        <v>17.0</v>
      </c>
      <c r="T28" s="2407" t="n">
        <v>0.002695417789757413</v>
      </c>
      <c r="U28" s="2285"/>
      <c r="V28" s="2285"/>
      <c r="W28" s="2285"/>
      <c r="X28" s="2285"/>
      <c r="Y28" s="2285"/>
      <c r="AB28" s="339"/>
      <c r="AC28" s="340"/>
      <c r="AD28" s="341"/>
      <c r="AE28" s="342"/>
      <c r="AF28" s="343"/>
      <c r="AG28" s="1688"/>
      <c r="AH28" s="1689"/>
      <c r="AI28" s="1690"/>
      <c r="AJ28" s="1691"/>
      <c r="AK28" s="1692"/>
      <c r="AL28" s="1693"/>
      <c r="AM28" s="1694"/>
      <c r="AN28" s="1695"/>
      <c r="AO28" s="344"/>
      <c r="AP28" s="345"/>
      <c r="AQ28" s="346"/>
      <c r="AR28" s="347"/>
      <c r="AS28" s="348"/>
      <c r="AT28" s="349"/>
      <c r="AU28" s="350"/>
      <c r="AV28" s="351"/>
      <c r="AW28" s="352"/>
      <c r="AX28" s="353"/>
      <c r="AY28" s="354"/>
      <c r="AZ28" s="355"/>
    </row>
    <row r="29" spans="3:53" x14ac:dyDescent="0.25">
      <c r="B29">
        <f>(29-13)+2</f>
      </c>
      <c r="C29" s="2075">
        <f>(I29/J29)*1000</f>
      </c>
      <c r="D29" s="2073">
        <f>V29</f>
      </c>
      <c r="E29" s="2072">
        <f>exp(Y29+X29*L29+W29*K29)/(1+exp(Y29+X29*L29+W29*K29))</f>
      </c>
      <c r="F29" s="2074">
        <f>B8</f>
      </c>
      <c r="G29" s="2076">
        <f>IF(C29&gt;D29,1,0)</f>
      </c>
      <c r="H29" s="2077">
        <f>IF(E29&gt;F29,1,0)</f>
      </c>
      <c r="I29" s="2286"/>
      <c r="J29" s="2286"/>
      <c r="K29" s="2286"/>
      <c r="L29" s="2286"/>
      <c r="M29" s="356"/>
      <c r="N29" s="357"/>
      <c r="O29" s="358"/>
      <c r="P29" s="359"/>
      <c r="R29" s="2313" t="n">
        <v>11.0</v>
      </c>
      <c r="S29" s="2364" t="n">
        <v>18.0</v>
      </c>
      <c r="T29" s="2408" t="n">
        <v>0.002695417789757413</v>
      </c>
      <c r="U29" s="2285"/>
      <c r="V29" s="2285"/>
      <c r="W29" s="2285"/>
      <c r="X29" s="2285"/>
      <c r="Y29" s="2285"/>
      <c r="AB29" s="360"/>
      <c r="AC29" s="361"/>
      <c r="AD29" s="362"/>
      <c r="AE29" s="363"/>
      <c r="AF29" s="364"/>
      <c r="AG29" s="1696"/>
      <c r="AH29" s="1697"/>
      <c r="AI29" s="1698"/>
      <c r="AJ29" s="1699"/>
      <c r="AK29" s="1700"/>
      <c r="AL29" s="1701"/>
      <c r="AM29" s="1702"/>
      <c r="AN29" s="1703"/>
      <c r="AO29" s="365"/>
      <c r="AP29" s="366"/>
      <c r="AQ29" s="367"/>
      <c r="AR29" s="368"/>
      <c r="AS29" s="369"/>
      <c r="AT29" s="370"/>
      <c r="AU29" s="371"/>
      <c r="AV29" s="372"/>
      <c r="AW29" s="373"/>
      <c r="AX29" s="374"/>
      <c r="AY29" s="375"/>
      <c r="AZ29" s="376"/>
    </row>
    <row r="30" spans="3:53" x14ac:dyDescent="0.25">
      <c r="B30">
        <f>(30-13)+2</f>
      </c>
      <c r="C30" s="2081">
        <f>(I30/J30)*1000</f>
      </c>
      <c r="D30" s="2079">
        <f>V30</f>
      </c>
      <c r="E30" s="2078">
        <f>exp(Y30+X30*L30+W30*K30)/(1+exp(Y30+X30*L30+W30*K30))</f>
      </c>
      <c r="F30" s="2080">
        <f>B8</f>
      </c>
      <c r="G30" s="2082">
        <f>IF(C30&gt;D30,1,0)</f>
      </c>
      <c r="H30" s="2083">
        <f>IF(E30&gt;F30,1,0)</f>
      </c>
      <c r="I30" s="2286"/>
      <c r="J30" s="2286"/>
      <c r="K30" s="2286"/>
      <c r="L30" s="2286"/>
      <c r="M30" s="377"/>
      <c r="N30" s="378"/>
      <c r="O30" s="379"/>
      <c r="P30" s="380"/>
      <c r="R30" s="2314" t="n">
        <v>11.0</v>
      </c>
      <c r="S30" s="2365" t="n">
        <v>19.0</v>
      </c>
      <c r="T30" s="2409" t="n">
        <v>0.002695417789757413</v>
      </c>
      <c r="U30" s="2285"/>
      <c r="V30" s="2285"/>
      <c r="W30" s="2285"/>
      <c r="X30" s="2285"/>
      <c r="Y30" s="2285"/>
      <c r="AB30" s="381"/>
      <c r="AC30" s="382"/>
      <c r="AD30" s="383"/>
      <c r="AE30" s="384"/>
      <c r="AF30" s="385"/>
      <c r="AG30" s="1704"/>
      <c r="AH30" s="1705"/>
      <c r="AI30" s="1706"/>
      <c r="AJ30" s="1707"/>
      <c r="AK30" s="1708"/>
      <c r="AL30" s="1709"/>
      <c r="AM30" s="1710"/>
      <c r="AN30" s="1711"/>
      <c r="AO30" s="386"/>
      <c r="AP30" s="387"/>
      <c r="AQ30" s="388"/>
      <c r="AR30" s="389"/>
      <c r="AS30" s="390"/>
      <c r="AT30" s="391"/>
      <c r="AU30" s="392"/>
      <c r="AV30" s="393"/>
      <c r="AW30" s="394"/>
      <c r="AX30" s="395"/>
      <c r="AY30" s="396"/>
      <c r="AZ30" s="397"/>
    </row>
    <row r="31" spans="3:53" x14ac:dyDescent="0.25">
      <c r="B31">
        <f>(31-13)+2</f>
      </c>
      <c r="C31" s="2087">
        <f>(I31/J31)*1000</f>
      </c>
      <c r="D31" s="2085">
        <f>V31</f>
      </c>
      <c r="E31" s="2084">
        <f>exp(Y31+X31*L31+W31*K31)/(1+exp(Y31+X31*L31+W31*K31))</f>
      </c>
      <c r="F31" s="2086">
        <f>B8</f>
      </c>
      <c r="G31" s="2088">
        <f>IF(C31&gt;D31,1,0)</f>
      </c>
      <c r="H31" s="2089">
        <f>IF(E31&gt;F31,1,0)</f>
      </c>
      <c r="I31" s="2286"/>
      <c r="J31" s="2286"/>
      <c r="K31" s="2286"/>
      <c r="L31" s="2286"/>
      <c r="M31" s="398"/>
      <c r="N31" s="399"/>
      <c r="O31" s="400"/>
      <c r="P31" s="401"/>
      <c r="R31" s="2315" t="n">
        <v>11.0</v>
      </c>
      <c r="S31" s="2366" t="n">
        <v>20.0</v>
      </c>
      <c r="T31" s="2410" t="n">
        <v>0.002695417789757413</v>
      </c>
      <c r="U31" s="2285"/>
      <c r="V31" s="2285"/>
      <c r="W31" s="2285"/>
      <c r="X31" s="2285"/>
      <c r="Y31" s="2285"/>
      <c r="AB31" s="402"/>
      <c r="AC31" s="403"/>
      <c r="AD31" s="404"/>
      <c r="AE31" s="405"/>
      <c r="AF31" s="406"/>
      <c r="AG31" s="1712"/>
      <c r="AH31" s="1713"/>
      <c r="AI31" s="1714"/>
      <c r="AJ31" s="1715"/>
      <c r="AK31" s="1716"/>
      <c r="AL31" s="1717"/>
      <c r="AM31" s="1718"/>
      <c r="AN31" s="1719"/>
      <c r="AO31" s="407"/>
      <c r="AP31" s="408"/>
      <c r="AQ31" s="409"/>
      <c r="AR31" s="410"/>
      <c r="AS31" s="411"/>
      <c r="AT31" s="412"/>
      <c r="AU31" s="413"/>
      <c r="AV31" s="414"/>
      <c r="AW31" s="415"/>
      <c r="AX31" s="416"/>
      <c r="AY31" s="417"/>
      <c r="AZ31" s="418"/>
    </row>
    <row r="32" spans="3:53" x14ac:dyDescent="0.25">
      <c r="B32">
        <f>(32-13)+2</f>
      </c>
      <c r="C32" s="2093">
        <f>(I32/J32)*1000</f>
      </c>
      <c r="D32" s="2091">
        <f>V32</f>
      </c>
      <c r="E32" s="2090">
        <f>exp(Y32+X32*L32+W32*K32)/(1+exp(Y32+X32*L32+W32*K32))</f>
      </c>
      <c r="F32" s="2092">
        <f>B8</f>
      </c>
      <c r="G32" s="2094">
        <f>IF(C32&gt;D32,1,0)</f>
      </c>
      <c r="H32" s="2095">
        <f>IF(E32&gt;F32,1,0)</f>
      </c>
      <c r="I32" s="2286"/>
      <c r="J32" s="2286"/>
      <c r="K32" s="2286"/>
      <c r="L32" s="2286"/>
      <c r="M32" s="419"/>
      <c r="N32" s="420"/>
      <c r="O32" s="421"/>
      <c r="P32" s="422"/>
      <c r="R32" s="2316" t="n">
        <v>11.0</v>
      </c>
      <c r="S32" s="2367" t="n">
        <v>21.0</v>
      </c>
      <c r="T32" s="2411" t="n">
        <v>0.002695417789757413</v>
      </c>
      <c r="U32" s="2285"/>
      <c r="V32" s="2285"/>
      <c r="W32" s="2285"/>
      <c r="X32" s="2285"/>
      <c r="Y32" s="2285"/>
      <c r="AB32" s="423"/>
      <c r="AC32" s="424"/>
      <c r="AD32" s="425"/>
      <c r="AE32" s="426"/>
      <c r="AF32" s="427"/>
      <c r="AG32" s="1720"/>
      <c r="AH32" s="1721"/>
      <c r="AI32" s="1722"/>
      <c r="AJ32" s="1723"/>
      <c r="AK32" s="1724"/>
      <c r="AL32" s="1725"/>
      <c r="AM32" s="1726"/>
      <c r="AN32" s="1727"/>
      <c r="AO32" s="428"/>
      <c r="AP32" s="429"/>
      <c r="AQ32" s="430"/>
      <c r="AR32" s="431"/>
      <c r="AS32" s="432"/>
      <c r="AT32" s="433"/>
      <c r="AU32" s="434"/>
      <c r="AV32" s="435"/>
      <c r="AW32" s="436"/>
      <c r="AX32" s="437"/>
      <c r="AY32" s="438"/>
      <c r="AZ32" s="439"/>
    </row>
    <row r="33" spans="3:52" x14ac:dyDescent="0.25">
      <c r="B33">
        <f>(33-13)+2</f>
      </c>
      <c r="C33" s="2099">
        <f>(I33/J33)*1000</f>
      </c>
      <c r="D33" s="2097">
        <f>V33</f>
      </c>
      <c r="E33" s="2096">
        <f>exp(Y33+X33*L33+W33*K33)/(1+exp(Y33+X33*L33+W33*K33))</f>
      </c>
      <c r="F33" s="2098">
        <f>B8</f>
      </c>
      <c r="G33" s="2100">
        <f>IF(C33&gt;D33,1,0)</f>
      </c>
      <c r="H33" s="2101">
        <f>IF(E33&gt;F33,1,0)</f>
      </c>
      <c r="I33" s="2286"/>
      <c r="J33" s="2286"/>
      <c r="K33" s="2286"/>
      <c r="L33" s="2286"/>
      <c r="M33" s="440"/>
      <c r="N33" s="441"/>
      <c r="O33" s="442"/>
      <c r="P33" s="443"/>
      <c r="R33" s="2317" t="n">
        <v>11.0</v>
      </c>
      <c r="S33" s="2368" t="n">
        <v>22.0</v>
      </c>
      <c r="T33" s="2412" t="n">
        <v>0.002695417789757413</v>
      </c>
      <c r="U33" s="2285"/>
      <c r="V33" s="2285"/>
      <c r="W33" s="2285"/>
      <c r="X33" s="2285"/>
      <c r="Y33" s="2285"/>
      <c r="AB33" s="444"/>
      <c r="AC33" s="445"/>
      <c r="AD33" s="446"/>
      <c r="AE33" s="447"/>
      <c r="AF33" s="448"/>
      <c r="AG33" s="1728"/>
      <c r="AH33" s="1729"/>
      <c r="AI33" s="1730"/>
      <c r="AJ33" s="1731"/>
      <c r="AK33" s="1732"/>
      <c r="AL33" s="1733"/>
      <c r="AM33" s="1734"/>
      <c r="AN33" s="1735"/>
      <c r="AO33" s="449"/>
      <c r="AP33" s="450"/>
      <c r="AQ33" s="451"/>
      <c r="AR33" s="452"/>
      <c r="AS33" s="453"/>
      <c r="AT33" s="454"/>
      <c r="AU33" s="455"/>
      <c r="AV33" s="456"/>
      <c r="AW33" s="457"/>
      <c r="AX33" s="458"/>
      <c r="AY33" s="459"/>
      <c r="AZ33" s="460"/>
    </row>
    <row r="34" spans="3:52" x14ac:dyDescent="0.25">
      <c r="B34">
        <f>(34-13)+2</f>
      </c>
      <c r="C34" s="2105">
        <f>(I34/J34)*1000</f>
      </c>
      <c r="D34" s="2103">
        <f>V34</f>
      </c>
      <c r="E34" s="2102">
        <f>exp(Y34+X34*L34+W34*K34)/(1+exp(Y34+X34*L34+W34*K34))</f>
      </c>
      <c r="F34" s="2104">
        <f>B8</f>
      </c>
      <c r="G34" s="2106">
        <f>IF(C34&gt;D34,1,0)</f>
      </c>
      <c r="H34" s="2107">
        <f>IF(E34&gt;F34,1,0)</f>
      </c>
      <c r="I34" s="2286"/>
      <c r="J34" s="2286"/>
      <c r="K34" s="2286"/>
      <c r="L34" s="2286"/>
      <c r="M34" s="461"/>
      <c r="N34" s="462"/>
      <c r="O34" s="463"/>
      <c r="P34" s="464"/>
      <c r="R34" s="2318" t="n">
        <v>11.0</v>
      </c>
      <c r="S34" s="2369" t="n">
        <v>23.0</v>
      </c>
      <c r="T34" s="2285"/>
      <c r="U34" s="2285"/>
      <c r="V34" s="2285"/>
      <c r="W34" s="2285"/>
      <c r="X34" s="2285"/>
      <c r="Y34" s="2285"/>
      <c r="AB34" s="465"/>
      <c r="AC34" s="466"/>
      <c r="AD34" s="467"/>
      <c r="AE34" s="468"/>
      <c r="AF34" s="469"/>
      <c r="AG34" s="1736"/>
      <c r="AH34" s="1737"/>
      <c r="AI34" s="1738"/>
      <c r="AJ34" s="1739"/>
      <c r="AK34" s="1740"/>
      <c r="AL34" s="1741"/>
      <c r="AM34" s="1742"/>
      <c r="AN34" s="1743"/>
      <c r="AO34" s="470"/>
      <c r="AP34" s="471"/>
      <c r="AQ34" s="472"/>
      <c r="AR34" s="473"/>
      <c r="AS34" s="474"/>
      <c r="AT34" s="475"/>
      <c r="AU34" s="476"/>
      <c r="AV34" s="477"/>
      <c r="AW34" s="478"/>
      <c r="AX34" s="479"/>
      <c r="AY34" s="480"/>
      <c r="AZ34" s="481"/>
    </row>
    <row r="35" spans="3:52" x14ac:dyDescent="0.25">
      <c r="B35">
        <f>(35-13)+2</f>
      </c>
      <c r="C35" s="2111">
        <f>(I35/J35)*1000</f>
      </c>
      <c r="D35" s="2109">
        <f>V35</f>
      </c>
      <c r="E35" s="2108">
        <f>exp(Y35+X35*L35+W35*K35)/(1+exp(Y35+X35*L35+W35*K35))</f>
      </c>
      <c r="F35" s="2110">
        <f>B8</f>
      </c>
      <c r="G35" s="2112">
        <f>IF(C35&gt;D35,1,0)</f>
      </c>
      <c r="H35" s="2113">
        <f>IF(E35&gt;F35,1,0)</f>
      </c>
      <c r="I35" s="2286"/>
      <c r="J35" s="2286"/>
      <c r="K35" s="2286"/>
      <c r="L35" s="2286"/>
      <c r="M35" s="482"/>
      <c r="N35" s="483"/>
      <c r="O35" s="484"/>
      <c r="P35" s="485"/>
      <c r="R35" s="2319" t="n">
        <v>11.0</v>
      </c>
      <c r="S35" s="2370" t="n">
        <v>24.0</v>
      </c>
      <c r="T35" s="2285"/>
      <c r="U35" s="2285"/>
      <c r="V35" s="2285"/>
      <c r="W35" s="2285"/>
      <c r="X35" s="2285"/>
      <c r="Y35" s="2285"/>
      <c r="AB35" s="486"/>
      <c r="AC35" s="487"/>
      <c r="AD35" s="488"/>
      <c r="AE35" s="489"/>
      <c r="AF35" s="490"/>
      <c r="AG35" s="1744"/>
      <c r="AH35" s="1745"/>
      <c r="AI35" s="1746"/>
      <c r="AJ35" s="1747"/>
      <c r="AK35" s="1748"/>
      <c r="AL35" s="1749"/>
      <c r="AM35" s="1750"/>
      <c r="AN35" s="1751"/>
      <c r="AO35" s="491"/>
      <c r="AP35" s="492"/>
      <c r="AQ35" s="493"/>
      <c r="AR35" s="494"/>
      <c r="AS35" s="495"/>
      <c r="AT35" s="496"/>
      <c r="AU35" s="497"/>
      <c r="AV35" s="498"/>
      <c r="AW35" s="499"/>
      <c r="AX35" s="500"/>
      <c r="AY35" s="501"/>
      <c r="AZ35" s="502"/>
    </row>
    <row r="36" spans="3:52" x14ac:dyDescent="0.25">
      <c r="B36">
        <f>(36-13)+2</f>
      </c>
      <c r="C36" s="2117">
        <f>(I36/J36)*1000</f>
      </c>
      <c r="D36" s="2115">
        <f>V36</f>
      </c>
      <c r="E36" s="2114">
        <f>exp(Y36+X36*L36+W36*K36)/(1+exp(Y36+X36*L36+W36*K36))</f>
      </c>
      <c r="F36" s="2116">
        <f>B8</f>
      </c>
      <c r="G36" s="2118">
        <f>IF(C36&gt;D36,1,0)</f>
      </c>
      <c r="H36" s="2119">
        <f>IF(E36&gt;F36,1,0)</f>
      </c>
      <c r="I36" s="2286"/>
      <c r="J36" s="2286"/>
      <c r="K36" s="2286"/>
      <c r="L36" s="2286"/>
      <c r="M36" s="503"/>
      <c r="N36" s="504"/>
      <c r="O36" s="505"/>
      <c r="P36" s="506"/>
      <c r="R36" s="2320" t="n">
        <v>11.0</v>
      </c>
      <c r="S36" s="2371" t="n">
        <v>25.0</v>
      </c>
      <c r="T36" s="2285"/>
      <c r="U36" s="2285"/>
      <c r="V36" s="2285"/>
      <c r="W36" s="2285"/>
      <c r="X36" s="2285"/>
      <c r="Y36" s="2285"/>
      <c r="AB36" s="507"/>
      <c r="AC36" s="508"/>
      <c r="AD36" s="509"/>
      <c r="AE36" s="510"/>
      <c r="AF36" s="511"/>
      <c r="AG36" s="1752"/>
      <c r="AH36" s="1753"/>
      <c r="AI36" s="1754"/>
      <c r="AJ36" s="1755"/>
      <c r="AK36" s="1756"/>
      <c r="AL36" s="1757"/>
      <c r="AM36" s="1758"/>
      <c r="AN36" s="1759"/>
      <c r="AO36" s="512"/>
      <c r="AP36" s="513"/>
      <c r="AQ36" s="514"/>
      <c r="AR36" s="515"/>
      <c r="AS36" s="516"/>
      <c r="AT36" s="517"/>
      <c r="AU36" s="518"/>
      <c r="AV36" s="519"/>
      <c r="AW36" s="520"/>
      <c r="AX36" s="521"/>
      <c r="AY36" s="522"/>
      <c r="AZ36" s="523"/>
    </row>
    <row r="37" spans="3:52" x14ac:dyDescent="0.25">
      <c r="B37">
        <f>(37-13)+2</f>
      </c>
      <c r="C37" s="2123">
        <f>(I37/J37)*1000</f>
      </c>
      <c r="D37" s="2121">
        <f>V37</f>
      </c>
      <c r="E37" s="2120">
        <f>exp(Y37+X37*L37+W37*K37)/(1+exp(Y37+X37*L37+W37*K37))</f>
      </c>
      <c r="F37" s="2122">
        <f>B8</f>
      </c>
      <c r="G37" s="2124">
        <f>IF(C37&gt;D37,1,0)</f>
      </c>
      <c r="H37" s="2125">
        <f>IF(E37&gt;F37,1,0)</f>
      </c>
      <c r="I37" s="2286"/>
      <c r="J37" s="2286"/>
      <c r="K37" s="2286"/>
      <c r="L37" s="2286"/>
      <c r="M37" s="524"/>
      <c r="N37" s="525"/>
      <c r="O37" s="526"/>
      <c r="P37" s="527"/>
      <c r="R37" s="2321" t="n">
        <v>11.0</v>
      </c>
      <c r="S37" s="2372" t="n">
        <v>26.0</v>
      </c>
      <c r="T37" s="2285"/>
      <c r="U37" s="2285"/>
      <c r="V37" s="2285"/>
      <c r="W37" s="2285"/>
      <c r="X37" s="2285"/>
      <c r="Y37" s="2285"/>
      <c r="AB37" s="528"/>
      <c r="AC37" s="529"/>
      <c r="AD37" s="530"/>
      <c r="AE37" s="531"/>
      <c r="AF37" s="532"/>
      <c r="AG37" s="1760"/>
      <c r="AH37" s="1761"/>
      <c r="AI37" s="1762"/>
      <c r="AJ37" s="1763"/>
      <c r="AK37" s="1764"/>
      <c r="AL37" s="1765"/>
      <c r="AM37" s="1766"/>
      <c r="AN37" s="1767"/>
      <c r="AO37" s="533"/>
      <c r="AP37" s="534"/>
      <c r="AQ37" s="535"/>
      <c r="AR37" s="536"/>
      <c r="AS37" s="537"/>
      <c r="AT37" s="538"/>
      <c r="AU37" s="539"/>
      <c r="AV37" s="540"/>
      <c r="AW37" s="541"/>
      <c r="AX37" s="542"/>
      <c r="AY37" s="543"/>
      <c r="AZ37" s="544"/>
    </row>
    <row r="38" spans="3:52" x14ac:dyDescent="0.25">
      <c r="B38">
        <f>(38-13)+2</f>
      </c>
      <c r="C38" s="2129">
        <f>(I38/J38)*1000</f>
      </c>
      <c r="D38" s="2127">
        <f>V38</f>
      </c>
      <c r="E38" s="2126">
        <f>exp(Y38+X38*L38+W38*K38)/(1+exp(Y38+X38*L38+W38*K38))</f>
      </c>
      <c r="F38" s="2128">
        <f>B8</f>
      </c>
      <c r="G38" s="2130">
        <f>IF(C38&gt;D38,1,0)</f>
      </c>
      <c r="H38" s="2131">
        <f>IF(E38&gt;F38,1,0)</f>
      </c>
      <c r="I38" s="2286"/>
      <c r="J38" s="2286"/>
      <c r="K38" s="2286"/>
      <c r="L38" s="2286"/>
      <c r="M38" s="545"/>
      <c r="N38" s="546"/>
      <c r="O38" s="547"/>
      <c r="P38" s="548"/>
      <c r="R38" s="2322" t="n">
        <v>11.0</v>
      </c>
      <c r="S38" s="2373" t="n">
        <v>27.0</v>
      </c>
      <c r="T38" s="2285"/>
      <c r="U38" s="2285"/>
      <c r="V38" s="2285"/>
      <c r="W38" s="2285"/>
      <c r="X38" s="2285"/>
      <c r="Y38" s="2285"/>
      <c r="AB38" s="549"/>
      <c r="AC38" s="550"/>
      <c r="AD38" s="551"/>
      <c r="AE38" s="552"/>
      <c r="AF38" s="553"/>
      <c r="AG38" s="1768"/>
      <c r="AH38" s="1769"/>
      <c r="AI38" s="1770"/>
      <c r="AJ38" s="1771"/>
      <c r="AK38" s="1772"/>
      <c r="AL38" s="1773"/>
      <c r="AM38" s="1774"/>
      <c r="AN38" s="1775"/>
      <c r="AO38" s="554"/>
      <c r="AP38" s="555"/>
      <c r="AQ38" s="556"/>
      <c r="AR38" s="557"/>
      <c r="AS38" s="558"/>
      <c r="AT38" s="559"/>
      <c r="AU38" s="560"/>
      <c r="AV38" s="561"/>
      <c r="AW38" s="562"/>
      <c r="AX38" s="563"/>
      <c r="AY38" s="564"/>
      <c r="AZ38" s="565"/>
    </row>
    <row r="39" spans="3:52" x14ac:dyDescent="0.25">
      <c r="B39">
        <f>(39-13)+2</f>
      </c>
      <c r="C39" s="2135">
        <f>(I39/J39)*1000</f>
      </c>
      <c r="D39" s="2133">
        <f>V39</f>
      </c>
      <c r="E39" s="2132">
        <f>exp(Y39+X39*L39+W39*K39)/(1+exp(Y39+X39*L39+W39*K39))</f>
      </c>
      <c r="F39" s="2134">
        <f>B8</f>
      </c>
      <c r="G39" s="2136">
        <f>IF(C39&gt;D39,1,0)</f>
      </c>
      <c r="H39" s="2137">
        <f>IF(E39&gt;F39,1,0)</f>
      </c>
      <c r="I39" s="2286"/>
      <c r="J39" s="2286"/>
      <c r="K39" s="2286"/>
      <c r="L39" s="2286"/>
      <c r="M39" s="566"/>
      <c r="N39" s="567"/>
      <c r="O39" s="568"/>
      <c r="P39" s="569"/>
      <c r="R39" s="2323" t="n">
        <v>11.0</v>
      </c>
      <c r="S39" s="2374" t="n">
        <v>28.0</v>
      </c>
      <c r="T39" s="2285"/>
      <c r="U39" s="2285"/>
      <c r="V39" s="2285"/>
      <c r="W39" s="2285"/>
      <c r="X39" s="2285"/>
      <c r="Y39" s="2285"/>
      <c r="AB39" s="570"/>
      <c r="AC39" s="571"/>
      <c r="AD39" s="572"/>
      <c r="AE39" s="573"/>
      <c r="AF39" s="574"/>
      <c r="AG39" s="1776"/>
      <c r="AH39" s="1777"/>
      <c r="AI39" s="1778"/>
      <c r="AJ39" s="1779"/>
      <c r="AK39" s="1780"/>
      <c r="AL39" s="1781"/>
      <c r="AM39" s="1782"/>
      <c r="AN39" s="1783"/>
      <c r="AO39" s="575"/>
      <c r="AP39" s="576"/>
      <c r="AQ39" s="577"/>
      <c r="AR39" s="578"/>
      <c r="AS39" s="579"/>
      <c r="AT39" s="580"/>
      <c r="AU39" s="581"/>
      <c r="AV39" s="582"/>
      <c r="AW39" s="583"/>
      <c r="AX39" s="584"/>
      <c r="AY39" s="585"/>
      <c r="AZ39" s="586"/>
    </row>
    <row r="40" spans="3:52" x14ac:dyDescent="0.25">
      <c r="B40">
        <f>(40-13)+2</f>
      </c>
      <c r="C40" s="2141">
        <f>(I40/J40)*1000</f>
      </c>
      <c r="D40" s="2139">
        <f>V40</f>
      </c>
      <c r="E40" s="2138">
        <f>exp(Y40+X40*L40+W40*K40)/(1+exp(Y40+X40*L40+W40*K40))</f>
      </c>
      <c r="F40" s="2140">
        <f>B8</f>
      </c>
      <c r="G40" s="2142">
        <f>IF(C40&gt;D40,1,0)</f>
      </c>
      <c r="H40" s="2143">
        <f>IF(E40&gt;F40,1,0)</f>
      </c>
      <c r="I40" s="2286"/>
      <c r="J40" s="2286"/>
      <c r="K40" s="2286"/>
      <c r="L40" s="2286"/>
      <c r="M40" s="587"/>
      <c r="N40" s="588"/>
      <c r="O40" s="589"/>
      <c r="P40" s="590"/>
      <c r="R40" s="2324" t="n">
        <v>11.0</v>
      </c>
      <c r="S40" s="2375" t="n">
        <v>29.0</v>
      </c>
      <c r="T40" s="2413" t="n">
        <v>0.0028011204481792717</v>
      </c>
      <c r="U40" s="2285"/>
      <c r="V40" s="2285"/>
      <c r="W40" s="2285"/>
      <c r="X40" s="2285"/>
      <c r="Y40" s="2285"/>
      <c r="AB40" s="591"/>
      <c r="AC40" s="592"/>
      <c r="AD40" s="593"/>
      <c r="AE40" s="594"/>
      <c r="AF40" s="595"/>
      <c r="AG40" s="1784"/>
      <c r="AH40" s="1785"/>
      <c r="AI40" s="1786"/>
      <c r="AJ40" s="1787"/>
      <c r="AK40" s="1788"/>
      <c r="AL40" s="1789"/>
      <c r="AM40" s="1790"/>
      <c r="AN40" s="1791"/>
      <c r="AO40" s="596"/>
      <c r="AP40" s="597"/>
      <c r="AQ40" s="598"/>
      <c r="AR40" s="599"/>
      <c r="AS40" s="600"/>
      <c r="AT40" s="601"/>
      <c r="AU40" s="602"/>
      <c r="AV40" s="603"/>
      <c r="AW40" s="604"/>
      <c r="AX40" s="605"/>
      <c r="AY40" s="606"/>
      <c r="AZ40" s="607"/>
    </row>
    <row r="41" spans="3:52" x14ac:dyDescent="0.25">
      <c r="B41">
        <f>(41-13)+2</f>
      </c>
      <c r="C41" s="2147">
        <f>(I41/J41)*1000</f>
      </c>
      <c r="D41" s="2145">
        <f>V41</f>
      </c>
      <c r="E41" s="2144">
        <f>exp(Y41+X41*L41+W41*K41)/(1+exp(Y41+X41*L41+W41*K41))</f>
      </c>
      <c r="F41" s="2146">
        <f>B8</f>
      </c>
      <c r="G41" s="2148">
        <f>IF(C41&gt;D41,1,0)</f>
      </c>
      <c r="H41" s="2149">
        <f>IF(E41&gt;F41,1,0)</f>
      </c>
      <c r="I41" s="2286"/>
      <c r="J41" s="2286"/>
      <c r="K41" s="2286"/>
      <c r="L41" s="2286"/>
      <c r="M41" s="608"/>
      <c r="N41" s="609"/>
      <c r="O41" s="610"/>
      <c r="P41" s="611"/>
      <c r="R41" s="2325" t="n">
        <v>11.0</v>
      </c>
      <c r="S41" s="2376" t="n">
        <v>30.0</v>
      </c>
      <c r="T41" s="2414" t="n">
        <v>0.0028011204481792717</v>
      </c>
      <c r="U41" s="2285"/>
      <c r="V41" s="2285"/>
      <c r="W41" s="2285"/>
      <c r="X41" s="2285"/>
      <c r="Y41" s="2285"/>
      <c r="AB41" s="612"/>
      <c r="AC41" s="613"/>
      <c r="AD41" s="614"/>
      <c r="AE41" s="615"/>
      <c r="AF41" s="616"/>
      <c r="AG41" s="1792"/>
      <c r="AH41" s="1793"/>
      <c r="AI41" s="1794"/>
      <c r="AJ41" s="1795"/>
      <c r="AK41" s="1796"/>
      <c r="AL41" s="1797"/>
      <c r="AM41" s="1798"/>
      <c r="AN41" s="1799"/>
      <c r="AO41" s="617"/>
      <c r="AP41" s="618"/>
      <c r="AQ41" s="619"/>
      <c r="AR41" s="620"/>
      <c r="AS41" s="621"/>
      <c r="AT41" s="622"/>
      <c r="AU41" s="623"/>
      <c r="AV41" s="624"/>
      <c r="AW41" s="625"/>
      <c r="AX41" s="626"/>
      <c r="AY41" s="627"/>
      <c r="AZ41" s="628"/>
    </row>
    <row r="42" spans="3:52" x14ac:dyDescent="0.25">
      <c r="B42">
        <f>(42-13)+2</f>
      </c>
      <c r="C42" s="2153">
        <f>(I42/J42)*1000</f>
      </c>
      <c r="D42" s="2151">
        <f>V42</f>
      </c>
      <c r="E42" s="2150">
        <f>exp(Y42+X42*L42+W42*K42)/(1+exp(Y42+X42*L42+W42*K42))</f>
      </c>
      <c r="F42" s="2152">
        <f>B8</f>
      </c>
      <c r="G42" s="2154">
        <f>IF(C42&gt;D42,1,0)</f>
      </c>
      <c r="H42" s="2155">
        <f>IF(E42&gt;F42,1,0)</f>
      </c>
      <c r="I42" s="2286"/>
      <c r="J42" s="2286"/>
      <c r="K42" s="2286"/>
      <c r="L42" s="2286"/>
      <c r="M42" s="629"/>
      <c r="N42" s="630"/>
      <c r="O42" s="631"/>
      <c r="P42" s="632"/>
      <c r="R42" s="2326" t="n">
        <v>11.0</v>
      </c>
      <c r="S42" s="2377" t="n">
        <v>31.0</v>
      </c>
      <c r="T42" s="2415" t="n">
        <v>0.0028011204481792717</v>
      </c>
      <c r="U42" s="2285"/>
      <c r="V42" s="2285"/>
      <c r="W42" s="2285"/>
      <c r="X42" s="2285"/>
      <c r="Y42" s="2285"/>
      <c r="AB42" s="633"/>
      <c r="AC42" s="634"/>
      <c r="AD42" s="635"/>
      <c r="AE42" s="636"/>
      <c r="AF42" s="637"/>
      <c r="AG42" s="1800"/>
      <c r="AH42" s="1801"/>
      <c r="AI42" s="1802"/>
      <c r="AJ42" s="1803"/>
      <c r="AK42" s="1804"/>
      <c r="AL42" s="1805"/>
      <c r="AM42" s="1806"/>
      <c r="AN42" s="1807"/>
      <c r="AO42" s="638"/>
      <c r="AP42" s="639"/>
      <c r="AQ42" s="640"/>
      <c r="AR42" s="641"/>
      <c r="AS42" s="642"/>
      <c r="AT42" s="643"/>
      <c r="AU42" s="644"/>
      <c r="AV42" s="645"/>
      <c r="AW42" s="646"/>
      <c r="AX42" s="647"/>
      <c r="AY42" s="648"/>
      <c r="AZ42" s="649"/>
    </row>
    <row r="43" spans="3:52" x14ac:dyDescent="0.25">
      <c r="B43">
        <f>(43-13)+2</f>
      </c>
      <c r="C43" s="2159">
        <f>(I43/J43)*1000</f>
      </c>
      <c r="D43" s="2157">
        <f>V43</f>
      </c>
      <c r="E43" s="2156">
        <f>exp(Y43+X43*L43+W43*K43)/(1+exp(Y43+X43*L43+W43*K43))</f>
      </c>
      <c r="F43" s="2158">
        <f>B8</f>
      </c>
      <c r="G43" s="2160">
        <f>IF(C43&gt;D43,1,0)</f>
      </c>
      <c r="H43" s="2161">
        <f>IF(E43&gt;F43,1,0)</f>
      </c>
      <c r="I43" s="2286"/>
      <c r="J43" s="2286"/>
      <c r="K43" s="2286"/>
      <c r="L43" s="2286"/>
      <c r="M43" s="650"/>
      <c r="N43" s="651"/>
      <c r="O43" s="652"/>
      <c r="P43" s="653"/>
      <c r="R43" s="2327" t="n">
        <v>11.0</v>
      </c>
      <c r="S43" s="2378" t="n">
        <v>32.0</v>
      </c>
      <c r="T43" s="2416" t="n">
        <v>0.0028011204481792717</v>
      </c>
      <c r="U43" s="2285"/>
      <c r="V43" s="2285"/>
      <c r="W43" s="2285"/>
      <c r="X43" s="2285"/>
      <c r="Y43" s="2285"/>
      <c r="AB43" s="654"/>
      <c r="AC43" s="655"/>
      <c r="AD43" s="656"/>
      <c r="AE43" s="657"/>
      <c r="AF43" s="658"/>
      <c r="AG43" s="1808"/>
      <c r="AH43" s="1809"/>
      <c r="AI43" s="1810"/>
      <c r="AJ43" s="1811"/>
      <c r="AK43" s="1812"/>
      <c r="AL43" s="1813"/>
      <c r="AM43" s="1814"/>
      <c r="AN43" s="1815"/>
      <c r="AO43" s="659"/>
      <c r="AP43" s="660"/>
      <c r="AQ43" s="661"/>
      <c r="AR43" s="662"/>
      <c r="AS43" s="663"/>
      <c r="AT43" s="664"/>
      <c r="AU43" s="665"/>
      <c r="AV43" s="666"/>
      <c r="AW43" s="667"/>
      <c r="AX43" s="668"/>
      <c r="AY43" s="669"/>
      <c r="AZ43" s="670"/>
    </row>
    <row r="44" spans="3:52" x14ac:dyDescent="0.25">
      <c r="B44">
        <f>(44-13)+2</f>
      </c>
      <c r="C44" s="2165">
        <f>(I44/J44)*1000</f>
      </c>
      <c r="D44" s="2163">
        <f>V44</f>
      </c>
      <c r="E44" s="2162">
        <f>exp(Y44+X44*L44+W44*K44)/(1+exp(Y44+X44*L44+W44*K44))</f>
      </c>
      <c r="F44" s="2164">
        <f>B8</f>
      </c>
      <c r="G44" s="2166">
        <f>IF(C44&gt;D44,1,0)</f>
      </c>
      <c r="H44" s="2167">
        <f>IF(E44&gt;F44,1,0)</f>
      </c>
      <c r="I44" s="2286"/>
      <c r="J44" s="2286"/>
      <c r="K44" s="2286"/>
      <c r="L44" s="2286"/>
      <c r="M44" s="671"/>
      <c r="N44" s="672"/>
      <c r="O44" s="673"/>
      <c r="P44" s="674"/>
      <c r="R44" s="2328" t="n">
        <v>11.0</v>
      </c>
      <c r="S44" s="2379" t="n">
        <v>33.0</v>
      </c>
      <c r="T44" s="2417" t="n">
        <v>0.0027741865977160096</v>
      </c>
      <c r="U44" s="2432" t="n">
        <v>3.8090216612074174E-5</v>
      </c>
      <c r="V44" s="2444" t="n">
        <v>0.0028217993684811022</v>
      </c>
      <c r="W44" s="2285"/>
      <c r="X44" s="2285"/>
      <c r="Y44" s="2285"/>
      <c r="AB44" s="675"/>
      <c r="AC44" s="676"/>
      <c r="AD44" s="677"/>
      <c r="AE44" s="678"/>
      <c r="AF44" s="679"/>
      <c r="AG44" s="1816"/>
      <c r="AH44" s="1817"/>
      <c r="AI44" s="1818"/>
      <c r="AJ44" s="1819"/>
      <c r="AK44" s="1820"/>
      <c r="AL44" s="1821"/>
      <c r="AM44" s="1822"/>
      <c r="AN44" s="1823"/>
      <c r="AO44" s="680"/>
      <c r="AP44" s="681"/>
      <c r="AQ44" s="682"/>
      <c r="AR44" s="683"/>
      <c r="AS44" s="684"/>
      <c r="AT44" s="685"/>
      <c r="AU44" s="686"/>
      <c r="AV44" s="687"/>
      <c r="AW44" s="688"/>
      <c r="AX44" s="689"/>
      <c r="AY44" s="690"/>
      <c r="AZ44" s="691"/>
    </row>
    <row r="45" spans="3:52" x14ac:dyDescent="0.25">
      <c r="B45">
        <f>(45-13)+2</f>
      </c>
      <c r="C45" s="2171">
        <f>(I45/J45)*1000</f>
      </c>
      <c r="D45" s="2169">
        <f>V45</f>
      </c>
      <c r="E45" s="2168">
        <f>exp(Y45+X45*L45+W45*K45)/(1+exp(Y45+X45*L45+W45*K45))</f>
      </c>
      <c r="F45" s="2170">
        <f>B8</f>
      </c>
      <c r="G45" s="2172">
        <f>IF(C45&gt;D45,1,0)</f>
      </c>
      <c r="H45" s="2173">
        <f>IF(E45&gt;F45,1,0)</f>
      </c>
      <c r="I45" s="2286"/>
      <c r="J45" s="2286"/>
      <c r="K45" s="2286"/>
      <c r="L45" s="2286"/>
      <c r="M45" s="692"/>
      <c r="N45" s="693"/>
      <c r="O45" s="694"/>
      <c r="P45" s="695"/>
      <c r="R45" s="2329" t="n">
        <v>11.0</v>
      </c>
      <c r="S45" s="2380" t="n">
        <v>34.0</v>
      </c>
      <c r="T45" s="2418" t="n">
        <v>0.0028018386841916253</v>
      </c>
      <c r="U45" s="2433" t="n">
        <v>5.4948575597026866E-5</v>
      </c>
      <c r="V45" s="2445" t="n">
        <v>0.002870524403687909</v>
      </c>
      <c r="W45" s="2285"/>
      <c r="X45" s="2285"/>
      <c r="Y45" s="2285"/>
      <c r="AB45" s="696"/>
      <c r="AC45" s="697"/>
      <c r="AD45" s="698"/>
      <c r="AE45" s="699"/>
      <c r="AF45" s="700"/>
      <c r="AG45" s="1824"/>
      <c r="AH45" s="1825"/>
      <c r="AI45" s="1826"/>
      <c r="AJ45" s="1827"/>
      <c r="AK45" s="1828"/>
      <c r="AL45" s="1829"/>
      <c r="AM45" s="1830"/>
      <c r="AN45" s="1831"/>
      <c r="AO45" s="701"/>
      <c r="AP45" s="702"/>
      <c r="AQ45" s="703"/>
      <c r="AR45" s="704"/>
      <c r="AS45" s="705"/>
      <c r="AT45" s="706"/>
      <c r="AU45" s="707"/>
      <c r="AV45" s="708"/>
      <c r="AW45" s="709"/>
      <c r="AX45" s="710"/>
      <c r="AY45" s="711"/>
      <c r="AZ45" s="712"/>
    </row>
    <row r="46" spans="3:52" x14ac:dyDescent="0.25">
      <c r="B46">
        <f>(46-13)+2</f>
      </c>
      <c r="C46" s="2177">
        <f>(I46/J46)*1000</f>
      </c>
      <c r="D46" s="2175">
        <f>V46</f>
      </c>
      <c r="E46" s="2174">
        <f>exp(Y46+X46*L46+W46*K46)/(1+exp(Y46+X46*L46+W46*K46))</f>
      </c>
      <c r="F46" s="2176">
        <f>B8</f>
      </c>
      <c r="G46" s="2178">
        <f>IF(C46&gt;D46,1,0)</f>
      </c>
      <c r="H46" s="2179">
        <f>IF(E46&gt;F46,1,0)</f>
      </c>
      <c r="I46" s="2286"/>
      <c r="J46" s="2286"/>
      <c r="K46" s="2286"/>
      <c r="L46" s="2286"/>
      <c r="M46" s="713"/>
      <c r="N46" s="714"/>
      <c r="O46" s="715"/>
      <c r="P46" s="716"/>
      <c r="R46" s="2330" t="n">
        <v>11.0</v>
      </c>
      <c r="S46" s="2381" t="n">
        <v>35.0</v>
      </c>
      <c r="T46" s="2419" t="n">
        <v>0.0028018386841916253</v>
      </c>
      <c r="U46" s="2434" t="n">
        <v>5.4948575597026866E-5</v>
      </c>
      <c r="V46" s="2446" t="n">
        <v>0.002870524403687909</v>
      </c>
      <c r="W46" s="2285"/>
      <c r="X46" s="2285"/>
      <c r="Y46" s="2285"/>
      <c r="AB46" s="717"/>
      <c r="AC46" s="718"/>
      <c r="AD46" s="719"/>
      <c r="AE46" s="720"/>
      <c r="AF46" s="721"/>
      <c r="AG46" s="1832"/>
      <c r="AH46" s="1833"/>
      <c r="AI46" s="1834"/>
      <c r="AJ46" s="1835"/>
      <c r="AK46" s="1836"/>
      <c r="AL46" s="1837"/>
      <c r="AM46" s="1838"/>
      <c r="AN46" s="1839"/>
      <c r="AO46" s="722"/>
      <c r="AP46" s="723"/>
      <c r="AQ46" s="724"/>
      <c r="AR46" s="725"/>
      <c r="AS46" s="726"/>
      <c r="AT46" s="727"/>
      <c r="AU46" s="728"/>
      <c r="AV46" s="729"/>
      <c r="AW46" s="730"/>
      <c r="AX46" s="731"/>
      <c r="AY46" s="732"/>
      <c r="AZ46" s="733"/>
    </row>
    <row r="47" spans="3:52" x14ac:dyDescent="0.25">
      <c r="B47">
        <f>(47-13)+2</f>
      </c>
      <c r="C47" s="2183">
        <f>(I47/J47)*1000</f>
      </c>
      <c r="D47" s="2181">
        <f>V47</f>
      </c>
      <c r="E47" s="2180">
        <f>exp(Y47+X47*L47+W47*K47)/(1+exp(Y47+X47*L47+W47*K47))</f>
      </c>
      <c r="F47" s="2182">
        <f>B8</f>
      </c>
      <c r="G47" s="2184">
        <f>IF(C47&gt;D47,1,0)</f>
      </c>
      <c r="H47" s="2185">
        <f>IF(E47&gt;F47,1,0)</f>
      </c>
      <c r="I47" s="2286"/>
      <c r="J47" s="2286"/>
      <c r="K47" s="2286"/>
      <c r="L47" s="2286"/>
      <c r="M47" s="734"/>
      <c r="N47" s="735"/>
      <c r="O47" s="736"/>
      <c r="P47" s="737"/>
      <c r="R47" s="2331" t="n">
        <v>11.0</v>
      </c>
      <c r="S47" s="2382" t="n">
        <v>36.0</v>
      </c>
      <c r="T47" s="2420" t="n">
        <v>0.0028021978021978023</v>
      </c>
      <c r="U47" s="2435" t="n">
        <v>7.770404188863144E-5</v>
      </c>
      <c r="V47" s="2447" t="n">
        <v>0.0028993278545585916</v>
      </c>
      <c r="W47" s="2285"/>
      <c r="X47" s="2285"/>
      <c r="Y47" s="2285"/>
      <c r="AB47" s="738"/>
      <c r="AC47" s="739"/>
      <c r="AD47" s="740"/>
      <c r="AE47" s="741"/>
      <c r="AF47" s="742"/>
      <c r="AG47" s="1840"/>
      <c r="AH47" s="1841"/>
      <c r="AI47" s="1842"/>
      <c r="AJ47" s="1843"/>
      <c r="AK47" s="1844"/>
      <c r="AL47" s="1845"/>
      <c r="AM47" s="1846"/>
      <c r="AN47" s="1847"/>
      <c r="AO47" s="743"/>
      <c r="AP47" s="744"/>
      <c r="AQ47" s="745"/>
      <c r="AR47" s="746"/>
      <c r="AS47" s="747"/>
      <c r="AT47" s="748"/>
      <c r="AU47" s="749"/>
      <c r="AV47" s="750"/>
      <c r="AW47" s="751"/>
      <c r="AX47" s="752"/>
      <c r="AY47" s="753"/>
      <c r="AZ47" s="754"/>
    </row>
    <row r="48" spans="3:52" x14ac:dyDescent="0.25">
      <c r="B48">
        <f>(48-13)+2</f>
      </c>
      <c r="C48" s="2189">
        <f>(I48/J48)*1000</f>
      </c>
      <c r="D48" s="2187">
        <f>V48</f>
      </c>
      <c r="E48" s="2186">
        <f>exp(Y48+X48*L48+W48*K48)/(1+exp(Y48+X48*L48+W48*K48))</f>
      </c>
      <c r="F48" s="2188">
        <f>B8</f>
      </c>
      <c r="G48" s="2190">
        <f>IF(C48&gt;D48,1,0)</f>
      </c>
      <c r="H48" s="2191">
        <f>IF(E48&gt;F48,1,0)</f>
      </c>
      <c r="I48" s="2286"/>
      <c r="J48" s="2286"/>
      <c r="K48" s="2286"/>
      <c r="L48" s="2286"/>
      <c r="M48" s="755"/>
      <c r="N48" s="756"/>
      <c r="O48" s="757"/>
      <c r="P48" s="758"/>
      <c r="R48" s="2332" t="n">
        <v>11.0</v>
      </c>
      <c r="S48" s="2383" t="n">
        <v>37.0</v>
      </c>
      <c r="T48" s="2421" t="n">
        <v>0.0028021978021978023</v>
      </c>
      <c r="U48" s="2436" t="n">
        <v>7.770404188863144E-5</v>
      </c>
      <c r="V48" s="2448" t="n">
        <v>0.0028993278545585916</v>
      </c>
      <c r="W48" s="2285"/>
      <c r="X48" s="2285"/>
      <c r="Y48" s="2285"/>
      <c r="AB48" s="759"/>
      <c r="AC48" s="760"/>
      <c r="AD48" s="761"/>
      <c r="AE48" s="762"/>
      <c r="AF48" s="763"/>
      <c r="AG48" s="1848"/>
      <c r="AH48" s="1849"/>
      <c r="AI48" s="1850"/>
      <c r="AJ48" s="1851"/>
      <c r="AK48" s="1852"/>
      <c r="AL48" s="1853"/>
      <c r="AM48" s="1854"/>
      <c r="AN48" s="1855"/>
      <c r="AO48" s="764"/>
      <c r="AP48" s="765"/>
      <c r="AQ48" s="766"/>
      <c r="AR48" s="767"/>
      <c r="AS48" s="768"/>
      <c r="AT48" s="769"/>
      <c r="AU48" s="770"/>
      <c r="AV48" s="771"/>
      <c r="AW48" s="772"/>
      <c r="AX48" s="773"/>
      <c r="AY48" s="774"/>
      <c r="AZ48" s="775"/>
    </row>
    <row r="49" spans="3:52" x14ac:dyDescent="0.25">
      <c r="B49">
        <f>(49-13)+2</f>
      </c>
      <c r="C49" s="2195">
        <f>(I49/J49)*1000</f>
      </c>
      <c r="D49" s="2193">
        <f>V49</f>
      </c>
      <c r="E49" s="2192">
        <f>exp(Y49+X49*L49+W49*K49)/(1+exp(Y49+X49*L49+W49*K49))</f>
      </c>
      <c r="F49" s="2194">
        <f>B8</f>
      </c>
      <c r="G49" s="2196">
        <f>IF(C49&gt;D49,1,0)</f>
      </c>
      <c r="H49" s="2197">
        <f>IF(E49&gt;F49,1,0)</f>
      </c>
      <c r="I49" s="2286"/>
      <c r="J49" s="2286"/>
      <c r="K49" s="2286"/>
      <c r="L49" s="2286"/>
      <c r="M49" s="776"/>
      <c r="N49" s="777"/>
      <c r="O49" s="778"/>
      <c r="P49" s="779"/>
      <c r="R49" s="2333" t="n">
        <v>11.0</v>
      </c>
      <c r="S49" s="2384" t="n">
        <v>38.0</v>
      </c>
      <c r="T49" s="2422" t="n">
        <v>0.0028021978021978023</v>
      </c>
      <c r="U49" s="2437" t="n">
        <v>7.770404188863144E-5</v>
      </c>
      <c r="V49" s="2449" t="n">
        <v>0.0028993278545585916</v>
      </c>
      <c r="W49" s="2285"/>
      <c r="X49" s="2285"/>
      <c r="Y49" s="2285"/>
      <c r="AB49" s="780"/>
      <c r="AC49" s="781"/>
      <c r="AD49" s="782"/>
      <c r="AE49" s="783"/>
      <c r="AF49" s="784"/>
      <c r="AG49" s="1856"/>
      <c r="AH49" s="1857"/>
      <c r="AI49" s="1858"/>
      <c r="AJ49" s="1859"/>
      <c r="AK49" s="1860"/>
      <c r="AL49" s="1861"/>
      <c r="AM49" s="1862"/>
      <c r="AN49" s="1863"/>
      <c r="AO49" s="785"/>
      <c r="AP49" s="786"/>
      <c r="AQ49" s="787"/>
      <c r="AR49" s="788"/>
      <c r="AS49" s="789"/>
      <c r="AT49" s="790"/>
      <c r="AU49" s="791"/>
      <c r="AV49" s="792"/>
      <c r="AW49" s="793"/>
      <c r="AX49" s="794"/>
      <c r="AY49" s="795"/>
      <c r="AZ49" s="796"/>
    </row>
    <row r="50" spans="3:52" x14ac:dyDescent="0.25">
      <c r="B50">
        <f>(50-13)+2</f>
      </c>
      <c r="C50" s="2201">
        <f>(I50/J50)*1000</f>
      </c>
      <c r="D50" s="2199">
        <f>V50</f>
      </c>
      <c r="E50" s="2198">
        <f>exp(Y50+X50*L50+W50*K50)/(1+exp(Y50+X50*L50+W50*K50))</f>
      </c>
      <c r="F50" s="2200">
        <f>B8</f>
      </c>
      <c r="G50" s="2202">
        <f>IF(C50&gt;D50,1,0)</f>
      </c>
      <c r="H50" s="2203">
        <f>IF(E50&gt;F50,1,0)</f>
      </c>
      <c r="I50" s="2286"/>
      <c r="J50" s="2286"/>
      <c r="K50" s="2286"/>
      <c r="L50" s="2286"/>
      <c r="M50" s="797"/>
      <c r="N50" s="798"/>
      <c r="O50" s="799"/>
      <c r="P50" s="800"/>
      <c r="R50" s="2334" t="n">
        <v>11.0</v>
      </c>
      <c r="S50" s="2385" t="n">
        <v>39.0</v>
      </c>
      <c r="T50" s="2423" t="n">
        <v>0.004230769230769231</v>
      </c>
      <c r="U50" s="2438" t="n">
        <v>0.002098009130993053</v>
      </c>
      <c r="V50" s="2450" t="n">
        <v>0.006853280644510547</v>
      </c>
      <c r="W50" s="2285"/>
      <c r="X50" s="2285"/>
      <c r="Y50" s="2285"/>
      <c r="AB50" s="801"/>
      <c r="AC50" s="802"/>
      <c r="AD50" s="803"/>
      <c r="AE50" s="804"/>
      <c r="AF50" s="805"/>
      <c r="AG50" s="1864"/>
      <c r="AH50" s="1865"/>
      <c r="AI50" s="1866"/>
      <c r="AJ50" s="1867"/>
      <c r="AK50" s="1868"/>
      <c r="AL50" s="1869"/>
      <c r="AM50" s="1870"/>
      <c r="AN50" s="1871"/>
      <c r="AO50" s="806"/>
      <c r="AP50" s="807"/>
      <c r="AQ50" s="808"/>
      <c r="AR50" s="809"/>
      <c r="AS50" s="810"/>
      <c r="AT50" s="811"/>
      <c r="AU50" s="812"/>
      <c r="AV50" s="813"/>
      <c r="AW50" s="814"/>
      <c r="AX50" s="815"/>
      <c r="AY50" s="816"/>
      <c r="AZ50" s="817"/>
    </row>
    <row r="51" spans="3:52" x14ac:dyDescent="0.25">
      <c r="B51">
        <f>(51-13)+2</f>
      </c>
      <c r="C51" s="2207">
        <f>(I51/J51)*1000</f>
      </c>
      <c r="D51" s="2205">
        <f>V51</f>
      </c>
      <c r="E51" s="2204">
        <f>exp(Y51+X51*L51+W51*K51)/(1+exp(Y51+X51*L51+W51*K51))</f>
      </c>
      <c r="F51" s="2206">
        <f>B8</f>
      </c>
      <c r="G51" s="2208">
        <f>IF(C51&gt;D51,1,0)</f>
      </c>
      <c r="H51" s="2209">
        <f>IF(E51&gt;F51,1,0)</f>
      </c>
      <c r="I51" s="2286"/>
      <c r="J51" s="2286"/>
      <c r="K51" s="2286"/>
      <c r="L51" s="2286"/>
      <c r="M51" s="818"/>
      <c r="N51" s="819"/>
      <c r="O51" s="820"/>
      <c r="P51" s="821"/>
      <c r="R51" s="2335" t="n">
        <v>11.0</v>
      </c>
      <c r="S51" s="2386" t="n">
        <v>40.0</v>
      </c>
      <c r="T51" s="2424" t="n">
        <v>0.005714285714285714</v>
      </c>
      <c r="U51" s="2285"/>
      <c r="V51" s="2285"/>
      <c r="W51" s="2285"/>
      <c r="X51" s="2285"/>
      <c r="Y51" s="2285"/>
      <c r="AB51" s="822"/>
      <c r="AC51" s="823"/>
      <c r="AD51" s="824"/>
      <c r="AE51" s="825"/>
      <c r="AF51" s="826"/>
      <c r="AG51" s="1872"/>
      <c r="AH51" s="1873"/>
      <c r="AI51" s="1874"/>
      <c r="AJ51" s="1875"/>
      <c r="AK51" s="1876"/>
      <c r="AL51" s="1877"/>
      <c r="AM51" s="1878"/>
      <c r="AN51" s="1879"/>
      <c r="AO51" s="827"/>
      <c r="AP51" s="828"/>
      <c r="AQ51" s="829"/>
      <c r="AR51" s="830"/>
      <c r="AS51" s="831"/>
      <c r="AT51" s="832"/>
      <c r="AU51" s="833"/>
      <c r="AV51" s="834"/>
      <c r="AW51" s="835"/>
      <c r="AX51" s="836"/>
      <c r="AY51" s="837"/>
      <c r="AZ51" s="838"/>
    </row>
    <row r="52" spans="3:52" x14ac:dyDescent="0.25">
      <c r="B52">
        <f>(52-13)+2</f>
      </c>
      <c r="C52" s="2213">
        <f>(I52/J52)*1000</f>
      </c>
      <c r="D52" s="2211">
        <f>V52</f>
      </c>
      <c r="E52" s="2210">
        <f>exp(Y52+X52*L52+W52*K52)/(1+exp(Y52+X52*L52+W52*K52))</f>
      </c>
      <c r="F52" s="2212">
        <f>B8</f>
      </c>
      <c r="G52" s="2214">
        <f>IF(C52&gt;D52,1,0)</f>
      </c>
      <c r="H52" s="2215">
        <f>IF(E52&gt;F52,1,0)</f>
      </c>
      <c r="I52" s="2286"/>
      <c r="J52" s="2286"/>
      <c r="K52" s="2286"/>
      <c r="L52" s="2286"/>
      <c r="M52" s="839"/>
      <c r="N52" s="840"/>
      <c r="O52" s="841"/>
      <c r="P52" s="842"/>
      <c r="R52" s="2336" t="n">
        <v>11.0</v>
      </c>
      <c r="S52" s="2387" t="n">
        <v>41.0</v>
      </c>
      <c r="T52" s="2425" t="n">
        <v>0.0028021978021978023</v>
      </c>
      <c r="U52" s="2439" t="n">
        <v>7.770404188863144E-5</v>
      </c>
      <c r="V52" s="2451" t="n">
        <v>0.0028993278545585916</v>
      </c>
      <c r="W52" s="2285"/>
      <c r="X52" s="2285"/>
      <c r="Y52" s="2285"/>
      <c r="AB52" s="843"/>
      <c r="AC52" s="844"/>
      <c r="AD52" s="845"/>
      <c r="AE52" s="846"/>
      <c r="AF52" s="847"/>
      <c r="AG52" s="1880"/>
      <c r="AH52" s="1881"/>
      <c r="AI52" s="1882"/>
      <c r="AJ52" s="1883"/>
      <c r="AK52" s="1884"/>
      <c r="AL52" s="1885"/>
      <c r="AM52" s="1886"/>
      <c r="AN52" s="1887"/>
      <c r="AO52" s="848"/>
      <c r="AP52" s="849"/>
      <c r="AQ52" s="850"/>
      <c r="AR52" s="851"/>
      <c r="AS52" s="852"/>
      <c r="AT52" s="853"/>
      <c r="AU52" s="854"/>
      <c r="AV52" s="855"/>
      <c r="AW52" s="856"/>
      <c r="AX52" s="857"/>
      <c r="AY52" s="858"/>
      <c r="AZ52" s="859"/>
    </row>
    <row r="53" spans="3:52" x14ac:dyDescent="0.25">
      <c r="B53">
        <f>(53-13)+2</f>
      </c>
      <c r="C53" s="2219">
        <f>(I53/J53)*1000</f>
      </c>
      <c r="D53" s="2217">
        <f>V53</f>
      </c>
      <c r="E53" s="2216">
        <f>exp(Y53+X53*L53+W53*K53)/(1+exp(Y53+X53*L53+W53*K53))</f>
      </c>
      <c r="F53" s="2218">
        <f>B8</f>
      </c>
      <c r="G53" s="2220">
        <f>IF(C53&gt;D53,1,0)</f>
      </c>
      <c r="H53" s="2221">
        <f>IF(E53&gt;F53,1,0)</f>
      </c>
      <c r="I53" s="2286"/>
      <c r="J53" s="2286"/>
      <c r="K53" s="2286"/>
      <c r="L53" s="2286"/>
      <c r="M53" s="860"/>
      <c r="N53" s="861"/>
      <c r="O53" s="862"/>
      <c r="P53" s="863"/>
      <c r="R53" s="2337" t="n">
        <v>11.0</v>
      </c>
      <c r="S53" s="2388" t="n">
        <v>42.0</v>
      </c>
      <c r="T53" s="2426" t="n">
        <v>0.0028021978021978023</v>
      </c>
      <c r="U53" s="2440" t="n">
        <v>7.770404188863144E-5</v>
      </c>
      <c r="V53" s="2452" t="n">
        <v>0.0028993278545585916</v>
      </c>
      <c r="W53" s="2285"/>
      <c r="X53" s="2285"/>
      <c r="Y53" s="2285"/>
      <c r="AB53" s="864"/>
      <c r="AC53" s="865"/>
      <c r="AD53" s="866"/>
      <c r="AE53" s="867"/>
      <c r="AF53" s="868"/>
      <c r="AG53" s="1888"/>
      <c r="AH53" s="1889"/>
      <c r="AI53" s="1890"/>
      <c r="AJ53" s="1891"/>
      <c r="AK53" s="1892"/>
      <c r="AL53" s="1893"/>
      <c r="AM53" s="1894"/>
      <c r="AN53" s="1895"/>
      <c r="AO53" s="869"/>
      <c r="AP53" s="870"/>
      <c r="AQ53" s="871"/>
      <c r="AR53" s="872"/>
      <c r="AS53" s="873"/>
      <c r="AT53" s="874"/>
      <c r="AU53" s="875"/>
      <c r="AV53" s="876"/>
      <c r="AW53" s="877"/>
    </row>
    <row r="54" spans="3:52" x14ac:dyDescent="0.25">
      <c r="B54">
        <f>(54-13)+2</f>
      </c>
      <c r="C54" s="2225">
        <f>(I54/J54)*1000</f>
      </c>
      <c r="D54" s="2223">
        <f>V54</f>
      </c>
      <c r="E54" s="2222">
        <f>exp(Y54+X54*L54+W54*K54)/(1+exp(Y54+X54*L54+W54*K54))</f>
      </c>
      <c r="F54" s="2224">
        <f>B8</f>
      </c>
      <c r="G54" s="2226">
        <f>IF(C54&gt;D54,1,0)</f>
      </c>
      <c r="H54" s="2227">
        <f>IF(E54&gt;F54,1,0)</f>
      </c>
      <c r="I54" s="2286"/>
      <c r="J54" s="2286"/>
      <c r="K54" s="2286"/>
      <c r="L54" s="2286"/>
      <c r="M54" s="878"/>
      <c r="N54" s="879"/>
      <c r="O54" s="880"/>
      <c r="P54" s="881"/>
      <c r="R54" s="2338" t="n">
        <v>11.0</v>
      </c>
      <c r="S54" s="2389" t="n">
        <v>43.0</v>
      </c>
      <c r="T54" s="2427" t="n">
        <v>0.0028021978021978023</v>
      </c>
      <c r="U54" s="2441" t="n">
        <v>7.770404188863144E-5</v>
      </c>
      <c r="V54" s="2453" t="n">
        <v>0.0028993278545585916</v>
      </c>
      <c r="W54" s="2285"/>
      <c r="X54" s="2285"/>
      <c r="Y54" s="2285"/>
      <c r="AB54" s="882"/>
      <c r="AC54" s="883"/>
      <c r="AD54" s="884"/>
      <c r="AE54" s="885"/>
      <c r="AF54" s="886"/>
      <c r="AG54" s="1896"/>
      <c r="AH54" s="1897"/>
      <c r="AI54" s="1898"/>
      <c r="AJ54" s="1899"/>
      <c r="AK54" s="1900"/>
      <c r="AL54" s="1901"/>
      <c r="AM54" s="1902"/>
      <c r="AN54" s="1903"/>
      <c r="AO54" s="887"/>
      <c r="AP54" s="888"/>
      <c r="AQ54" s="889"/>
      <c r="AR54" s="890"/>
      <c r="AS54" s="891"/>
      <c r="AT54" s="892"/>
      <c r="AU54" s="893"/>
      <c r="AV54" s="894"/>
      <c r="AW54" s="895"/>
    </row>
    <row r="55" spans="3:52" x14ac:dyDescent="0.25">
      <c r="B55">
        <f>(55-13)+2</f>
      </c>
      <c r="C55" s="2231">
        <f>(I55/J55)*1000</f>
      </c>
      <c r="D55" s="2229">
        <f>V55</f>
      </c>
      <c r="E55" s="2228">
        <f>exp(Y55+X55*L55+W55*K55)/(1+exp(Y55+X55*L55+W55*K55))</f>
      </c>
      <c r="F55" s="2230">
        <f>B8</f>
      </c>
      <c r="G55" s="2232">
        <f>IF(C55&gt;D55,1,0)</f>
      </c>
      <c r="H55" s="2233">
        <f>IF(E55&gt;F55,1,0)</f>
      </c>
      <c r="I55" s="2286"/>
      <c r="J55" s="2286"/>
      <c r="K55" s="2286"/>
      <c r="L55" s="2286"/>
      <c r="M55" s="896"/>
      <c r="N55" s="897"/>
      <c r="O55" s="898"/>
      <c r="P55" s="899"/>
      <c r="R55" s="2339" t="n">
        <v>11.0</v>
      </c>
      <c r="S55" s="2390" t="n">
        <v>44.0</v>
      </c>
      <c r="T55" s="2428" t="n">
        <v>0.0028021978021978023</v>
      </c>
      <c r="U55" s="2442" t="n">
        <v>7.770404188863144E-5</v>
      </c>
      <c r="V55" s="2454" t="n">
        <v>0.0028993278545585916</v>
      </c>
      <c r="W55" s="2285"/>
      <c r="X55" s="2285"/>
      <c r="Y55" s="2285"/>
      <c r="AB55" s="900"/>
      <c r="AC55" s="901"/>
      <c r="AD55" s="902"/>
      <c r="AE55" s="903"/>
      <c r="AF55" s="904"/>
      <c r="AG55" s="1904"/>
      <c r="AH55" s="1905"/>
      <c r="AI55" s="1906"/>
      <c r="AJ55" s="1907"/>
      <c r="AK55" s="1908"/>
      <c r="AL55" s="1909"/>
      <c r="AM55" s="1910"/>
      <c r="AN55" s="1911"/>
      <c r="AO55" s="905"/>
      <c r="AP55" s="906"/>
      <c r="AQ55" s="907"/>
      <c r="AR55" s="908"/>
      <c r="AS55" s="909"/>
      <c r="AT55" s="910"/>
      <c r="AU55" s="911"/>
      <c r="AV55" s="912"/>
      <c r="AW55" s="913"/>
    </row>
    <row r="56" spans="3:52" x14ac:dyDescent="0.25">
      <c r="B56">
        <f>(56-13)+2</f>
      </c>
      <c r="C56" s="2237">
        <f>(I56/J56)*1000</f>
      </c>
      <c r="D56" s="2235">
        <f>V56</f>
      </c>
      <c r="E56" s="2234">
        <f>exp(Y56+X56*L56+W56*K56)/(1+exp(Y56+X56*L56+W56*K56))</f>
      </c>
      <c r="F56" s="2236">
        <f>B8</f>
      </c>
      <c r="G56" s="2238">
        <f>IF(C56&gt;D56,1,0)</f>
      </c>
      <c r="H56" s="2239">
        <f>IF(E56&gt;F56,1,0)</f>
      </c>
      <c r="I56" s="2286"/>
      <c r="J56" s="2286"/>
      <c r="K56" s="2286"/>
      <c r="L56" s="2286"/>
      <c r="M56" s="914"/>
      <c r="N56" s="915"/>
      <c r="O56" s="916"/>
      <c r="P56" s="917"/>
      <c r="R56" s="2340" t="n">
        <v>11.0</v>
      </c>
      <c r="S56" s="2391" t="n">
        <v>45.0</v>
      </c>
      <c r="T56" s="2429" t="n">
        <v>0.0028021978021978023</v>
      </c>
      <c r="U56" s="2443" t="n">
        <v>7.770404188863144E-5</v>
      </c>
      <c r="V56" s="2455" t="n">
        <v>0.0028993278545585916</v>
      </c>
      <c r="W56" s="2285"/>
      <c r="X56" s="2285"/>
      <c r="Y56" s="2285"/>
      <c r="AB56" s="918"/>
      <c r="AC56" s="919"/>
      <c r="AD56" s="920"/>
      <c r="AE56" s="921"/>
      <c r="AF56" s="922"/>
      <c r="AG56" s="1912"/>
      <c r="AH56" s="1913"/>
      <c r="AI56" s="1914"/>
      <c r="AJ56" s="1915"/>
      <c r="AK56" s="1916"/>
      <c r="AL56" s="1917"/>
      <c r="AM56" s="1918"/>
      <c r="AN56" s="1919"/>
      <c r="AO56" s="923"/>
      <c r="AP56" s="924"/>
      <c r="AQ56" s="925"/>
      <c r="AR56" s="926"/>
      <c r="AS56" s="927"/>
      <c r="AT56" s="928"/>
      <c r="AU56" s="929"/>
      <c r="AV56" s="930"/>
      <c r="AW56" s="931"/>
    </row>
    <row r="57" spans="3:52" x14ac:dyDescent="0.25">
      <c r="B57">
        <f>(57-13)+2</f>
      </c>
      <c r="C57" s="2243">
        <f>(I57/J57)*1000</f>
      </c>
      <c r="D57" s="2241">
        <f>V57</f>
      </c>
      <c r="E57" s="2240">
        <f>exp(Y57+X57*L57+W57*K57)/(1+exp(Y57+X57*L57+W57*K57))</f>
      </c>
      <c r="F57" s="2242">
        <f>B8</f>
      </c>
      <c r="G57" s="2244">
        <f>IF(C57&gt;D57,1,0)</f>
      </c>
      <c r="H57" s="2245">
        <f>IF(E57&gt;F57,1,0)</f>
      </c>
      <c r="I57" s="2286"/>
      <c r="J57" s="2286"/>
      <c r="K57" s="2286"/>
      <c r="L57" s="2286"/>
      <c r="M57" s="932"/>
      <c r="N57" s="933"/>
      <c r="O57" s="934"/>
      <c r="P57" s="935"/>
      <c r="R57" s="2341" t="n">
        <v>11.0</v>
      </c>
      <c r="S57" s="2392" t="n">
        <v>46.0</v>
      </c>
      <c r="T57" s="2430" t="n">
        <v>0.0027472527472527475</v>
      </c>
      <c r="U57" s="2285"/>
      <c r="V57" s="2285"/>
      <c r="W57" s="2285"/>
      <c r="X57" s="2285"/>
      <c r="Y57" s="2285"/>
      <c r="AB57" s="936"/>
      <c r="AC57" s="937"/>
      <c r="AD57" s="938"/>
      <c r="AE57" s="939"/>
      <c r="AF57" s="940"/>
      <c r="AG57" s="1920"/>
      <c r="AH57" s="1921"/>
      <c r="AI57" s="1922"/>
      <c r="AJ57" s="1923"/>
      <c r="AK57" s="1924"/>
      <c r="AL57" s="1925"/>
      <c r="AM57" s="1926"/>
      <c r="AN57" s="1927"/>
      <c r="AO57" s="941"/>
      <c r="AP57" s="942"/>
      <c r="AQ57" s="943"/>
      <c r="AR57" s="944"/>
      <c r="AS57" s="945"/>
      <c r="AT57" s="946"/>
      <c r="AU57" s="947"/>
      <c r="AV57" s="948"/>
      <c r="AW57" s="949"/>
    </row>
    <row r="58" spans="3:52" x14ac:dyDescent="0.25">
      <c r="B58">
        <f>(58-13)+2</f>
      </c>
      <c r="C58" s="2249">
        <f>(I58/J58)*1000</f>
      </c>
      <c r="D58" s="2247">
        <f>V58</f>
      </c>
      <c r="E58" s="2246">
        <f>exp(Y58+X58*L58+W58*K58)/(1+exp(Y58+X58*L58+W58*K58))</f>
      </c>
      <c r="F58" s="2248">
        <f>B8</f>
      </c>
      <c r="G58" s="2250">
        <f>IF(C58&gt;D58,1,0)</f>
      </c>
      <c r="H58" s="2251">
        <f>IF(E58&gt;F58,1,0)</f>
      </c>
      <c r="I58" s="2286"/>
      <c r="J58" s="2286"/>
      <c r="K58" s="2286"/>
      <c r="L58" s="2286"/>
      <c r="M58" s="950"/>
      <c r="N58" s="951"/>
      <c r="O58" s="952"/>
      <c r="P58" s="953"/>
      <c r="R58" s="2342" t="n">
        <v>11.0</v>
      </c>
      <c r="S58" s="2393" t="n">
        <v>47.0</v>
      </c>
      <c r="T58" s="2431" t="n">
        <v>0.0027472527472527475</v>
      </c>
      <c r="U58" s="2285"/>
      <c r="V58" s="2285"/>
      <c r="W58" s="2285"/>
      <c r="X58" s="2285"/>
      <c r="Y58" s="2285"/>
      <c r="AB58" s="954"/>
      <c r="AC58" s="955"/>
      <c r="AD58" s="956"/>
      <c r="AE58" s="957"/>
      <c r="AF58" s="958"/>
      <c r="AG58" s="1928"/>
      <c r="AH58" s="1929"/>
      <c r="AI58" s="1930"/>
      <c r="AJ58" s="1931"/>
      <c r="AK58" s="1932"/>
      <c r="AL58" s="1933"/>
      <c r="AM58" s="1934"/>
      <c r="AN58" s="1935"/>
      <c r="AO58" s="959"/>
      <c r="AP58" s="960"/>
      <c r="AQ58" s="961"/>
      <c r="AR58" s="962"/>
      <c r="AS58" s="963"/>
      <c r="AT58" s="964"/>
      <c r="AU58" s="965"/>
      <c r="AV58" s="966"/>
      <c r="AW58" s="967"/>
    </row>
    <row r="59" spans="3:52" x14ac:dyDescent="0.25">
      <c r="B59">
        <f>(59-13)+2</f>
      </c>
      <c r="C59" s="2255">
        <f>(I59/J59)*1000</f>
      </c>
      <c r="D59" s="2253">
        <f>V59</f>
      </c>
      <c r="E59" s="2252">
        <f>exp(Y59+X59*L59+W59*K59)/(1+exp(Y59+X59*L59+W59*K59))</f>
      </c>
      <c r="F59" s="2254">
        <f>B8</f>
      </c>
      <c r="G59" s="2256">
        <f>IF(C59&gt;D59,1,0)</f>
      </c>
      <c r="H59" s="2257">
        <f>IF(E59&gt;F59,1,0)</f>
      </c>
      <c r="I59" s="2286"/>
      <c r="J59" s="2286"/>
      <c r="K59" s="2286"/>
      <c r="L59" s="2286"/>
      <c r="M59" s="968"/>
      <c r="N59" s="969"/>
      <c r="O59" s="970"/>
      <c r="P59" s="971"/>
      <c r="R59" s="2343" t="n">
        <v>11.0</v>
      </c>
      <c r="S59" s="2394" t="n">
        <v>48.0</v>
      </c>
      <c r="T59" s="2285"/>
      <c r="U59" s="2285"/>
      <c r="V59" s="2285"/>
      <c r="W59" s="2285"/>
      <c r="X59" s="2285"/>
      <c r="Y59" s="2285"/>
      <c r="AB59" s="972"/>
      <c r="AC59" s="973"/>
      <c r="AD59" s="974"/>
      <c r="AE59" s="975"/>
      <c r="AF59" s="976"/>
      <c r="AG59" s="1936"/>
      <c r="AH59" s="1937"/>
      <c r="AI59" s="1938"/>
      <c r="AJ59" s="1939"/>
      <c r="AK59" s="1940"/>
      <c r="AL59" s="1941"/>
      <c r="AM59" s="1942"/>
      <c r="AN59" s="1943"/>
      <c r="AO59" s="977"/>
      <c r="AP59" s="978"/>
      <c r="AQ59" s="979"/>
      <c r="AR59" s="980"/>
      <c r="AS59" s="981"/>
      <c r="AT59" s="982"/>
      <c r="AU59" s="983"/>
      <c r="AV59" s="984"/>
      <c r="AW59" s="985"/>
    </row>
    <row r="60" spans="3:52" x14ac:dyDescent="0.25">
      <c r="B60">
        <f>(60-13)+2</f>
      </c>
      <c r="C60" s="2261">
        <f>(I60/J60)*1000</f>
      </c>
      <c r="D60" s="2259">
        <f>V60</f>
      </c>
      <c r="E60" s="2258">
        <f>exp(Y60+X60*L60+W60*K60)/(1+exp(Y60+X60*L60+W60*K60))</f>
      </c>
      <c r="F60" s="2260">
        <f>B8</f>
      </c>
      <c r="G60" s="2262">
        <f>IF(C60&gt;D60,1,0)</f>
      </c>
      <c r="H60" s="2263">
        <f>IF(E60&gt;F60,1,0)</f>
      </c>
      <c r="I60" s="2286"/>
      <c r="J60" s="2286"/>
      <c r="K60" s="2286"/>
      <c r="L60" s="2286"/>
      <c r="M60" s="986"/>
      <c r="N60" s="987"/>
      <c r="O60" s="988"/>
      <c r="P60" s="989"/>
      <c r="R60" s="2344" t="n">
        <v>11.0</v>
      </c>
      <c r="S60" s="2395" t="n">
        <v>49.0</v>
      </c>
      <c r="T60" s="2285"/>
      <c r="U60" s="2285"/>
      <c r="V60" s="2285"/>
      <c r="W60" s="2285"/>
      <c r="X60" s="2285"/>
      <c r="Y60" s="2285"/>
      <c r="AB60" s="990"/>
      <c r="AC60" s="991"/>
      <c r="AD60" s="992"/>
      <c r="AE60" s="993"/>
      <c r="AF60" s="994"/>
      <c r="AG60" s="1944"/>
      <c r="AH60" s="1945"/>
      <c r="AI60" s="1946"/>
      <c r="AJ60" s="1947"/>
      <c r="AK60" s="1948"/>
      <c r="AL60" s="1949"/>
      <c r="AM60" s="1950"/>
      <c r="AN60" s="1951"/>
      <c r="AO60" s="995"/>
      <c r="AP60" s="996"/>
      <c r="AQ60" s="997"/>
      <c r="AR60" s="998"/>
      <c r="AS60" s="999"/>
      <c r="AT60" s="1000"/>
      <c r="AU60" s="1001"/>
      <c r="AV60" s="1002"/>
      <c r="AW60" s="1003"/>
    </row>
    <row r="61" spans="3:52" x14ac:dyDescent="0.25">
      <c r="B61">
        <f>(61-13)+2</f>
      </c>
      <c r="C61" s="2267">
        <f>(I61/J61)*1000</f>
      </c>
      <c r="D61" s="2265">
        <f>V61</f>
      </c>
      <c r="E61" s="2264">
        <f>exp(Y61+X61*L61+W61*K61)/(1+exp(Y61+X61*L61+W61*K61))</f>
      </c>
      <c r="F61" s="2266">
        <f>B8</f>
      </c>
      <c r="G61" s="2268">
        <f>IF(C61&gt;D61,1,0)</f>
      </c>
      <c r="H61" s="2269">
        <f>IF(E61&gt;F61,1,0)</f>
      </c>
      <c r="I61" s="2286"/>
      <c r="J61" s="2286"/>
      <c r="K61" s="2286"/>
      <c r="L61" s="2286"/>
      <c r="M61" s="1004"/>
      <c r="N61" s="1005"/>
      <c r="O61" s="1006"/>
      <c r="P61" s="1007"/>
      <c r="R61" s="2345" t="n">
        <v>11.0</v>
      </c>
      <c r="S61" s="2396" t="n">
        <v>50.0</v>
      </c>
      <c r="T61" s="2285"/>
      <c r="U61" s="2285"/>
      <c r="V61" s="2285"/>
      <c r="W61" s="2285"/>
      <c r="X61" s="2285"/>
      <c r="Y61" s="2285"/>
      <c r="AB61" s="1008"/>
      <c r="AC61" s="1009"/>
      <c r="AD61" s="1010"/>
      <c r="AE61" s="1011"/>
      <c r="AF61" s="1012"/>
      <c r="AG61" s="1952"/>
      <c r="AH61" s="1953"/>
      <c r="AI61" s="1954"/>
      <c r="AJ61" s="1955"/>
      <c r="AK61" s="1956"/>
      <c r="AL61" s="1957"/>
      <c r="AM61" s="1958"/>
      <c r="AN61" s="1959"/>
      <c r="AO61" s="1013"/>
      <c r="AP61" s="1014"/>
      <c r="AQ61" s="1015"/>
      <c r="AR61" s="1016"/>
      <c r="AS61" s="1017"/>
      <c r="AT61" s="1018"/>
      <c r="AU61" s="1019"/>
      <c r="AV61" s="1020"/>
      <c r="AW61" s="1021"/>
    </row>
    <row r="62" spans="3:52" x14ac:dyDescent="0.25">
      <c r="B62">
        <f>(62-13)+2</f>
      </c>
      <c r="C62" s="2273">
        <f>(I62/J62)*1000</f>
      </c>
      <c r="D62" s="2271">
        <f>V62</f>
      </c>
      <c r="E62" s="2270">
        <f>exp(Y62+X62*L62+W62*K62)/(1+exp(Y62+X62*L62+W62*K62))</f>
      </c>
      <c r="F62" s="2272">
        <f>B8</f>
      </c>
      <c r="G62" s="2274">
        <f>IF(C62&gt;D62,1,0)</f>
      </c>
      <c r="H62" s="2275">
        <f>IF(E62&gt;F62,1,0)</f>
      </c>
      <c r="I62" s="2286"/>
      <c r="J62" s="2286"/>
      <c r="K62" s="2286"/>
      <c r="L62" s="2286"/>
      <c r="M62" s="1022"/>
      <c r="N62" s="1023"/>
      <c r="O62" s="1024"/>
      <c r="P62" s="1025"/>
      <c r="R62" s="2346" t="n">
        <v>11.0</v>
      </c>
      <c r="S62" s="2397" t="n">
        <v>51.0</v>
      </c>
      <c r="T62" s="2285"/>
      <c r="U62" s="2285"/>
      <c r="V62" s="2285"/>
      <c r="W62" s="2285"/>
      <c r="X62" s="2285"/>
      <c r="Y62" s="2285"/>
      <c r="AB62" s="1026"/>
      <c r="AC62" s="1027"/>
      <c r="AD62" s="1028"/>
      <c r="AE62" s="1029"/>
      <c r="AF62" s="1030"/>
      <c r="AG62" s="1960"/>
      <c r="AH62" s="1961"/>
      <c r="AI62" s="1962"/>
      <c r="AJ62" s="1963"/>
      <c r="AK62" s="1964"/>
      <c r="AL62" s="1965"/>
      <c r="AM62" s="1966"/>
      <c r="AN62" s="1967"/>
      <c r="AO62" s="1031"/>
      <c r="AP62" s="1032"/>
      <c r="AQ62" s="1033"/>
      <c r="AR62" s="1034"/>
      <c r="AS62" s="1035"/>
      <c r="AT62" s="1036"/>
      <c r="AU62" s="1037"/>
      <c r="AV62" s="1038"/>
      <c r="AW62" s="1039"/>
    </row>
    <row r="63" spans="3:52" x14ac:dyDescent="0.25">
      <c r="B63">
        <f>(63-13)+2</f>
      </c>
      <c r="C63" s="2279">
        <f>(I63/J63)*1000</f>
      </c>
      <c r="D63" s="2277">
        <f>V63</f>
      </c>
      <c r="E63" s="2276">
        <f>exp(Y63+X63*L63+W63*K63)/(1+exp(Y63+X63*L63+W63*K63))</f>
      </c>
      <c r="F63" s="2278">
        <f>B8</f>
      </c>
      <c r="G63" s="2280">
        <f>IF(C63&gt;D63,1,0)</f>
      </c>
      <c r="H63" s="2281">
        <f>IF(E63&gt;F63,1,0)</f>
      </c>
      <c r="I63" s="2286"/>
      <c r="J63" s="2286"/>
      <c r="K63" s="2286"/>
      <c r="L63" s="2286"/>
      <c r="M63" s="1040"/>
      <c r="N63" s="1041"/>
      <c r="O63" s="1042"/>
      <c r="P63" s="1043"/>
      <c r="R63" s="2347" t="n">
        <v>11.0</v>
      </c>
      <c r="S63" s="2398" t="n">
        <v>52.0</v>
      </c>
      <c r="T63" s="2285"/>
      <c r="U63" s="2285"/>
      <c r="V63" s="2285"/>
      <c r="W63" s="2285"/>
      <c r="X63" s="2285"/>
      <c r="Y63" s="2285"/>
      <c r="AB63" s="1044"/>
      <c r="AC63" s="1045"/>
      <c r="AD63" s="1046"/>
      <c r="AE63" s="1047"/>
      <c r="AF63" s="1048"/>
      <c r="AG63" s="1968"/>
      <c r="AH63" s="1969"/>
      <c r="AI63" s="1970"/>
      <c r="AJ63" s="1971"/>
      <c r="AK63" s="1972"/>
      <c r="AL63" s="1973"/>
      <c r="AM63" s="1974"/>
      <c r="AN63" s="1975"/>
      <c r="AO63" s="1049"/>
      <c r="AP63" s="1050"/>
      <c r="AQ63" s="1051"/>
      <c r="AR63" s="1052"/>
      <c r="AS63" s="1053"/>
      <c r="AT63" s="1054"/>
      <c r="AU63" s="1055"/>
      <c r="AV63" s="1056"/>
      <c r="AW63" s="1057"/>
    </row>
    <row r="64" spans="3:52" x14ac:dyDescent="0.25">
      <c r="AH64" s="1058"/>
    </row>
    <row r="65" spans="34:34" x14ac:dyDescent="0.25">
      <c r="AH65" s="1059"/>
    </row>
    <row r="66" spans="34:34" x14ac:dyDescent="0.25">
      <c r="AH66" s="1060"/>
    </row>
    <row r="67" spans="34:34" x14ac:dyDescent="0.25">
      <c r="AH67" s="1061"/>
    </row>
    <row r="68" spans="34:34" x14ac:dyDescent="0.25">
      <c r="AH68" s="1062"/>
    </row>
    <row r="69" spans="34:34" x14ac:dyDescent="0.25">
      <c r="AH69" s="1063"/>
    </row>
    <row r="70" spans="34:34" x14ac:dyDescent="0.25">
      <c r="AH70" s="1064"/>
    </row>
    <row r="71" spans="34:34" x14ac:dyDescent="0.25">
      <c r="AH71" s="1065"/>
    </row>
    <row r="72" spans="34:34" x14ac:dyDescent="0.25">
      <c r="AH72" s="1066"/>
    </row>
    <row r="73" spans="34:34" x14ac:dyDescent="0.25">
      <c r="AH73" s="1067"/>
    </row>
    <row r="74" spans="34:34" x14ac:dyDescent="0.25">
      <c r="AH74" s="1068"/>
    </row>
    <row r="75" spans="34:34" x14ac:dyDescent="0.25">
      <c r="AH75" s="1069"/>
    </row>
    <row r="76" spans="34:34" x14ac:dyDescent="0.25">
      <c r="AH76" s="1070"/>
    </row>
    <row r="77" spans="34:34" x14ac:dyDescent="0.25">
      <c r="AH77" s="1071"/>
    </row>
    <row r="78" spans="34:34" x14ac:dyDescent="0.25">
      <c r="AH78" s="1072"/>
    </row>
    <row r="79" spans="34:34" x14ac:dyDescent="0.25">
      <c r="AH79" s="1073"/>
    </row>
    <row r="80" spans="34:34" x14ac:dyDescent="0.25">
      <c r="AH80" s="1074"/>
    </row>
    <row r="81" spans="34:34" x14ac:dyDescent="0.25">
      <c r="AH81" s="1075"/>
    </row>
    <row r="82" spans="34:34" x14ac:dyDescent="0.25">
      <c r="AH82" s="1076"/>
    </row>
    <row r="83" spans="34:34" x14ac:dyDescent="0.25">
      <c r="AH83" s="1077"/>
    </row>
    <row r="84" spans="34:34" x14ac:dyDescent="0.25">
      <c r="AH84" s="1078"/>
    </row>
    <row r="85" spans="34:34" x14ac:dyDescent="0.25">
      <c r="AH85" s="1079"/>
    </row>
    <row r="86" spans="34:34" x14ac:dyDescent="0.25">
      <c r="AH86" s="1080"/>
    </row>
    <row r="87" spans="34:34" x14ac:dyDescent="0.25">
      <c r="AH87" s="1081"/>
    </row>
    <row r="88" spans="34:34" x14ac:dyDescent="0.25">
      <c r="AH88" s="1082"/>
    </row>
    <row r="89" spans="34:34" x14ac:dyDescent="0.25">
      <c r="AH89" s="1083"/>
    </row>
    <row r="90" spans="34:34" x14ac:dyDescent="0.25">
      <c r="AH90" s="1084"/>
    </row>
    <row r="91" spans="34:34" x14ac:dyDescent="0.25">
      <c r="AH91" s="1085"/>
    </row>
    <row r="92" spans="34:34" x14ac:dyDescent="0.25">
      <c r="AH92" s="1086"/>
    </row>
    <row r="93" spans="34:34" x14ac:dyDescent="0.25">
      <c r="AH93" s="1087"/>
    </row>
    <row r="94" spans="34:34" x14ac:dyDescent="0.25">
      <c r="AH94" s="1088"/>
    </row>
    <row r="95" spans="34:34" x14ac:dyDescent="0.25">
      <c r="AH95" s="1089"/>
    </row>
    <row r="96" spans="34:34" x14ac:dyDescent="0.25">
      <c r="AH96" s="1090"/>
    </row>
    <row r="97" spans="34:34" x14ac:dyDescent="0.25">
      <c r="AH97" s="1091"/>
    </row>
    <row r="98" spans="34:34" x14ac:dyDescent="0.25">
      <c r="AH98" s="1092"/>
    </row>
    <row r="99" spans="34:34" x14ac:dyDescent="0.25">
      <c r="AH99" s="1093"/>
    </row>
    <row r="100" spans="34:34" x14ac:dyDescent="0.25">
      <c r="AH100" s="1094"/>
    </row>
    <row r="101" spans="34:34" x14ac:dyDescent="0.25">
      <c r="AH101" s="1095"/>
    </row>
    <row r="102" spans="34:34" x14ac:dyDescent="0.25">
      <c r="AH102" s="1096"/>
    </row>
    <row r="103" spans="34:34" x14ac:dyDescent="0.25">
      <c r="AH103" s="1097"/>
    </row>
    <row r="104" spans="34:34" x14ac:dyDescent="0.25">
      <c r="AH104" s="1098"/>
    </row>
    <row r="105" spans="34:34" x14ac:dyDescent="0.25">
      <c r="AH105" s="1099"/>
    </row>
    <row r="106" spans="34:34" x14ac:dyDescent="0.25">
      <c r="AH106" s="1100"/>
    </row>
    <row r="107" spans="34:34" x14ac:dyDescent="0.25">
      <c r="AH107" s="1101"/>
    </row>
    <row r="108" spans="34:34" x14ac:dyDescent="0.25">
      <c r="AH108" s="1102"/>
    </row>
    <row r="109" spans="34:34" x14ac:dyDescent="0.25">
      <c r="AH109" s="1103"/>
    </row>
    <row r="110" spans="34:34" x14ac:dyDescent="0.25">
      <c r="AH110" s="1104"/>
    </row>
    <row r="111" spans="34:34" x14ac:dyDescent="0.25">
      <c r="AH111" s="1105"/>
    </row>
    <row r="112" spans="34:34" x14ac:dyDescent="0.25">
      <c r="AH112" s="1106"/>
    </row>
    <row r="113" spans="34:34" x14ac:dyDescent="0.25">
      <c r="AH113" s="1107"/>
    </row>
    <row r="114" spans="34:34" x14ac:dyDescent="0.25">
      <c r="AH114" s="1108"/>
    </row>
    <row r="307" spans="33:53" x14ac:dyDescent="0.25">
      <c r="AH307" s="1109"/>
      <c r="AI307" s="1110"/>
    </row>
    <row r="308" spans="33:53" x14ac:dyDescent="0.25">
      <c r="AI308" s="1111"/>
    </row>
    <row r="309" spans="33:53" x14ac:dyDescent="0.25">
      <c r="AI309" s="1112"/>
    </row>
    <row r="310" spans="33:53" x14ac:dyDescent="0.25">
      <c r="AI310" s="1113"/>
    </row>
    <row r="311" spans="33:53" x14ac:dyDescent="0.25">
      <c r="AI311" s="1114"/>
    </row>
    <row r="312" spans="33:53" x14ac:dyDescent="0.25">
      <c r="AI312" s="1115"/>
    </row>
    <row r="313" spans="33:53" x14ac:dyDescent="0.25">
      <c r="AI313" s="1116"/>
    </row>
    <row r="314" spans="33:53" x14ac:dyDescent="0.25">
      <c r="AI314" s="1117"/>
    </row>
    <row r="315" spans="33:53" x14ac:dyDescent="0.25">
      <c r="AI315" s="1118"/>
    </row>
    <row r="316" spans="33:53" x14ac:dyDescent="0.25">
      <c r="AI316" s="1119"/>
    </row>
    <row r="317" spans="33:53" x14ac:dyDescent="0.25">
      <c r="AI317" s="1120"/>
    </row>
    <row r="318" spans="33:53" x14ac:dyDescent="0.25">
      <c r="AI318" s="1121"/>
    </row>
    <row r="319" spans="33:53" x14ac:dyDescent="0.25">
      <c r="AG319" s="1122"/>
      <c r="AI319" s="1123"/>
      <c r="AP319" s="1124"/>
      <c r="AQ319" s="1125"/>
      <c r="AY319" s="1126"/>
      <c r="AZ319" s="1127"/>
      <c r="BA319" s="1128"/>
    </row>
    <row r="320" spans="33:53" x14ac:dyDescent="0.25">
      <c r="AG320" s="1129"/>
      <c r="AH320" s="1130"/>
      <c r="AI320" s="1131"/>
      <c r="AP320" s="1132"/>
      <c r="AQ320" s="1133"/>
      <c r="AY320" s="1134"/>
      <c r="AZ320" s="1135"/>
      <c r="BA320" s="1136"/>
    </row>
    <row r="321" spans="33:53" x14ac:dyDescent="0.25">
      <c r="AG321" s="1137"/>
      <c r="AH321" s="1138"/>
      <c r="AI321" s="1139"/>
      <c r="AP321" s="1140"/>
      <c r="AQ321" s="1141"/>
      <c r="AY321" s="1142"/>
      <c r="AZ321" s="1143"/>
      <c r="BA321" s="1144"/>
    </row>
    <row r="322" spans="33:53" x14ac:dyDescent="0.25">
      <c r="AG322" s="1145"/>
      <c r="AH322" s="1146"/>
      <c r="AI322" s="1147"/>
      <c r="AP322" s="1148"/>
      <c r="AQ322" s="1149"/>
      <c r="AY322" s="1150"/>
      <c r="AZ322" s="1151"/>
      <c r="BA322" s="1152"/>
    </row>
    <row r="323" spans="33:53" x14ac:dyDescent="0.25">
      <c r="AG323" s="1153"/>
      <c r="AH323" s="1154"/>
      <c r="AI323" s="1155"/>
      <c r="AP323" s="1156"/>
      <c r="AQ323" s="1157"/>
      <c r="AY323" s="1158"/>
      <c r="AZ323" s="1159"/>
      <c r="BA323" s="1160"/>
    </row>
    <row r="324" spans="33:53" x14ac:dyDescent="0.25">
      <c r="AG324" s="1161"/>
      <c r="AH324" s="1162"/>
      <c r="AI324" s="1163"/>
      <c r="AP324" s="1164"/>
      <c r="AQ324" s="1165"/>
      <c r="AY324" s="1166"/>
      <c r="AZ324" s="1167"/>
      <c r="BA324" s="1168"/>
    </row>
    <row r="325" spans="33:53" x14ac:dyDescent="0.25">
      <c r="AG325" s="1169"/>
      <c r="AH325" s="1170"/>
      <c r="AI325" s="1171"/>
      <c r="AP325" s="1172"/>
      <c r="AQ325" s="1173"/>
      <c r="AY325" s="1174"/>
      <c r="AZ325" s="1175"/>
      <c r="BA325" s="1176"/>
    </row>
    <row r="326" spans="33:53" x14ac:dyDescent="0.25">
      <c r="AG326" s="1177"/>
      <c r="AH326" s="1178"/>
      <c r="AI326" s="1179"/>
      <c r="AP326" s="1180"/>
      <c r="AQ326" s="1181"/>
      <c r="AY326" s="1182"/>
      <c r="AZ326" s="1183"/>
      <c r="BA326" s="1184"/>
    </row>
    <row r="327" spans="33:53" x14ac:dyDescent="0.25">
      <c r="AG327" s="1185"/>
      <c r="AH327" s="1186"/>
      <c r="AI327" s="1187"/>
      <c r="AP327" s="1188"/>
      <c r="AQ327" s="1189"/>
      <c r="AY327" s="1190"/>
      <c r="AZ327" s="1191"/>
      <c r="BA327" s="1192"/>
    </row>
    <row r="328" spans="33:53" x14ac:dyDescent="0.25">
      <c r="AG328" s="1193"/>
      <c r="AH328" s="1194"/>
      <c r="AI328" s="1195"/>
      <c r="AP328" s="1196"/>
      <c r="AQ328" s="1197"/>
      <c r="AY328" s="1198"/>
      <c r="AZ328" s="1199"/>
      <c r="BA328" s="1200"/>
    </row>
    <row r="329" spans="33:53" x14ac:dyDescent="0.25">
      <c r="AG329" s="1201"/>
      <c r="AH329" s="1202"/>
      <c r="AI329" s="1203"/>
      <c r="AP329" s="1204"/>
      <c r="AQ329" s="1205"/>
      <c r="AY329" s="1206"/>
      <c r="AZ329" s="1207"/>
      <c r="BA329" s="1208"/>
    </row>
    <row r="330" spans="33:53" x14ac:dyDescent="0.25">
      <c r="AG330" s="1209"/>
      <c r="AH330" s="1210"/>
      <c r="AI330" s="1211"/>
      <c r="AP330" s="1212"/>
      <c r="AQ330" s="1213"/>
      <c r="AY330" s="1214"/>
      <c r="AZ330" s="1215"/>
      <c r="BA330" s="1216"/>
    </row>
    <row r="331" spans="33:53" x14ac:dyDescent="0.25">
      <c r="AG331" s="1217"/>
      <c r="AH331" s="1218"/>
      <c r="AI331" s="1219"/>
      <c r="AP331" s="1220"/>
      <c r="AQ331" s="1221"/>
      <c r="AY331" s="1222"/>
      <c r="AZ331" s="1223"/>
      <c r="BA331" s="1224"/>
    </row>
    <row r="332" spans="33:53" x14ac:dyDescent="0.25">
      <c r="AG332" s="1225"/>
      <c r="AH332" s="1226"/>
      <c r="AI332" s="1227"/>
      <c r="AP332" s="1228"/>
      <c r="AQ332" s="1229"/>
      <c r="AY332" s="1230"/>
      <c r="AZ332" s="1231"/>
      <c r="BA332" s="1232"/>
    </row>
    <row r="333" spans="33:53" x14ac:dyDescent="0.25">
      <c r="AG333" s="1233"/>
      <c r="AH333" s="1234"/>
      <c r="AI333" s="1235"/>
      <c r="AP333" s="1236"/>
      <c r="AQ333" s="1237"/>
      <c r="AY333" s="1238"/>
      <c r="AZ333" s="1239"/>
      <c r="BA333" s="1240"/>
    </row>
    <row r="334" spans="33:53" x14ac:dyDescent="0.25">
      <c r="AG334" s="1241"/>
      <c r="AH334" s="1242"/>
      <c r="AI334" s="1243"/>
      <c r="AP334" s="1244"/>
      <c r="AQ334" s="1245"/>
      <c r="AY334" s="1246"/>
      <c r="AZ334" s="1247"/>
      <c r="BA334" s="1248"/>
    </row>
    <row r="335" spans="33:53" x14ac:dyDescent="0.25">
      <c r="AG335" s="1249"/>
      <c r="AH335" s="1250"/>
      <c r="AI335" s="1251"/>
      <c r="AP335" s="1252"/>
      <c r="AQ335" s="1253"/>
      <c r="AY335" s="1254"/>
      <c r="AZ335" s="1255"/>
      <c r="BA335" s="1256"/>
    </row>
    <row r="336" spans="33:53" x14ac:dyDescent="0.25">
      <c r="AG336" s="1257"/>
      <c r="AH336" s="1258"/>
      <c r="AI336" s="1259"/>
      <c r="AP336" s="1260"/>
      <c r="AQ336" s="1261"/>
      <c r="AY336" s="1262"/>
      <c r="AZ336" s="1263"/>
      <c r="BA336" s="1264"/>
    </row>
    <row r="337" spans="33:53" x14ac:dyDescent="0.25">
      <c r="AG337" s="1265"/>
      <c r="AH337" s="1266"/>
      <c r="AI337" s="1267"/>
      <c r="AP337" s="1268"/>
      <c r="AQ337" s="1269"/>
      <c r="AY337" s="1270"/>
      <c r="AZ337" s="1271"/>
      <c r="BA337" s="1272"/>
    </row>
    <row r="338" spans="33:53" x14ac:dyDescent="0.25">
      <c r="AG338" s="1273"/>
      <c r="AH338" s="1274"/>
      <c r="AI338" s="1275"/>
      <c r="AP338" s="1276"/>
      <c r="AQ338" s="1277"/>
      <c r="AY338" s="1278"/>
      <c r="AZ338" s="1279"/>
      <c r="BA338" s="1280"/>
    </row>
    <row r="339" spans="33:53" x14ac:dyDescent="0.25">
      <c r="AG339" s="1281"/>
      <c r="AH339" s="1282"/>
      <c r="AI339" s="1283"/>
      <c r="AP339" s="1284"/>
      <c r="AQ339" s="1285"/>
      <c r="AY339" s="1286"/>
      <c r="AZ339" s="1287"/>
      <c r="BA339" s="1288"/>
    </row>
    <row r="340" spans="33:53" x14ac:dyDescent="0.25">
      <c r="AG340" s="1289"/>
      <c r="AH340" s="1290"/>
      <c r="AI340" s="1291"/>
      <c r="AP340" s="1292"/>
      <c r="AQ340" s="1293"/>
      <c r="AY340" s="1294"/>
      <c r="AZ340" s="1295"/>
      <c r="BA340" s="1296"/>
    </row>
    <row r="341" spans="33:53" x14ac:dyDescent="0.25">
      <c r="AG341" s="1297"/>
      <c r="AH341" s="1298"/>
      <c r="AI341" s="1299"/>
      <c r="AP341" s="1300"/>
      <c r="AQ341" s="1301"/>
      <c r="AY341" s="1302"/>
      <c r="AZ341" s="1303"/>
      <c r="BA341" s="1304"/>
    </row>
    <row r="342" spans="33:53" x14ac:dyDescent="0.25">
      <c r="AG342" s="1305"/>
      <c r="AH342" s="1306"/>
      <c r="AI342" s="1307"/>
      <c r="AP342" s="1308"/>
      <c r="AQ342" s="1309"/>
      <c r="AY342" s="1310"/>
      <c r="AZ342" s="1311"/>
      <c r="BA342" s="1312"/>
    </row>
    <row r="343" spans="33:53" x14ac:dyDescent="0.25">
      <c r="AG343" s="1313"/>
      <c r="AH343" s="1314"/>
      <c r="AI343" s="1315"/>
      <c r="AP343" s="1316"/>
      <c r="AQ343" s="1317"/>
      <c r="AY343" s="1318"/>
      <c r="AZ343" s="1319"/>
      <c r="BA343" s="1320"/>
    </row>
    <row r="344" spans="33:53" x14ac:dyDescent="0.25">
      <c r="AG344" s="1321"/>
      <c r="AH344" s="1322"/>
      <c r="AI344" s="1323"/>
      <c r="AP344" s="1324"/>
      <c r="AQ344" s="1325"/>
      <c r="AY344" s="1326"/>
      <c r="AZ344" s="1327"/>
      <c r="BA344" s="1328"/>
    </row>
    <row r="345" spans="33:53" x14ac:dyDescent="0.25">
      <c r="AG345" s="1329"/>
      <c r="AH345" s="1330"/>
      <c r="AI345" s="1331"/>
      <c r="AP345" s="1332"/>
      <c r="AQ345" s="1333"/>
      <c r="AY345" s="1334"/>
      <c r="AZ345" s="1335"/>
      <c r="BA345" s="1336"/>
    </row>
    <row r="346" spans="33:53" x14ac:dyDescent="0.25">
      <c r="AG346" s="1337"/>
      <c r="AH346" s="1338"/>
      <c r="AI346" s="1339"/>
      <c r="AP346" s="1340"/>
      <c r="AQ346" s="1341"/>
      <c r="AY346" s="1342"/>
      <c r="AZ346" s="1343"/>
      <c r="BA346" s="1344"/>
    </row>
    <row r="347" spans="33:53" x14ac:dyDescent="0.25">
      <c r="AG347" s="1345"/>
      <c r="AH347" s="1346"/>
      <c r="AI347" s="1347"/>
      <c r="AP347" s="1348"/>
      <c r="AQ347" s="1349"/>
      <c r="AY347" s="1350"/>
      <c r="AZ347" s="1351"/>
      <c r="BA347" s="1352"/>
    </row>
    <row r="348" spans="33:53" x14ac:dyDescent="0.25">
      <c r="AG348" s="1353"/>
      <c r="AH348" s="1354"/>
      <c r="AI348" s="1355"/>
      <c r="AP348" s="1356"/>
      <c r="AQ348" s="1357"/>
      <c r="AY348" s="1358"/>
      <c r="AZ348" s="1359"/>
      <c r="BA348" s="1360"/>
    </row>
    <row r="349" spans="33:53" x14ac:dyDescent="0.25">
      <c r="AG349" s="1361"/>
      <c r="AH349" s="1362"/>
      <c r="AI349" s="1363"/>
      <c r="AP349" s="1364"/>
      <c r="AQ349" s="1365"/>
      <c r="AY349" s="1366"/>
      <c r="AZ349" s="1367"/>
      <c r="BA349" s="1368"/>
    </row>
    <row r="350" spans="33:53" x14ac:dyDescent="0.25">
      <c r="AG350" s="1369"/>
      <c r="AH350" s="1370"/>
      <c r="AI350" s="1371"/>
      <c r="AP350" s="1372"/>
      <c r="AQ350" s="1373"/>
      <c r="AY350" s="1374"/>
      <c r="AZ350" s="1375"/>
      <c r="BA350" s="1376"/>
    </row>
    <row r="351" spans="33:53" x14ac:dyDescent="0.25">
      <c r="AG351" s="1377"/>
      <c r="AH351" s="1378"/>
      <c r="AI351" s="1379"/>
      <c r="AP351" s="1380"/>
      <c r="AQ351" s="1381"/>
      <c r="AY351" s="1382"/>
      <c r="AZ351" s="1383"/>
      <c r="BA351" s="1384"/>
    </row>
    <row r="352" spans="33:53" x14ac:dyDescent="0.25">
      <c r="AG352" s="1385"/>
      <c r="AH352" s="1386"/>
      <c r="AI352" s="1387"/>
      <c r="AP352" s="1388"/>
      <c r="AQ352" s="1389"/>
      <c r="AY352" s="1390"/>
      <c r="AZ352" s="1391"/>
      <c r="BA352" s="1392"/>
    </row>
    <row r="353" spans="33:53" x14ac:dyDescent="0.25">
      <c r="AG353" s="1393"/>
      <c r="AH353" s="1394"/>
      <c r="AI353" s="1395"/>
      <c r="AP353" s="1396"/>
      <c r="AQ353" s="1397"/>
      <c r="AY353" s="1398"/>
      <c r="AZ353" s="1399"/>
      <c r="BA353" s="1400"/>
    </row>
    <row r="354" spans="33:53" x14ac:dyDescent="0.25">
      <c r="AG354" s="1401"/>
      <c r="AH354" s="1402"/>
      <c r="AI354" s="1403"/>
      <c r="AP354" s="1404"/>
      <c r="AQ354" s="1405"/>
      <c r="AY354" s="1406"/>
      <c r="AZ354" s="1407"/>
      <c r="BA354" s="1408"/>
    </row>
    <row r="355" spans="33:53" x14ac:dyDescent="0.25">
      <c r="AG355" s="1409"/>
      <c r="AH355" s="1410"/>
      <c r="AI355" s="1411"/>
      <c r="AP355" s="1412"/>
      <c r="AQ355" s="1413"/>
      <c r="AY355" s="1414"/>
      <c r="AZ355" s="1415"/>
      <c r="BA355" s="1416"/>
    </row>
    <row r="356" spans="33:53" x14ac:dyDescent="0.25">
      <c r="AG356" s="1417"/>
      <c r="AH356" s="1418"/>
      <c r="AI356" s="1419"/>
      <c r="AP356" s="1420"/>
      <c r="AQ356" s="1421"/>
      <c r="AY356" s="1422"/>
      <c r="AZ356" s="1423"/>
      <c r="BA356" s="1424"/>
    </row>
    <row r="357" spans="33:53" x14ac:dyDescent="0.25">
      <c r="AG357" s="1425"/>
      <c r="AH357" s="1426"/>
      <c r="AI357" s="1427"/>
      <c r="AP357" s="1428"/>
      <c r="AQ357" s="1429"/>
      <c r="AY357" s="1430"/>
      <c r="AZ357" s="1431"/>
      <c r="BA357" s="1432"/>
    </row>
    <row r="358" spans="33:53" x14ac:dyDescent="0.25">
      <c r="AG358" s="1433"/>
      <c r="AH358" s="1434"/>
      <c r="AP358" s="1435"/>
      <c r="AQ358" s="1436"/>
      <c r="AY358" s="1437"/>
      <c r="AZ358" s="1438"/>
      <c r="BA358" s="1439"/>
    </row>
    <row r="359" spans="33:53" x14ac:dyDescent="0.25">
      <c r="AG359" s="1440"/>
      <c r="AH359" s="1441"/>
      <c r="AP359" s="1442"/>
      <c r="AQ359" s="1443"/>
      <c r="AY359" s="1444"/>
      <c r="AZ359" s="1445"/>
      <c r="BA359" s="1446"/>
    </row>
    <row r="360" spans="33:53" x14ac:dyDescent="0.25">
      <c r="AG360" s="1447"/>
      <c r="AH360" s="1448"/>
      <c r="AP360" s="1449"/>
      <c r="AQ360" s="1450"/>
      <c r="AY360" s="1451"/>
      <c r="AZ360" s="1452"/>
      <c r="BA360" s="1453"/>
    </row>
    <row r="361" spans="33:53" x14ac:dyDescent="0.25">
      <c r="AG361" s="1454"/>
      <c r="AH361" s="1455"/>
      <c r="AP361" s="1456"/>
      <c r="AQ361" s="1457"/>
      <c r="AY361" s="1458"/>
      <c r="AZ361" s="1459"/>
      <c r="BA361" s="1460"/>
    </row>
    <row r="362" spans="33:53" x14ac:dyDescent="0.25">
      <c r="AG362" s="1461"/>
      <c r="AH362" s="1462"/>
      <c r="AP362" s="1463"/>
      <c r="AQ362" s="1464"/>
      <c r="AY362" s="1465"/>
      <c r="AZ362" s="1466"/>
      <c r="BA362" s="1467"/>
    </row>
    <row r="363" spans="33:53" x14ac:dyDescent="0.25">
      <c r="AG363" s="1468"/>
      <c r="AH363" s="1469"/>
      <c r="AP363" s="1470"/>
      <c r="AQ363" s="1471"/>
      <c r="AY363" s="1472"/>
      <c r="AZ363" s="1473"/>
      <c r="BA363" s="1474"/>
    </row>
    <row r="364" spans="33:53" x14ac:dyDescent="0.25">
      <c r="AG364" s="1475"/>
      <c r="AH364" s="1476"/>
      <c r="AP364" s="1477"/>
      <c r="AQ364" s="1478"/>
      <c r="AY364" s="1479"/>
      <c r="AZ364" s="1480"/>
      <c r="BA364" s="1481"/>
    </row>
    <row r="365" spans="33:53" x14ac:dyDescent="0.25">
      <c r="AG365" s="1482"/>
      <c r="AH365" s="1483"/>
      <c r="AP365" s="1484"/>
      <c r="AQ365" s="1485"/>
      <c r="AY365" s="1486"/>
      <c r="AZ365" s="1487"/>
      <c r="BA365" s="1488"/>
    </row>
    <row r="366" spans="33:53" x14ac:dyDescent="0.25">
      <c r="AG366" s="1489"/>
      <c r="AH366" s="1490"/>
      <c r="AP366" s="1491"/>
      <c r="AQ366" s="1492"/>
      <c r="AY366" s="1493"/>
      <c r="AZ366" s="1494"/>
      <c r="BA366" s="1495"/>
    </row>
    <row r="367" spans="33:53" x14ac:dyDescent="0.25">
      <c r="AG367" s="1496"/>
      <c r="AH367" s="1497"/>
      <c r="AP367" s="1498"/>
      <c r="AQ367" s="1499"/>
      <c r="AY367" s="1500"/>
      <c r="AZ367" s="1501"/>
      <c r="BA367" s="1502"/>
    </row>
    <row r="368" spans="33:53" x14ac:dyDescent="0.25">
      <c r="AG368" s="1503"/>
      <c r="AH368" s="1504"/>
      <c r="AP368" s="1505"/>
      <c r="AQ368" s="1506"/>
      <c r="AY368" s="1507"/>
      <c r="AZ368" s="1508"/>
      <c r="BA368" s="1509"/>
    </row>
    <row r="369" spans="33:53" x14ac:dyDescent="0.25">
      <c r="AG369" s="1510"/>
      <c r="AH369" s="1511"/>
      <c r="AP369" s="1512"/>
      <c r="AQ369" s="1513"/>
      <c r="AY369" s="1514"/>
      <c r="AZ369" s="1515"/>
      <c r="BA369" s="1516"/>
    </row>
    <row r="370" spans="33:53" x14ac:dyDescent="0.25">
      <c r="AH370" s="1517"/>
    </row>
    <row r="371" spans="33:53" x14ac:dyDescent="0.25">
      <c r="AH371" s="1518"/>
    </row>
    <row r="372" spans="33:53" x14ac:dyDescent="0.25">
      <c r="AH372" s="1519"/>
    </row>
    <row r="373" spans="33:53" x14ac:dyDescent="0.25">
      <c r="AH373" s="1520"/>
    </row>
    <row r="374" spans="33:53" x14ac:dyDescent="0.25">
      <c r="AH374" s="1521"/>
    </row>
    <row r="375" spans="33:53" x14ac:dyDescent="0.25">
      <c r="AH375" s="1522"/>
    </row>
    <row r="376" spans="33:53" x14ac:dyDescent="0.25">
      <c r="AH376" s="1523"/>
    </row>
    <row r="377" spans="33:53" x14ac:dyDescent="0.25">
      <c r="AH377" s="1524"/>
    </row>
    <row r="378" spans="33:53" x14ac:dyDescent="0.25">
      <c r="AH378" s="1525"/>
    </row>
    <row r="379" spans="33:53" x14ac:dyDescent="0.25">
      <c r="AH379" s="1526"/>
    </row>
    <row r="380" spans="33:53" x14ac:dyDescent="0.25">
      <c r="AH380" s="1527"/>
    </row>
    <row r="381" spans="33:53" x14ac:dyDescent="0.25">
      <c r="AH381" s="1528"/>
    </row>
    <row r="382" spans="33:53" x14ac:dyDescent="0.25">
      <c r="AH382" s="1529"/>
    </row>
    <row r="383" spans="33:53" x14ac:dyDescent="0.25">
      <c r="AH383" s="1530"/>
    </row>
    <row r="384" spans="33:53" x14ac:dyDescent="0.25">
      <c r="AH384" s="1531"/>
    </row>
    <row r="385" spans="34:34" x14ac:dyDescent="0.25">
      <c r="AH385" s="1532"/>
    </row>
    <row r="386" spans="34:34" x14ac:dyDescent="0.25">
      <c r="AH386" s="1533"/>
    </row>
    <row r="387" spans="34:34" x14ac:dyDescent="0.25">
      <c r="AH387" s="1534"/>
    </row>
    <row r="388" spans="34:34" x14ac:dyDescent="0.25">
      <c r="AH388" s="1535"/>
    </row>
    <row r="389" spans="34:34" x14ac:dyDescent="0.25">
      <c r="AH389" s="1536"/>
    </row>
    <row r="390" spans="34:34" x14ac:dyDescent="0.25">
      <c r="AH390" s="1537"/>
    </row>
    <row r="391" spans="34:34" x14ac:dyDescent="0.25">
      <c r="AH391" s="1538"/>
    </row>
    <row r="392" spans="34:34" x14ac:dyDescent="0.25">
      <c r="AH392" s="1539"/>
    </row>
    <row r="393" spans="34:34" x14ac:dyDescent="0.25">
      <c r="AH393" s="1540"/>
    </row>
    <row r="394" spans="34:34" x14ac:dyDescent="0.25">
      <c r="AH394" s="1541"/>
    </row>
    <row r="395" spans="34:34" x14ac:dyDescent="0.25">
      <c r="AH395" s="1542"/>
    </row>
    <row r="396" spans="34:34" x14ac:dyDescent="0.25">
      <c r="AH396" s="1543"/>
    </row>
    <row r="397" spans="34:34" x14ac:dyDescent="0.25">
      <c r="AH397" s="1544"/>
    </row>
    <row r="398" spans="34:34" x14ac:dyDescent="0.25">
      <c r="AH398" s="1545"/>
    </row>
    <row r="399" spans="34:34" x14ac:dyDescent="0.25">
      <c r="AH399" s="1546"/>
    </row>
    <row r="400" spans="34:34" x14ac:dyDescent="0.25">
      <c r="AH400" s="1547"/>
    </row>
    <row r="401" spans="34:34" x14ac:dyDescent="0.25">
      <c r="AH401" s="1548"/>
    </row>
    <row r="402" spans="34:34" x14ac:dyDescent="0.25">
      <c r="AH402" s="1549"/>
    </row>
    <row r="403" spans="34:34" x14ac:dyDescent="0.25">
      <c r="AH403" s="1550"/>
    </row>
    <row r="404" spans="34:34" x14ac:dyDescent="0.25">
      <c r="AH404" s="1551"/>
    </row>
    <row r="405" spans="34:34" x14ac:dyDescent="0.25">
      <c r="AH405" s="1552"/>
    </row>
    <row r="406" spans="34:34" x14ac:dyDescent="0.25">
      <c r="AH406" s="1553"/>
    </row>
    <row r="407" spans="34:34" x14ac:dyDescent="0.25">
      <c r="AH407" s="1554"/>
    </row>
    <row r="408" spans="34:34" x14ac:dyDescent="0.25">
      <c r="AH408" s="1555"/>
    </row>
    <row r="409" spans="34:34" x14ac:dyDescent="0.25">
      <c r="AH409" s="1556"/>
    </row>
    <row r="410" spans="34:34" x14ac:dyDescent="0.25">
      <c r="AH410" s="1557"/>
    </row>
    <row r="411" spans="34:34" x14ac:dyDescent="0.25">
      <c r="AH411" s="1558"/>
    </row>
    <row r="412" spans="34:34" x14ac:dyDescent="0.25">
      <c r="AH412" s="1559"/>
    </row>
    <row r="413" spans="34:34" x14ac:dyDescent="0.25">
      <c r="AH413" s="1560"/>
    </row>
    <row r="414" spans="34:34" x14ac:dyDescent="0.25">
      <c r="AH414" s="1561"/>
    </row>
    <row r="415" spans="34:34" x14ac:dyDescent="0.25">
      <c r="AH415" s="1562"/>
    </row>
    <row r="416" spans="34:34" x14ac:dyDescent="0.25">
      <c r="AH416" s="1563"/>
    </row>
    <row r="417" spans="34:34" x14ac:dyDescent="0.25">
      <c r="AH417" s="1564"/>
    </row>
    <row r="418" spans="34:34" x14ac:dyDescent="0.25">
      <c r="AH418" s="1565"/>
    </row>
    <row r="419" spans="34:34" x14ac:dyDescent="0.25">
      <c r="AH419" s="1566"/>
    </row>
    <row r="420" spans="34:34" x14ac:dyDescent="0.25">
      <c r="AH420" s="1567"/>
    </row>
  </sheetData>
  <pageMargins bottom="0.75" footer="0.3" header="0.3" left="0.7" right="0.7" top="0.75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Kalkylblad</vt:lpstr>
      </vt:variant>
      <vt:variant>
        <vt:i4>1</vt:i4>
      </vt:variant>
      <vt:variant>
        <vt:lpstr>Namngivna områden</vt:lpstr>
      </vt:variant>
      <vt:variant>
        <vt:i4>4</vt:i4>
      </vt:variant>
    </vt:vector>
  </HeadingPairs>
  <TitlesOfParts>
    <vt:vector baseType="lpstr" size="5">
      <vt:lpstr>Sheet</vt:lpstr>
      <vt:lpstr>reg</vt:lpstr>
      <vt:lpstr>reg1</vt:lpstr>
      <vt:lpstr>reg2</vt:lpstr>
      <vt:lpstr>reg3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2016-07-12T22:13:33Z</dcterms:created>
  <dc:creator>Mohammed</dc:creator>
  <cp:lastModifiedBy>Laith Hussain</cp:lastModifiedBy>
  <dcterms:modified xsi:type="dcterms:W3CDTF">2017-08-03T07:44:32Z</dcterms:modified>
</cp:coreProperties>
</file>